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Транспортировка\Отчеты\2022\пр.4\факт\"/>
    </mc:Choice>
  </mc:AlternateContent>
  <bookViews>
    <workbookView xWindow="480" yWindow="315" windowWidth="20730" windowHeight="11760" activeTab="1"/>
  </bookViews>
  <sheets>
    <sheet name="." sheetId="11" r:id="rId1"/>
    <sheet name="11 21" sheetId="13" r:id="rId2"/>
  </sheets>
  <calcPr calcId="152511"/>
</workbook>
</file>

<file path=xl/calcChain.xml><?xml version="1.0" encoding="utf-8"?>
<calcChain xmlns="http://schemas.openxmlformats.org/spreadsheetml/2006/main">
  <c r="H851" i="11" l="1"/>
  <c r="H850" i="11"/>
  <c r="H849" i="11"/>
  <c r="H848" i="11"/>
  <c r="H847" i="11"/>
  <c r="H846" i="11"/>
  <c r="H845" i="11"/>
  <c r="H844" i="11"/>
  <c r="H843" i="11"/>
  <c r="H842" i="11"/>
  <c r="J761" i="13" s="1"/>
  <c r="H841" i="11"/>
  <c r="H840" i="11"/>
  <c r="H839" i="11"/>
  <c r="H838" i="11"/>
  <c r="H837" i="11"/>
  <c r="H836" i="11"/>
  <c r="H835" i="11"/>
  <c r="H834" i="11"/>
  <c r="H833" i="11"/>
  <c r="H832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H818" i="11"/>
  <c r="H817" i="11"/>
  <c r="H816" i="1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J745" i="13" s="1"/>
  <c r="H741" i="11"/>
  <c r="J744" i="13" s="1"/>
  <c r="H740" i="11"/>
  <c r="J743" i="13" s="1"/>
  <c r="H739" i="11"/>
  <c r="J742" i="13" s="1"/>
  <c r="H738" i="11"/>
  <c r="J741" i="13" s="1"/>
  <c r="H737" i="11"/>
  <c r="J740" i="13" s="1"/>
  <c r="H736" i="11"/>
  <c r="J739" i="13" s="1"/>
  <c r="H735" i="11"/>
  <c r="J738" i="13" s="1"/>
  <c r="H734" i="11"/>
  <c r="J737" i="13" s="1"/>
  <c r="H733" i="11"/>
  <c r="J736" i="13" s="1"/>
  <c r="H732" i="11"/>
  <c r="J735" i="13" s="1"/>
  <c r="H731" i="11"/>
  <c r="J734" i="13" s="1"/>
  <c r="H730" i="11"/>
  <c r="J733" i="13" s="1"/>
  <c r="H729" i="11"/>
  <c r="J732" i="13" s="1"/>
  <c r="H728" i="11"/>
  <c r="J731" i="13" s="1"/>
  <c r="H727" i="11"/>
  <c r="J730" i="13" s="1"/>
  <c r="H726" i="11"/>
  <c r="J729" i="13" s="1"/>
  <c r="H725" i="11"/>
  <c r="J728" i="13" s="1"/>
  <c r="H724" i="11"/>
  <c r="J727" i="13" s="1"/>
  <c r="H723" i="11"/>
  <c r="J726" i="13" s="1"/>
  <c r="H722" i="11"/>
  <c r="J725" i="13" s="1"/>
  <c r="H721" i="11"/>
  <c r="J724" i="13" s="1"/>
  <c r="H720" i="11"/>
  <c r="J723" i="13" s="1"/>
  <c r="H719" i="11"/>
  <c r="J722" i="13" s="1"/>
  <c r="H718" i="11"/>
  <c r="J721" i="13" s="1"/>
  <c r="H717" i="11"/>
  <c r="J720" i="13" s="1"/>
  <c r="H716" i="11"/>
  <c r="J719" i="13" s="1"/>
  <c r="H715" i="11"/>
  <c r="J718" i="13" s="1"/>
  <c r="H714" i="11"/>
  <c r="J717" i="13" s="1"/>
  <c r="H713" i="11"/>
  <c r="J716" i="13" s="1"/>
  <c r="H712" i="11"/>
  <c r="J715" i="13" s="1"/>
  <c r="H711" i="11"/>
  <c r="J714" i="13" s="1"/>
  <c r="H710" i="11"/>
  <c r="J713" i="13" s="1"/>
  <c r="H709" i="11"/>
  <c r="J712" i="13" s="1"/>
  <c r="H708" i="11"/>
  <c r="J711" i="13" s="1"/>
  <c r="H707" i="11"/>
  <c r="J710" i="13" s="1"/>
  <c r="H706" i="11"/>
  <c r="J709" i="13" s="1"/>
  <c r="H705" i="11"/>
  <c r="J708" i="13" s="1"/>
  <c r="H704" i="11"/>
  <c r="J707" i="13" s="1"/>
  <c r="H703" i="11"/>
  <c r="J706" i="13" s="1"/>
  <c r="H702" i="11"/>
  <c r="J705" i="13" s="1"/>
  <c r="H701" i="11"/>
  <c r="J704" i="13" s="1"/>
  <c r="H700" i="11"/>
  <c r="J703" i="13" s="1"/>
  <c r="H699" i="11"/>
  <c r="J702" i="13" s="1"/>
  <c r="H698" i="11"/>
  <c r="J701" i="13" s="1"/>
  <c r="H697" i="11"/>
  <c r="J700" i="13" s="1"/>
  <c r="H696" i="11"/>
  <c r="J699" i="13" s="1"/>
  <c r="H695" i="11"/>
  <c r="J698" i="13" s="1"/>
  <c r="H694" i="11"/>
  <c r="J697" i="13" s="1"/>
  <c r="H693" i="11"/>
  <c r="J696" i="13" s="1"/>
  <c r="H692" i="11"/>
  <c r="J695" i="13" s="1"/>
  <c r="H691" i="11"/>
  <c r="J694" i="13" s="1"/>
  <c r="H690" i="11"/>
  <c r="J693" i="13" s="1"/>
  <c r="H689" i="11"/>
  <c r="J692" i="13" s="1"/>
  <c r="H688" i="11"/>
  <c r="J691" i="13" s="1"/>
  <c r="H687" i="11"/>
  <c r="J690" i="13" s="1"/>
  <c r="H686" i="11"/>
  <c r="J689" i="13" s="1"/>
  <c r="H685" i="11"/>
  <c r="J688" i="13" s="1"/>
  <c r="H684" i="11"/>
  <c r="J687" i="13" s="1"/>
  <c r="H683" i="11"/>
  <c r="J686" i="13" s="1"/>
  <c r="H682" i="11"/>
  <c r="J685" i="13" s="1"/>
  <c r="H681" i="11"/>
  <c r="J684" i="13" s="1"/>
  <c r="H680" i="11"/>
  <c r="J683" i="13" s="1"/>
  <c r="H679" i="11"/>
  <c r="J682" i="13" s="1"/>
  <c r="H678" i="11"/>
  <c r="J681" i="13" s="1"/>
  <c r="H677" i="11"/>
  <c r="J680" i="13" s="1"/>
  <c r="H676" i="11"/>
  <c r="J679" i="13" s="1"/>
  <c r="H675" i="11"/>
  <c r="J678" i="13" s="1"/>
  <c r="H674" i="11"/>
  <c r="J677" i="13" s="1"/>
  <c r="H673" i="11"/>
  <c r="J676" i="13" s="1"/>
  <c r="H672" i="11"/>
  <c r="J675" i="13" s="1"/>
  <c r="H671" i="11"/>
  <c r="J674" i="13" s="1"/>
  <c r="H670" i="11"/>
  <c r="J673" i="13" s="1"/>
  <c r="H669" i="11"/>
  <c r="J672" i="13" s="1"/>
  <c r="H668" i="11"/>
  <c r="J671" i="13" s="1"/>
  <c r="H667" i="11"/>
  <c r="J670" i="13" s="1"/>
  <c r="H666" i="11"/>
  <c r="J669" i="13" s="1"/>
  <c r="H665" i="11"/>
  <c r="J668" i="13" s="1"/>
  <c r="H664" i="11"/>
  <c r="J667" i="13" s="1"/>
  <c r="H663" i="11"/>
  <c r="J666" i="13" s="1"/>
  <c r="H662" i="11"/>
  <c r="J665" i="13" s="1"/>
  <c r="H661" i="11"/>
  <c r="J664" i="13" s="1"/>
  <c r="H660" i="11"/>
  <c r="J663" i="13" s="1"/>
  <c r="H659" i="11"/>
  <c r="J662" i="13" s="1"/>
  <c r="H658" i="11"/>
  <c r="J661" i="13" s="1"/>
  <c r="H657" i="11"/>
  <c r="J660" i="13" s="1"/>
  <c r="H656" i="11"/>
  <c r="J659" i="13" s="1"/>
  <c r="H655" i="11"/>
  <c r="J658" i="13" s="1"/>
  <c r="H654" i="11"/>
  <c r="J657" i="13" s="1"/>
  <c r="H653" i="11"/>
  <c r="J656" i="13" s="1"/>
  <c r="H652" i="11"/>
  <c r="J655" i="13" s="1"/>
  <c r="H651" i="11"/>
  <c r="J654" i="13" s="1"/>
  <c r="H650" i="11"/>
  <c r="J653" i="13" s="1"/>
  <c r="H649" i="11"/>
  <c r="J652" i="13" s="1"/>
  <c r="H648" i="11"/>
  <c r="J651" i="13" s="1"/>
  <c r="H647" i="11"/>
  <c r="J650" i="13" s="1"/>
  <c r="H646" i="11"/>
  <c r="J649" i="13" s="1"/>
  <c r="H645" i="11"/>
  <c r="J648" i="13" s="1"/>
  <c r="H644" i="11"/>
  <c r="J647" i="13" s="1"/>
  <c r="H643" i="11"/>
  <c r="J646" i="13" s="1"/>
  <c r="H642" i="11"/>
  <c r="J645" i="13" s="1"/>
  <c r="H641" i="11"/>
  <c r="J644" i="13" s="1"/>
  <c r="H640" i="11"/>
  <c r="J643" i="13" s="1"/>
  <c r="H639" i="11"/>
  <c r="J642" i="13" s="1"/>
  <c r="H638" i="11"/>
  <c r="J641" i="13" s="1"/>
  <c r="H637" i="11"/>
  <c r="J640" i="13" s="1"/>
  <c r="H636" i="11"/>
  <c r="J639" i="13" s="1"/>
  <c r="H635" i="11"/>
  <c r="J638" i="13" s="1"/>
  <c r="H634" i="11"/>
  <c r="J637" i="13" s="1"/>
  <c r="H633" i="11"/>
  <c r="J636" i="13" s="1"/>
  <c r="H632" i="11"/>
  <c r="J635" i="13" s="1"/>
  <c r="H631" i="11"/>
  <c r="J634" i="13" s="1"/>
  <c r="H630" i="11"/>
  <c r="J633" i="13" s="1"/>
  <c r="H629" i="11"/>
  <c r="J632" i="13" s="1"/>
  <c r="H628" i="11"/>
  <c r="J631" i="13" s="1"/>
  <c r="H627" i="11"/>
  <c r="J630" i="13" s="1"/>
  <c r="H626" i="11"/>
  <c r="J629" i="13" s="1"/>
  <c r="H625" i="11"/>
  <c r="J628" i="13" s="1"/>
  <c r="H624" i="11"/>
  <c r="J627" i="13" s="1"/>
  <c r="H623" i="11"/>
  <c r="J626" i="13" s="1"/>
  <c r="H622" i="11"/>
  <c r="J625" i="13" s="1"/>
  <c r="H621" i="11"/>
  <c r="J624" i="13" s="1"/>
  <c r="H620" i="11"/>
  <c r="J623" i="13" s="1"/>
  <c r="H619" i="11"/>
  <c r="J622" i="13" s="1"/>
  <c r="H618" i="11"/>
  <c r="J621" i="13" s="1"/>
  <c r="H617" i="11"/>
  <c r="J620" i="13" s="1"/>
  <c r="H616" i="11"/>
  <c r="J619" i="13" s="1"/>
  <c r="H615" i="11"/>
  <c r="J618" i="13" s="1"/>
  <c r="H614" i="11"/>
  <c r="J617" i="13" s="1"/>
  <c r="H613" i="11"/>
  <c r="J616" i="13" s="1"/>
  <c r="H612" i="11"/>
  <c r="J615" i="13" s="1"/>
  <c r="H611" i="11"/>
  <c r="J614" i="13" s="1"/>
  <c r="H610" i="11"/>
  <c r="J613" i="13" s="1"/>
  <c r="H609" i="11"/>
  <c r="J612" i="13" s="1"/>
  <c r="H608" i="11"/>
  <c r="J611" i="13" s="1"/>
  <c r="H607" i="11"/>
  <c r="J610" i="13" s="1"/>
  <c r="H606" i="11"/>
  <c r="J609" i="13" s="1"/>
  <c r="H605" i="11"/>
  <c r="J608" i="13" s="1"/>
  <c r="H604" i="11"/>
  <c r="J607" i="13" s="1"/>
  <c r="H603" i="11"/>
  <c r="J606" i="13" s="1"/>
  <c r="H602" i="11"/>
  <c r="J605" i="13" s="1"/>
  <c r="H601" i="11"/>
  <c r="J604" i="13" s="1"/>
  <c r="H600" i="11"/>
  <c r="J603" i="13" s="1"/>
  <c r="H599" i="11"/>
  <c r="J602" i="13" s="1"/>
  <c r="H598" i="11"/>
  <c r="J601" i="13" s="1"/>
  <c r="H597" i="11"/>
  <c r="J600" i="13" s="1"/>
  <c r="H596" i="11"/>
  <c r="J599" i="13" s="1"/>
  <c r="H595" i="11"/>
  <c r="J598" i="13" s="1"/>
  <c r="H594" i="11"/>
  <c r="J597" i="13" s="1"/>
  <c r="H593" i="11"/>
  <c r="J596" i="13" s="1"/>
  <c r="H592" i="11"/>
  <c r="J595" i="13" s="1"/>
  <c r="H591" i="11"/>
  <c r="J594" i="13" s="1"/>
  <c r="H590" i="11"/>
  <c r="J593" i="13" s="1"/>
  <c r="H589" i="11"/>
  <c r="J592" i="13" s="1"/>
  <c r="H588" i="11"/>
  <c r="J591" i="13" s="1"/>
  <c r="H587" i="11"/>
  <c r="J590" i="13" s="1"/>
  <c r="H586" i="11"/>
  <c r="J589" i="13" s="1"/>
  <c r="H585" i="11"/>
  <c r="J588" i="13" s="1"/>
  <c r="H584" i="11"/>
  <c r="J587" i="13" s="1"/>
  <c r="H583" i="11"/>
  <c r="J586" i="13" s="1"/>
  <c r="H582" i="11"/>
  <c r="J585" i="13" s="1"/>
  <c r="H581" i="11"/>
  <c r="J584" i="13" s="1"/>
  <c r="H580" i="11"/>
  <c r="J583" i="13" s="1"/>
  <c r="H579" i="11"/>
  <c r="J582" i="13" s="1"/>
  <c r="H578" i="11"/>
  <c r="J581" i="13" s="1"/>
  <c r="H577" i="11"/>
  <c r="J580" i="13" s="1"/>
  <c r="H576" i="11"/>
  <c r="J579" i="13" s="1"/>
  <c r="H575" i="11"/>
  <c r="J578" i="13" s="1"/>
  <c r="H574" i="11"/>
  <c r="J577" i="13" s="1"/>
  <c r="H573" i="11"/>
  <c r="J576" i="13" s="1"/>
  <c r="H572" i="11"/>
  <c r="J575" i="13" s="1"/>
  <c r="H571" i="11"/>
  <c r="J574" i="13" s="1"/>
  <c r="H570" i="11"/>
  <c r="J573" i="13" s="1"/>
  <c r="H569" i="11"/>
  <c r="J572" i="13" s="1"/>
  <c r="H568" i="11"/>
  <c r="J571" i="13" s="1"/>
  <c r="H567" i="11"/>
  <c r="J570" i="13" s="1"/>
  <c r="H566" i="11"/>
  <c r="J569" i="13" s="1"/>
  <c r="H565" i="11"/>
  <c r="J568" i="13" s="1"/>
  <c r="H564" i="11"/>
  <c r="J567" i="13" s="1"/>
  <c r="H563" i="11"/>
  <c r="J566" i="13" s="1"/>
  <c r="H562" i="11"/>
  <c r="J565" i="13" s="1"/>
  <c r="H561" i="11"/>
  <c r="J564" i="13" s="1"/>
  <c r="H560" i="11"/>
  <c r="J563" i="13" s="1"/>
  <c r="H559" i="11"/>
  <c r="J562" i="13" s="1"/>
  <c r="H558" i="11"/>
  <c r="J561" i="13" s="1"/>
  <c r="H557" i="11"/>
  <c r="J560" i="13" s="1"/>
  <c r="H556" i="11"/>
  <c r="J559" i="13" s="1"/>
  <c r="H555" i="11"/>
  <c r="J558" i="13" s="1"/>
  <c r="H554" i="11"/>
  <c r="J557" i="13" s="1"/>
  <c r="H553" i="11"/>
  <c r="J556" i="13" s="1"/>
  <c r="H552" i="11"/>
  <c r="J555" i="13" s="1"/>
  <c r="H551" i="11"/>
  <c r="J554" i="13" s="1"/>
  <c r="H550" i="11"/>
  <c r="J553" i="13" s="1"/>
  <c r="H549" i="11"/>
  <c r="J552" i="13" s="1"/>
  <c r="H548" i="11"/>
  <c r="J551" i="13" s="1"/>
  <c r="H547" i="11"/>
  <c r="J550" i="13" s="1"/>
  <c r="H546" i="11"/>
  <c r="J549" i="13" s="1"/>
  <c r="H545" i="11"/>
  <c r="J548" i="13" s="1"/>
  <c r="H544" i="11"/>
  <c r="J547" i="13" s="1"/>
  <c r="H543" i="11"/>
  <c r="J546" i="13" s="1"/>
  <c r="H542" i="11"/>
  <c r="J545" i="13" s="1"/>
  <c r="H541" i="11"/>
  <c r="J544" i="13" s="1"/>
  <c r="H540" i="11"/>
  <c r="J543" i="13" s="1"/>
  <c r="H539" i="11"/>
  <c r="J542" i="13" s="1"/>
  <c r="H538" i="11"/>
  <c r="J541" i="13" s="1"/>
  <c r="H537" i="11"/>
  <c r="J540" i="13" s="1"/>
  <c r="H536" i="11"/>
  <c r="J539" i="13" s="1"/>
  <c r="H535" i="11"/>
  <c r="J538" i="13" s="1"/>
  <c r="H534" i="11"/>
  <c r="J537" i="13" s="1"/>
  <c r="H533" i="11"/>
  <c r="J536" i="13" s="1"/>
  <c r="H532" i="11"/>
  <c r="J535" i="13" s="1"/>
  <c r="H531" i="11"/>
  <c r="J534" i="13" s="1"/>
  <c r="H530" i="11"/>
  <c r="J533" i="13" s="1"/>
  <c r="H529" i="11"/>
  <c r="J532" i="13" s="1"/>
  <c r="H528" i="11"/>
  <c r="J531" i="13" s="1"/>
  <c r="H527" i="11"/>
  <c r="J530" i="13" s="1"/>
  <c r="H526" i="11"/>
  <c r="J529" i="13" s="1"/>
  <c r="H525" i="11"/>
  <c r="J528" i="13" s="1"/>
  <c r="H524" i="11"/>
  <c r="J527" i="13" s="1"/>
  <c r="H523" i="11"/>
  <c r="J526" i="13" s="1"/>
  <c r="H522" i="11"/>
  <c r="J525" i="13" s="1"/>
  <c r="H521" i="11"/>
  <c r="J524" i="13" s="1"/>
  <c r="H520" i="11"/>
  <c r="J523" i="13" s="1"/>
  <c r="H519" i="11"/>
  <c r="J522" i="13" s="1"/>
  <c r="H518" i="11"/>
  <c r="J521" i="13" s="1"/>
  <c r="H517" i="11"/>
  <c r="J520" i="13" s="1"/>
  <c r="H516" i="11"/>
  <c r="J519" i="13" s="1"/>
  <c r="H515" i="11"/>
  <c r="J518" i="13" s="1"/>
  <c r="H514" i="11"/>
  <c r="J517" i="13" s="1"/>
  <c r="H513" i="11"/>
  <c r="J516" i="13" s="1"/>
  <c r="H512" i="11"/>
  <c r="J515" i="13" s="1"/>
  <c r="H511" i="11"/>
  <c r="J514" i="13" s="1"/>
  <c r="H510" i="11"/>
  <c r="J513" i="13" s="1"/>
  <c r="H509" i="11"/>
  <c r="J512" i="13" s="1"/>
  <c r="H508" i="11"/>
  <c r="J511" i="13" s="1"/>
  <c r="H507" i="11"/>
  <c r="J510" i="13" s="1"/>
  <c r="H506" i="11"/>
  <c r="J509" i="13" s="1"/>
  <c r="H505" i="11"/>
  <c r="J508" i="13" s="1"/>
  <c r="H504" i="11"/>
  <c r="J507" i="13" s="1"/>
  <c r="H503" i="11"/>
  <c r="J506" i="13" s="1"/>
  <c r="H502" i="11"/>
  <c r="J505" i="13" s="1"/>
  <c r="H501" i="11"/>
  <c r="J504" i="13" s="1"/>
  <c r="H500" i="11"/>
  <c r="J503" i="13" s="1"/>
  <c r="H499" i="11"/>
  <c r="J502" i="13" s="1"/>
  <c r="H498" i="11"/>
  <c r="J501" i="13" s="1"/>
  <c r="H497" i="11"/>
  <c r="J500" i="13" s="1"/>
  <c r="H496" i="11"/>
  <c r="J499" i="13" s="1"/>
  <c r="H495" i="11"/>
  <c r="J498" i="13" s="1"/>
  <c r="H494" i="11"/>
  <c r="J497" i="13" s="1"/>
  <c r="H493" i="11"/>
  <c r="J496" i="13" s="1"/>
  <c r="H492" i="11"/>
  <c r="J495" i="13" s="1"/>
  <c r="H491" i="11"/>
  <c r="J494" i="13" s="1"/>
  <c r="H490" i="11"/>
  <c r="J493" i="13" s="1"/>
  <c r="H489" i="11"/>
  <c r="J492" i="13" s="1"/>
  <c r="H488" i="11"/>
  <c r="J491" i="13" s="1"/>
  <c r="H487" i="11"/>
  <c r="J490" i="13" s="1"/>
  <c r="H486" i="11"/>
  <c r="J489" i="13" s="1"/>
  <c r="H485" i="11"/>
  <c r="J488" i="13" s="1"/>
  <c r="H484" i="11"/>
  <c r="J487" i="13" s="1"/>
  <c r="H483" i="11"/>
  <c r="J486" i="13" s="1"/>
  <c r="H482" i="11"/>
  <c r="J485" i="13" s="1"/>
  <c r="H481" i="11"/>
  <c r="J484" i="13" s="1"/>
  <c r="H480" i="11"/>
  <c r="J483" i="13" s="1"/>
  <c r="H479" i="11"/>
  <c r="J482" i="13" s="1"/>
  <c r="H478" i="11"/>
  <c r="J481" i="13" s="1"/>
  <c r="H477" i="11"/>
  <c r="J480" i="13" s="1"/>
  <c r="H476" i="11"/>
  <c r="J479" i="13" s="1"/>
  <c r="H475" i="11"/>
  <c r="J478" i="13" s="1"/>
  <c r="H474" i="11"/>
  <c r="J477" i="13" s="1"/>
  <c r="H473" i="11"/>
  <c r="J476" i="13" s="1"/>
  <c r="H472" i="11"/>
  <c r="J475" i="13" s="1"/>
  <c r="H471" i="11"/>
  <c r="J474" i="13" s="1"/>
  <c r="H470" i="11"/>
  <c r="J473" i="13" s="1"/>
  <c r="H469" i="11"/>
  <c r="J472" i="13" s="1"/>
  <c r="H468" i="11"/>
  <c r="J471" i="13" s="1"/>
  <c r="H467" i="11"/>
  <c r="J470" i="13" s="1"/>
  <c r="H466" i="11"/>
  <c r="J469" i="13" s="1"/>
  <c r="H465" i="11"/>
  <c r="J468" i="13" s="1"/>
  <c r="H464" i="11"/>
  <c r="J467" i="13" s="1"/>
  <c r="H463" i="11"/>
  <c r="J466" i="13" s="1"/>
  <c r="H462" i="11"/>
  <c r="J465" i="13" s="1"/>
  <c r="H461" i="11"/>
  <c r="J464" i="13" s="1"/>
  <c r="H460" i="11"/>
  <c r="J463" i="13" s="1"/>
  <c r="H459" i="11"/>
  <c r="J462" i="13" s="1"/>
  <c r="H458" i="11"/>
  <c r="J461" i="13" s="1"/>
  <c r="H457" i="11"/>
  <c r="J460" i="13" s="1"/>
  <c r="H456" i="11"/>
  <c r="J459" i="13" s="1"/>
  <c r="H455" i="11"/>
  <c r="J458" i="13" s="1"/>
  <c r="H454" i="11"/>
  <c r="J457" i="13" s="1"/>
  <c r="H453" i="11"/>
  <c r="J456" i="13" s="1"/>
  <c r="H452" i="11"/>
  <c r="J455" i="13" s="1"/>
  <c r="H451" i="11"/>
  <c r="J454" i="13" s="1"/>
  <c r="H450" i="11"/>
  <c r="J453" i="13" s="1"/>
  <c r="H449" i="11"/>
  <c r="J452" i="13" s="1"/>
  <c r="H448" i="11"/>
  <c r="J451" i="13" s="1"/>
  <c r="H447" i="11"/>
  <c r="J450" i="13" s="1"/>
  <c r="H446" i="11"/>
  <c r="J449" i="13" s="1"/>
  <c r="H445" i="11"/>
  <c r="J448" i="13" s="1"/>
  <c r="H444" i="11"/>
  <c r="J447" i="13" s="1"/>
  <c r="H443" i="11"/>
  <c r="J446" i="13" s="1"/>
  <c r="H442" i="11"/>
  <c r="J445" i="13" s="1"/>
  <c r="H441" i="11"/>
  <c r="J444" i="13" s="1"/>
  <c r="H440" i="11"/>
  <c r="J443" i="13" s="1"/>
  <c r="H439" i="11"/>
  <c r="J442" i="13" s="1"/>
  <c r="H438" i="11"/>
  <c r="J441" i="13" s="1"/>
  <c r="H437" i="11"/>
  <c r="J440" i="13" s="1"/>
  <c r="H436" i="11"/>
  <c r="J439" i="13" s="1"/>
  <c r="H435" i="11"/>
  <c r="J438" i="13" s="1"/>
  <c r="H434" i="11"/>
  <c r="J437" i="13" s="1"/>
  <c r="H433" i="11"/>
  <c r="J436" i="13" s="1"/>
  <c r="H432" i="11"/>
  <c r="J435" i="13" s="1"/>
  <c r="H431" i="11"/>
  <c r="J434" i="13" s="1"/>
  <c r="H430" i="11"/>
  <c r="J433" i="13" s="1"/>
  <c r="H429" i="11"/>
  <c r="J432" i="13" s="1"/>
  <c r="H428" i="11"/>
  <c r="J431" i="13" s="1"/>
  <c r="H427" i="11"/>
  <c r="J430" i="13" s="1"/>
  <c r="H426" i="11"/>
  <c r="J429" i="13" s="1"/>
  <c r="H425" i="11"/>
  <c r="J428" i="13" s="1"/>
  <c r="H424" i="11"/>
  <c r="J427" i="13" s="1"/>
  <c r="H423" i="11"/>
  <c r="J426" i="13" s="1"/>
  <c r="H422" i="11"/>
  <c r="J425" i="13" s="1"/>
  <c r="H421" i="11"/>
  <c r="J424" i="13" s="1"/>
  <c r="H420" i="11"/>
  <c r="J423" i="13" s="1"/>
  <c r="H419" i="11"/>
  <c r="J422" i="13" s="1"/>
  <c r="H418" i="11"/>
  <c r="J421" i="13" s="1"/>
  <c r="H417" i="11"/>
  <c r="J420" i="13" s="1"/>
  <c r="H416" i="11"/>
  <c r="J419" i="13" s="1"/>
  <c r="H415" i="11"/>
  <c r="J418" i="13" s="1"/>
  <c r="H414" i="11"/>
  <c r="J417" i="13" s="1"/>
  <c r="H413" i="11"/>
  <c r="J416" i="13" s="1"/>
  <c r="H412" i="11"/>
  <c r="J415" i="13" s="1"/>
  <c r="H411" i="11"/>
  <c r="J414" i="13" s="1"/>
  <c r="H410" i="11"/>
  <c r="J413" i="13" s="1"/>
  <c r="H409" i="11"/>
  <c r="J412" i="13" s="1"/>
  <c r="H408" i="11"/>
  <c r="J411" i="13" s="1"/>
  <c r="H407" i="11"/>
  <c r="J410" i="13" s="1"/>
  <c r="H406" i="11"/>
  <c r="J409" i="13" s="1"/>
  <c r="H405" i="11"/>
  <c r="J408" i="13" s="1"/>
  <c r="H404" i="11"/>
  <c r="J407" i="13" s="1"/>
  <c r="H403" i="11"/>
  <c r="J406" i="13" s="1"/>
  <c r="H402" i="11"/>
  <c r="J405" i="13" s="1"/>
  <c r="H401" i="11"/>
  <c r="J404" i="13" s="1"/>
  <c r="H400" i="11"/>
  <c r="J403" i="13" s="1"/>
  <c r="H399" i="11"/>
  <c r="J402" i="13" s="1"/>
  <c r="H398" i="11"/>
  <c r="J401" i="13" s="1"/>
  <c r="H397" i="11"/>
  <c r="J400" i="13" s="1"/>
  <c r="H396" i="11"/>
  <c r="J399" i="13" s="1"/>
  <c r="H395" i="11"/>
  <c r="J398" i="13" s="1"/>
  <c r="H394" i="11"/>
  <c r="J397" i="13" s="1"/>
  <c r="H393" i="11"/>
  <c r="J396" i="13" s="1"/>
  <c r="H392" i="11"/>
  <c r="J395" i="13" s="1"/>
  <c r="H391" i="11"/>
  <c r="J394" i="13" s="1"/>
  <c r="H390" i="11"/>
  <c r="J393" i="13" s="1"/>
  <c r="H389" i="11"/>
  <c r="J392" i="13" s="1"/>
  <c r="H388" i="11"/>
  <c r="J391" i="13" s="1"/>
  <c r="H387" i="11"/>
  <c r="J390" i="13" s="1"/>
  <c r="H386" i="11"/>
  <c r="J389" i="13" s="1"/>
  <c r="H385" i="11"/>
  <c r="J388" i="13" s="1"/>
  <c r="H384" i="11"/>
  <c r="J387" i="13" s="1"/>
  <c r="H383" i="11"/>
  <c r="J386" i="13" s="1"/>
  <c r="H382" i="11"/>
  <c r="J385" i="13" s="1"/>
  <c r="H381" i="11"/>
  <c r="J384" i="13" s="1"/>
  <c r="H380" i="11"/>
  <c r="J383" i="13" s="1"/>
  <c r="H379" i="11"/>
  <c r="J382" i="13" s="1"/>
  <c r="H378" i="11"/>
  <c r="J381" i="13" s="1"/>
  <c r="H377" i="11"/>
  <c r="J380" i="13" s="1"/>
  <c r="H376" i="11"/>
  <c r="J379" i="13" s="1"/>
  <c r="H375" i="11"/>
  <c r="J378" i="13" s="1"/>
  <c r="H374" i="11"/>
  <c r="J377" i="13" s="1"/>
  <c r="H373" i="11"/>
  <c r="J376" i="13" s="1"/>
  <c r="H372" i="11"/>
  <c r="J375" i="13" s="1"/>
  <c r="H371" i="11"/>
  <c r="J374" i="13" s="1"/>
  <c r="H370" i="11"/>
  <c r="J373" i="13" s="1"/>
  <c r="H369" i="11"/>
  <c r="J372" i="13" s="1"/>
  <c r="H368" i="11"/>
  <c r="J371" i="13" s="1"/>
  <c r="H367" i="11"/>
  <c r="J370" i="13" s="1"/>
  <c r="H366" i="11"/>
  <c r="J369" i="13" s="1"/>
  <c r="H365" i="11"/>
  <c r="J368" i="13" s="1"/>
  <c r="H364" i="11"/>
  <c r="J367" i="13" s="1"/>
  <c r="H363" i="11"/>
  <c r="J366" i="13" s="1"/>
  <c r="H362" i="11"/>
  <c r="J365" i="13" s="1"/>
  <c r="H361" i="11"/>
  <c r="J364" i="13" s="1"/>
  <c r="H360" i="11"/>
  <c r="J363" i="13" s="1"/>
  <c r="H359" i="11"/>
  <c r="J362" i="13" s="1"/>
  <c r="H358" i="11"/>
  <c r="J361" i="13" s="1"/>
  <c r="H357" i="11"/>
  <c r="J360" i="13" s="1"/>
  <c r="H356" i="11"/>
  <c r="J359" i="13" s="1"/>
  <c r="H355" i="11"/>
  <c r="J358" i="13" s="1"/>
  <c r="H354" i="11"/>
  <c r="J357" i="13" s="1"/>
  <c r="H353" i="11"/>
  <c r="J356" i="13" s="1"/>
  <c r="H352" i="11"/>
  <c r="J355" i="13" s="1"/>
  <c r="H351" i="11"/>
  <c r="J354" i="13" s="1"/>
  <c r="H350" i="11"/>
  <c r="J353" i="13" s="1"/>
  <c r="H349" i="11"/>
  <c r="J352" i="13" s="1"/>
  <c r="H348" i="11"/>
  <c r="J351" i="13" s="1"/>
  <c r="H347" i="11"/>
  <c r="J350" i="13" s="1"/>
  <c r="H346" i="11"/>
  <c r="J349" i="13" s="1"/>
  <c r="H345" i="11"/>
  <c r="J348" i="13" s="1"/>
  <c r="H344" i="11"/>
  <c r="J347" i="13" s="1"/>
  <c r="H343" i="11"/>
  <c r="J346" i="13" s="1"/>
  <c r="H342" i="11"/>
  <c r="J345" i="13" s="1"/>
  <c r="H341" i="11"/>
  <c r="J344" i="13" s="1"/>
  <c r="H340" i="11"/>
  <c r="J343" i="13" s="1"/>
  <c r="H339" i="11"/>
  <c r="J342" i="13" s="1"/>
  <c r="H338" i="11"/>
  <c r="J341" i="13" s="1"/>
  <c r="H337" i="11"/>
  <c r="J340" i="13" s="1"/>
  <c r="H336" i="11"/>
  <c r="J339" i="13" s="1"/>
  <c r="H335" i="11"/>
  <c r="J338" i="13" s="1"/>
  <c r="H334" i="11"/>
  <c r="J337" i="13" s="1"/>
  <c r="H333" i="11"/>
  <c r="J336" i="13" s="1"/>
  <c r="H332" i="11"/>
  <c r="J335" i="13" s="1"/>
  <c r="H331" i="11"/>
  <c r="J334" i="13" s="1"/>
  <c r="H330" i="11"/>
  <c r="J333" i="13" s="1"/>
  <c r="H329" i="11"/>
  <c r="J332" i="13" s="1"/>
  <c r="H328" i="11"/>
  <c r="J331" i="13" s="1"/>
  <c r="H327" i="11"/>
  <c r="J330" i="13" s="1"/>
  <c r="H326" i="11"/>
  <c r="J329" i="13" s="1"/>
  <c r="H325" i="11"/>
  <c r="J328" i="13" s="1"/>
  <c r="H324" i="11"/>
  <c r="J327" i="13" s="1"/>
  <c r="H323" i="11"/>
  <c r="J326" i="13" s="1"/>
  <c r="H322" i="11"/>
  <c r="J325" i="13" s="1"/>
  <c r="H321" i="11"/>
  <c r="J324" i="13" s="1"/>
  <c r="H320" i="11"/>
  <c r="J323" i="13" s="1"/>
  <c r="H319" i="11"/>
  <c r="J322" i="13" s="1"/>
  <c r="H318" i="11"/>
  <c r="J321" i="13" s="1"/>
  <c r="H317" i="11"/>
  <c r="J320" i="13" s="1"/>
  <c r="H316" i="11"/>
  <c r="J319" i="13" s="1"/>
  <c r="H315" i="11"/>
  <c r="J318" i="13" s="1"/>
  <c r="H314" i="11"/>
  <c r="J317" i="13" s="1"/>
  <c r="H313" i="11"/>
  <c r="J316" i="13" s="1"/>
  <c r="H312" i="11"/>
  <c r="J315" i="13" s="1"/>
  <c r="H311" i="11"/>
  <c r="J314" i="13" s="1"/>
  <c r="H310" i="11"/>
  <c r="J313" i="13" s="1"/>
  <c r="H309" i="11"/>
  <c r="J312" i="13" s="1"/>
  <c r="H308" i="11"/>
  <c r="J311" i="13" s="1"/>
  <c r="H307" i="11"/>
  <c r="J310" i="13" s="1"/>
  <c r="H306" i="11"/>
  <c r="J309" i="13" s="1"/>
  <c r="H305" i="11"/>
  <c r="J308" i="13" s="1"/>
  <c r="H304" i="11"/>
  <c r="J307" i="13" s="1"/>
  <c r="H303" i="11"/>
  <c r="J306" i="13" s="1"/>
  <c r="H302" i="11"/>
  <c r="J305" i="13" s="1"/>
  <c r="H301" i="11"/>
  <c r="J304" i="13" s="1"/>
  <c r="H300" i="11"/>
  <c r="J303" i="13" s="1"/>
  <c r="H299" i="11"/>
  <c r="J302" i="13" s="1"/>
  <c r="H298" i="11"/>
  <c r="J301" i="13" s="1"/>
  <c r="H297" i="11"/>
  <c r="J300" i="13" s="1"/>
  <c r="H296" i="11"/>
  <c r="J299" i="13" s="1"/>
  <c r="H295" i="11"/>
  <c r="J298" i="13" s="1"/>
  <c r="H294" i="11"/>
  <c r="J297" i="13" s="1"/>
  <c r="H293" i="11"/>
  <c r="J296" i="13" s="1"/>
  <c r="H292" i="11"/>
  <c r="J295" i="13" s="1"/>
  <c r="H291" i="11"/>
  <c r="J294" i="13" s="1"/>
  <c r="H290" i="11"/>
  <c r="J293" i="13" s="1"/>
  <c r="H289" i="11"/>
  <c r="J292" i="13" s="1"/>
  <c r="H288" i="11"/>
  <c r="J291" i="13" s="1"/>
  <c r="H287" i="11"/>
  <c r="J290" i="13" s="1"/>
  <c r="H286" i="11"/>
  <c r="J289" i="13" s="1"/>
  <c r="H285" i="11"/>
  <c r="J288" i="13" s="1"/>
  <c r="H284" i="11"/>
  <c r="J287" i="13" s="1"/>
  <c r="H283" i="11"/>
  <c r="J286" i="13" s="1"/>
  <c r="H282" i="11"/>
  <c r="J285" i="13" s="1"/>
  <c r="H281" i="11"/>
  <c r="J284" i="13" s="1"/>
  <c r="H280" i="11"/>
  <c r="J283" i="13" s="1"/>
  <c r="H279" i="11"/>
  <c r="J282" i="13" s="1"/>
  <c r="H278" i="11"/>
  <c r="J281" i="13" s="1"/>
  <c r="H277" i="11"/>
  <c r="J280" i="13" s="1"/>
  <c r="H276" i="11"/>
  <c r="J279" i="13" s="1"/>
  <c r="H275" i="11"/>
  <c r="J278" i="13" s="1"/>
  <c r="H274" i="11"/>
  <c r="J277" i="13" s="1"/>
  <c r="H273" i="11"/>
  <c r="J276" i="13" s="1"/>
  <c r="H272" i="11"/>
  <c r="J275" i="13" s="1"/>
  <c r="H271" i="11"/>
  <c r="J274" i="13" s="1"/>
  <c r="H270" i="11"/>
  <c r="J273" i="13" s="1"/>
  <c r="H269" i="11"/>
  <c r="J272" i="13" s="1"/>
  <c r="H268" i="11"/>
  <c r="J271" i="13" s="1"/>
  <c r="H267" i="11"/>
  <c r="J270" i="13" s="1"/>
  <c r="H266" i="11"/>
  <c r="J269" i="13" s="1"/>
  <c r="H265" i="11"/>
  <c r="J268" i="13" s="1"/>
  <c r="H264" i="11"/>
  <c r="J267" i="13" s="1"/>
  <c r="H263" i="11"/>
  <c r="J266" i="13" s="1"/>
  <c r="H262" i="11"/>
  <c r="J265" i="13" s="1"/>
  <c r="H261" i="11"/>
  <c r="J264" i="13" s="1"/>
  <c r="H260" i="11"/>
  <c r="J263" i="13" s="1"/>
  <c r="H259" i="11"/>
  <c r="J262" i="13" s="1"/>
  <c r="H258" i="11"/>
  <c r="J261" i="13" s="1"/>
  <c r="H257" i="11"/>
  <c r="J260" i="13" s="1"/>
  <c r="H256" i="11"/>
  <c r="J259" i="13" s="1"/>
  <c r="H255" i="11"/>
  <c r="J258" i="13" s="1"/>
  <c r="H254" i="11"/>
  <c r="J257" i="13" s="1"/>
  <c r="H253" i="11"/>
  <c r="J256" i="13" s="1"/>
  <c r="H252" i="11"/>
  <c r="J255" i="13" s="1"/>
  <c r="H251" i="11"/>
  <c r="J254" i="13" s="1"/>
  <c r="H250" i="11"/>
  <c r="J253" i="13" s="1"/>
  <c r="H249" i="11"/>
  <c r="J252" i="13" s="1"/>
  <c r="H248" i="11"/>
  <c r="J251" i="13" s="1"/>
  <c r="H247" i="11"/>
  <c r="J250" i="13" s="1"/>
  <c r="H246" i="11"/>
  <c r="J249" i="13" s="1"/>
  <c r="H245" i="11"/>
  <c r="J248" i="13" s="1"/>
  <c r="H244" i="11"/>
  <c r="J247" i="13" s="1"/>
  <c r="H243" i="11"/>
  <c r="J246" i="13" s="1"/>
  <c r="H242" i="11"/>
  <c r="J245" i="13" s="1"/>
  <c r="H241" i="11"/>
  <c r="J244" i="13" s="1"/>
  <c r="H240" i="11"/>
  <c r="J243" i="13" s="1"/>
  <c r="H239" i="11"/>
  <c r="J242" i="13" s="1"/>
  <c r="H238" i="11"/>
  <c r="J241" i="13" s="1"/>
  <c r="H237" i="11"/>
  <c r="J240" i="13" s="1"/>
  <c r="H236" i="11"/>
  <c r="J239" i="13" s="1"/>
  <c r="H235" i="11"/>
  <c r="J238" i="13" s="1"/>
  <c r="H234" i="11"/>
  <c r="J237" i="13" s="1"/>
  <c r="H233" i="11"/>
  <c r="J236" i="13" s="1"/>
  <c r="H232" i="11"/>
  <c r="J235" i="13" s="1"/>
  <c r="H231" i="11"/>
  <c r="J234" i="13" s="1"/>
  <c r="H230" i="11"/>
  <c r="J233" i="13" s="1"/>
  <c r="H229" i="11"/>
  <c r="J232" i="13" s="1"/>
  <c r="H228" i="11"/>
  <c r="J231" i="13" s="1"/>
  <c r="H227" i="11"/>
  <c r="J230" i="13" s="1"/>
  <c r="H226" i="11"/>
  <c r="J229" i="13" s="1"/>
  <c r="H225" i="11"/>
  <c r="J228" i="13" s="1"/>
  <c r="H224" i="11"/>
  <c r="J227" i="13" s="1"/>
  <c r="H223" i="11"/>
  <c r="J226" i="13" s="1"/>
  <c r="H222" i="11"/>
  <c r="J225" i="13" s="1"/>
  <c r="H221" i="11"/>
  <c r="J224" i="13" s="1"/>
  <c r="H220" i="11"/>
  <c r="J223" i="13" s="1"/>
  <c r="H219" i="11"/>
  <c r="J222" i="13" s="1"/>
  <c r="H218" i="11"/>
  <c r="J221" i="13" s="1"/>
  <c r="H217" i="11"/>
  <c r="J220" i="13" s="1"/>
  <c r="H216" i="11"/>
  <c r="J219" i="13" s="1"/>
  <c r="H215" i="11"/>
  <c r="J218" i="13" s="1"/>
  <c r="H214" i="11"/>
  <c r="J217" i="13" s="1"/>
  <c r="H213" i="11"/>
  <c r="J216" i="13" s="1"/>
  <c r="H212" i="11"/>
  <c r="J215" i="13" s="1"/>
  <c r="H211" i="11"/>
  <c r="J214" i="13" s="1"/>
  <c r="H210" i="11"/>
  <c r="J213" i="13" s="1"/>
  <c r="H209" i="11"/>
  <c r="J212" i="13" s="1"/>
  <c r="H208" i="11"/>
  <c r="J211" i="13" s="1"/>
  <c r="H207" i="11"/>
  <c r="J210" i="13" s="1"/>
  <c r="H206" i="11"/>
  <c r="J209" i="13" s="1"/>
  <c r="H205" i="11"/>
  <c r="J208" i="13" s="1"/>
  <c r="H204" i="11"/>
  <c r="J207" i="13" s="1"/>
  <c r="H203" i="11"/>
  <c r="J206" i="13" s="1"/>
  <c r="H202" i="11"/>
  <c r="J205" i="13" s="1"/>
  <c r="H201" i="11"/>
  <c r="J204" i="13" s="1"/>
  <c r="H200" i="11"/>
  <c r="J203" i="13" s="1"/>
  <c r="H199" i="11"/>
  <c r="J202" i="13" s="1"/>
  <c r="H198" i="11"/>
  <c r="J201" i="13" s="1"/>
  <c r="H197" i="11"/>
  <c r="J200" i="13" s="1"/>
  <c r="H196" i="11"/>
  <c r="J199" i="13" s="1"/>
  <c r="H195" i="11"/>
  <c r="J198" i="13" s="1"/>
  <c r="H194" i="11"/>
  <c r="J197" i="13" s="1"/>
  <c r="H193" i="11"/>
  <c r="J196" i="13" s="1"/>
  <c r="H192" i="11"/>
  <c r="J195" i="13" s="1"/>
  <c r="H191" i="11"/>
  <c r="J194" i="13" s="1"/>
  <c r="H190" i="11"/>
  <c r="J193" i="13" s="1"/>
  <c r="H189" i="11"/>
  <c r="J192" i="13" s="1"/>
  <c r="H188" i="11"/>
  <c r="J191" i="13" s="1"/>
  <c r="H187" i="11"/>
  <c r="J190" i="13" s="1"/>
  <c r="H186" i="11"/>
  <c r="J189" i="13" s="1"/>
  <c r="H185" i="11"/>
  <c r="J188" i="13" s="1"/>
  <c r="H184" i="11"/>
  <c r="J187" i="13" s="1"/>
  <c r="H183" i="11"/>
  <c r="J186" i="13" s="1"/>
  <c r="H182" i="11"/>
  <c r="J185" i="13" s="1"/>
  <c r="H181" i="11"/>
  <c r="J184" i="13" s="1"/>
  <c r="H180" i="11"/>
  <c r="J183" i="13" s="1"/>
  <c r="H179" i="11"/>
  <c r="J182" i="13" s="1"/>
  <c r="H178" i="11"/>
  <c r="J181" i="13" s="1"/>
  <c r="H177" i="11"/>
  <c r="J180" i="13" s="1"/>
  <c r="H176" i="11"/>
  <c r="J179" i="13" s="1"/>
  <c r="H175" i="11"/>
  <c r="J178" i="13" s="1"/>
  <c r="H174" i="11"/>
  <c r="J177" i="13" s="1"/>
  <c r="H173" i="11"/>
  <c r="J176" i="13" s="1"/>
  <c r="H172" i="11"/>
  <c r="J175" i="13" s="1"/>
  <c r="H171" i="11"/>
  <c r="J174" i="13" s="1"/>
  <c r="H170" i="11"/>
  <c r="J173" i="13" s="1"/>
  <c r="H169" i="11"/>
  <c r="J172" i="13" s="1"/>
  <c r="H168" i="11"/>
  <c r="J171" i="13" s="1"/>
  <c r="H167" i="11"/>
  <c r="J170" i="13" s="1"/>
  <c r="H166" i="11"/>
  <c r="J169" i="13" s="1"/>
  <c r="H165" i="11"/>
  <c r="J168" i="13" s="1"/>
  <c r="H164" i="11"/>
  <c r="J167" i="13" s="1"/>
  <c r="H163" i="11"/>
  <c r="J166" i="13" s="1"/>
  <c r="H162" i="11"/>
  <c r="J165" i="13" s="1"/>
  <c r="H161" i="11"/>
  <c r="J164" i="13" s="1"/>
  <c r="H160" i="11"/>
  <c r="J163" i="13" s="1"/>
  <c r="H159" i="11"/>
  <c r="J162" i="13" s="1"/>
  <c r="H158" i="11"/>
  <c r="J161" i="13" s="1"/>
  <c r="H157" i="11"/>
  <c r="J160" i="13" s="1"/>
  <c r="H156" i="11"/>
  <c r="J159" i="13" s="1"/>
  <c r="H155" i="11"/>
  <c r="J158" i="13" s="1"/>
  <c r="H154" i="11"/>
  <c r="J157" i="13" s="1"/>
  <c r="H153" i="11"/>
  <c r="J156" i="13" s="1"/>
  <c r="H152" i="11"/>
  <c r="J155" i="13" s="1"/>
  <c r="H151" i="11"/>
  <c r="J154" i="13" s="1"/>
  <c r="H150" i="11"/>
  <c r="J153" i="13" s="1"/>
  <c r="H149" i="11"/>
  <c r="J152" i="13" s="1"/>
  <c r="H148" i="11"/>
  <c r="J151" i="13" s="1"/>
  <c r="H147" i="11"/>
  <c r="J150" i="13" s="1"/>
  <c r="H146" i="11"/>
  <c r="J149" i="13" s="1"/>
  <c r="H145" i="11"/>
  <c r="J148" i="13" s="1"/>
  <c r="H144" i="11"/>
  <c r="J147" i="13" s="1"/>
  <c r="H143" i="11"/>
  <c r="J146" i="13" s="1"/>
  <c r="H142" i="11"/>
  <c r="J145" i="13" s="1"/>
  <c r="H141" i="11"/>
  <c r="J144" i="13" s="1"/>
  <c r="H140" i="11"/>
  <c r="J143" i="13" s="1"/>
  <c r="H139" i="11"/>
  <c r="J142" i="13" s="1"/>
  <c r="H138" i="11"/>
  <c r="J141" i="13" s="1"/>
  <c r="H137" i="11"/>
  <c r="J140" i="13" s="1"/>
  <c r="H136" i="11"/>
  <c r="J139" i="13" s="1"/>
  <c r="H135" i="11"/>
  <c r="J138" i="13" s="1"/>
  <c r="H134" i="11"/>
  <c r="J137" i="13" s="1"/>
  <c r="H133" i="11"/>
  <c r="J136" i="13" s="1"/>
  <c r="H132" i="11"/>
  <c r="J135" i="13" s="1"/>
  <c r="H131" i="11"/>
  <c r="J134" i="13" s="1"/>
  <c r="H130" i="11"/>
  <c r="J133" i="13" s="1"/>
  <c r="H129" i="11"/>
  <c r="J132" i="13" s="1"/>
  <c r="H128" i="11"/>
  <c r="J131" i="13" s="1"/>
  <c r="H127" i="11"/>
  <c r="J130" i="13" s="1"/>
  <c r="H126" i="11"/>
  <c r="J129" i="13" s="1"/>
  <c r="H125" i="11"/>
  <c r="J128" i="13" s="1"/>
  <c r="H124" i="11"/>
  <c r="J127" i="13" s="1"/>
  <c r="H123" i="11"/>
  <c r="J126" i="13" s="1"/>
  <c r="H122" i="11"/>
  <c r="J125" i="13" s="1"/>
  <c r="H121" i="11"/>
  <c r="J124" i="13" s="1"/>
  <c r="H120" i="11"/>
  <c r="J123" i="13" s="1"/>
  <c r="H119" i="11"/>
  <c r="J122" i="13" s="1"/>
  <c r="H118" i="11"/>
  <c r="J121" i="13" s="1"/>
  <c r="H117" i="11"/>
  <c r="J120" i="13" s="1"/>
  <c r="H116" i="11"/>
  <c r="J119" i="13" s="1"/>
  <c r="H115" i="11"/>
  <c r="J118" i="13" s="1"/>
  <c r="H114" i="11"/>
  <c r="J117" i="13" s="1"/>
  <c r="H113" i="11"/>
  <c r="J116" i="13" s="1"/>
  <c r="H112" i="11"/>
  <c r="J115" i="13" s="1"/>
  <c r="H111" i="11"/>
  <c r="J114" i="13" s="1"/>
  <c r="H110" i="11"/>
  <c r="J113" i="13" s="1"/>
  <c r="H109" i="11"/>
  <c r="J112" i="13" s="1"/>
  <c r="H108" i="11"/>
  <c r="J111" i="13" s="1"/>
  <c r="H107" i="11"/>
  <c r="J110" i="13" s="1"/>
  <c r="H106" i="11"/>
  <c r="J109" i="13" s="1"/>
  <c r="H105" i="11"/>
  <c r="J108" i="13" s="1"/>
  <c r="H104" i="11"/>
  <c r="J107" i="13" s="1"/>
  <c r="H103" i="11"/>
  <c r="J106" i="13" s="1"/>
  <c r="H102" i="11"/>
  <c r="J105" i="13" s="1"/>
  <c r="H101" i="11"/>
  <c r="J104" i="13" s="1"/>
  <c r="H100" i="11"/>
  <c r="J103" i="13" s="1"/>
  <c r="H99" i="11"/>
  <c r="J102" i="13" s="1"/>
  <c r="H98" i="11"/>
  <c r="J101" i="13" s="1"/>
  <c r="H97" i="11"/>
  <c r="J100" i="13" s="1"/>
  <c r="H96" i="11"/>
  <c r="J99" i="13" s="1"/>
  <c r="H95" i="11"/>
  <c r="J98" i="13" s="1"/>
  <c r="H94" i="11"/>
  <c r="J97" i="13" s="1"/>
  <c r="H93" i="11"/>
  <c r="J96" i="13" s="1"/>
  <c r="H92" i="11"/>
  <c r="J95" i="13" s="1"/>
  <c r="H91" i="11"/>
  <c r="J94" i="13" s="1"/>
  <c r="H90" i="11"/>
  <c r="J93" i="13" s="1"/>
  <c r="H89" i="11"/>
  <c r="J92" i="13" s="1"/>
  <c r="H88" i="11"/>
  <c r="J91" i="13" s="1"/>
  <c r="H87" i="11"/>
  <c r="J90" i="13" s="1"/>
  <c r="H86" i="11"/>
  <c r="J89" i="13" s="1"/>
  <c r="H85" i="11"/>
  <c r="J88" i="13" s="1"/>
  <c r="H84" i="11"/>
  <c r="J87" i="13" s="1"/>
  <c r="H83" i="11"/>
  <c r="J86" i="13" s="1"/>
  <c r="H82" i="11"/>
  <c r="J85" i="13" s="1"/>
  <c r="H81" i="11"/>
  <c r="J84" i="13" s="1"/>
  <c r="H80" i="11"/>
  <c r="J83" i="13" s="1"/>
  <c r="H79" i="11"/>
  <c r="J82" i="13" s="1"/>
  <c r="H78" i="11"/>
  <c r="J81" i="13" s="1"/>
  <c r="H77" i="11"/>
  <c r="J80" i="13" s="1"/>
  <c r="H76" i="11"/>
  <c r="J79" i="13" s="1"/>
  <c r="H75" i="11"/>
  <c r="J78" i="13" s="1"/>
  <c r="H74" i="11"/>
  <c r="J77" i="13" s="1"/>
  <c r="H73" i="11"/>
  <c r="J76" i="13" s="1"/>
  <c r="H72" i="11"/>
  <c r="J75" i="13" s="1"/>
  <c r="H71" i="11"/>
  <c r="J74" i="13" s="1"/>
  <c r="H70" i="11"/>
  <c r="J73" i="13" s="1"/>
  <c r="H69" i="11"/>
  <c r="J72" i="13" s="1"/>
  <c r="H68" i="11"/>
  <c r="J71" i="13" s="1"/>
  <c r="H67" i="11"/>
  <c r="J70" i="13" s="1"/>
  <c r="H66" i="11"/>
  <c r="J69" i="13" s="1"/>
  <c r="H65" i="11"/>
  <c r="J68" i="13" s="1"/>
  <c r="H64" i="11"/>
  <c r="J67" i="13" s="1"/>
  <c r="H63" i="11"/>
  <c r="J66" i="13" s="1"/>
  <c r="H62" i="11"/>
  <c r="J65" i="13" s="1"/>
  <c r="H61" i="11"/>
  <c r="J64" i="13" s="1"/>
  <c r="H60" i="11"/>
  <c r="J63" i="13" s="1"/>
  <c r="H59" i="11"/>
  <c r="J62" i="13" s="1"/>
  <c r="H58" i="11"/>
  <c r="J61" i="13" s="1"/>
  <c r="H57" i="11"/>
  <c r="J60" i="13" s="1"/>
  <c r="H56" i="11"/>
  <c r="J59" i="13" s="1"/>
  <c r="H55" i="11"/>
  <c r="J58" i="13" s="1"/>
  <c r="H54" i="11"/>
  <c r="J57" i="13" s="1"/>
  <c r="H53" i="11"/>
  <c r="J56" i="13" s="1"/>
  <c r="H52" i="11"/>
  <c r="J55" i="13" s="1"/>
  <c r="H51" i="11"/>
  <c r="J54" i="13" s="1"/>
  <c r="H50" i="11"/>
  <c r="J53" i="13" s="1"/>
  <c r="H49" i="11"/>
  <c r="J52" i="13" s="1"/>
  <c r="H48" i="11"/>
  <c r="J51" i="13" s="1"/>
  <c r="H47" i="11"/>
  <c r="J50" i="13" s="1"/>
  <c r="H46" i="11"/>
  <c r="J49" i="13" s="1"/>
  <c r="H45" i="11"/>
  <c r="J48" i="13" s="1"/>
  <c r="H44" i="11"/>
  <c r="J47" i="13" s="1"/>
  <c r="H43" i="11"/>
  <c r="J46" i="13" s="1"/>
  <c r="H42" i="11"/>
  <c r="J45" i="13" s="1"/>
  <c r="H41" i="11"/>
  <c r="J44" i="13" s="1"/>
  <c r="H40" i="11"/>
  <c r="J43" i="13" s="1"/>
  <c r="H39" i="11"/>
  <c r="J42" i="13" s="1"/>
  <c r="H38" i="11"/>
  <c r="J41" i="13" s="1"/>
  <c r="H37" i="11"/>
  <c r="J40" i="13" s="1"/>
  <c r="H36" i="11"/>
  <c r="J39" i="13" s="1"/>
  <c r="H35" i="11"/>
  <c r="J38" i="13" s="1"/>
  <c r="H34" i="11"/>
  <c r="J37" i="13" s="1"/>
  <c r="H33" i="11"/>
  <c r="J36" i="13" s="1"/>
  <c r="H32" i="11"/>
  <c r="J35" i="13" s="1"/>
  <c r="H31" i="11"/>
  <c r="J34" i="13" s="1"/>
  <c r="H30" i="11"/>
  <c r="J33" i="13" s="1"/>
  <c r="H29" i="11"/>
  <c r="J32" i="13" s="1"/>
  <c r="H28" i="11"/>
  <c r="J31" i="13" s="1"/>
  <c r="H27" i="11"/>
  <c r="J30" i="13" s="1"/>
  <c r="H26" i="11"/>
  <c r="J29" i="13" s="1"/>
  <c r="H25" i="11"/>
  <c r="J28" i="13" s="1"/>
  <c r="H24" i="11"/>
  <c r="J27" i="13" s="1"/>
  <c r="H23" i="11"/>
  <c r="J26" i="13" s="1"/>
  <c r="H22" i="11"/>
  <c r="J25" i="13" s="1"/>
  <c r="H21" i="11"/>
  <c r="J24" i="13" s="1"/>
  <c r="H20" i="11"/>
  <c r="J23" i="13" s="1"/>
  <c r="H19" i="11"/>
  <c r="J22" i="13" s="1"/>
  <c r="H18" i="11"/>
  <c r="J21" i="13" s="1"/>
  <c r="H17" i="11"/>
  <c r="J20" i="13" s="1"/>
  <c r="H16" i="11"/>
  <c r="J19" i="13" s="1"/>
  <c r="AY851" i="11"/>
  <c r="AY850" i="11"/>
  <c r="AY849" i="11"/>
  <c r="AY848" i="11"/>
  <c r="AY847" i="11"/>
  <c r="AY846" i="11"/>
  <c r="AY845" i="11"/>
  <c r="AY844" i="11"/>
  <c r="AY843" i="11"/>
  <c r="AY842" i="11"/>
  <c r="F761" i="13" s="1"/>
  <c r="AY841" i="11"/>
  <c r="AY840" i="11"/>
  <c r="AY839" i="11"/>
  <c r="AY838" i="11"/>
  <c r="AY837" i="11"/>
  <c r="AY836" i="11"/>
  <c r="AY835" i="11"/>
  <c r="AY834" i="11"/>
  <c r="AY833" i="11"/>
  <c r="AY832" i="11"/>
  <c r="AY831" i="11"/>
  <c r="AY830" i="11"/>
  <c r="AY829" i="11"/>
  <c r="AY828" i="11"/>
  <c r="AY827" i="11"/>
  <c r="AY826" i="11"/>
  <c r="AY825" i="11"/>
  <c r="AY824" i="11"/>
  <c r="AY823" i="11"/>
  <c r="AY822" i="11"/>
  <c r="AY821" i="11"/>
  <c r="AY820" i="11"/>
  <c r="AY819" i="11"/>
  <c r="AY818" i="11"/>
  <c r="AY817" i="11"/>
  <c r="AY816" i="11"/>
  <c r="AY815" i="11"/>
  <c r="AY814" i="11"/>
  <c r="AY813" i="11"/>
  <c r="AY812" i="11"/>
  <c r="AY811" i="11"/>
  <c r="AY810" i="11"/>
  <c r="AY809" i="11"/>
  <c r="AY808" i="11"/>
  <c r="AY807" i="11"/>
  <c r="AY806" i="11"/>
  <c r="AY805" i="11"/>
  <c r="AY804" i="11"/>
  <c r="AY803" i="11"/>
  <c r="AY802" i="11"/>
  <c r="AY801" i="11"/>
  <c r="AY800" i="11"/>
  <c r="AY799" i="11"/>
  <c r="AY798" i="11"/>
  <c r="AY797" i="11"/>
  <c r="AY796" i="11"/>
  <c r="AY795" i="11"/>
  <c r="AY794" i="11"/>
  <c r="AY793" i="11"/>
  <c r="AY792" i="11"/>
  <c r="AY791" i="11"/>
  <c r="AY790" i="11"/>
  <c r="AY789" i="11"/>
  <c r="AY788" i="11"/>
  <c r="AY787" i="11"/>
  <c r="AY786" i="11"/>
  <c r="AY785" i="11"/>
  <c r="AY784" i="11"/>
  <c r="AY783" i="11"/>
  <c r="AY782" i="11"/>
  <c r="AY781" i="11"/>
  <c r="AY780" i="11"/>
  <c r="AY779" i="11"/>
  <c r="AY778" i="11"/>
  <c r="AY777" i="11"/>
  <c r="AY776" i="11"/>
  <c r="AY775" i="11"/>
  <c r="AY774" i="11"/>
  <c r="AY773" i="11"/>
  <c r="AY772" i="11"/>
  <c r="AY771" i="11"/>
  <c r="AY770" i="11"/>
  <c r="AY769" i="11"/>
  <c r="AY768" i="11"/>
  <c r="AY767" i="11"/>
  <c r="AY766" i="11"/>
  <c r="AY765" i="11"/>
  <c r="AY764" i="11"/>
  <c r="AY763" i="11"/>
  <c r="AY762" i="11"/>
  <c r="AY761" i="11"/>
  <c r="AY760" i="11"/>
  <c r="AY759" i="11"/>
  <c r="AY758" i="11"/>
  <c r="AY757" i="11"/>
  <c r="AY756" i="11"/>
  <c r="AY755" i="11"/>
  <c r="AY754" i="11"/>
  <c r="AY753" i="11"/>
  <c r="AY752" i="11"/>
  <c r="AY751" i="11"/>
  <c r="AY750" i="11"/>
  <c r="AY749" i="11"/>
  <c r="AY748" i="11"/>
  <c r="AY747" i="11"/>
  <c r="AY746" i="11"/>
  <c r="AY745" i="11"/>
  <c r="AY744" i="11"/>
  <c r="AY743" i="11"/>
  <c r="AY742" i="11"/>
  <c r="F745" i="13" s="1"/>
  <c r="AY741" i="11"/>
  <c r="F744" i="13" s="1"/>
  <c r="AY740" i="11"/>
  <c r="F743" i="13" s="1"/>
  <c r="AY739" i="11"/>
  <c r="F742" i="13" s="1"/>
  <c r="AY738" i="11"/>
  <c r="F741" i="13" s="1"/>
  <c r="AY737" i="11"/>
  <c r="F740" i="13" s="1"/>
  <c r="AY736" i="11"/>
  <c r="F739" i="13" s="1"/>
  <c r="AY735" i="11"/>
  <c r="F738" i="13" s="1"/>
  <c r="AY734" i="11"/>
  <c r="F737" i="13" s="1"/>
  <c r="AY733" i="11"/>
  <c r="F736" i="13" s="1"/>
  <c r="AY732" i="11"/>
  <c r="F735" i="13" s="1"/>
  <c r="AY731" i="11"/>
  <c r="F734" i="13" s="1"/>
  <c r="AY730" i="11"/>
  <c r="F733" i="13" s="1"/>
  <c r="AY729" i="11"/>
  <c r="F732" i="13" s="1"/>
  <c r="AY728" i="11"/>
  <c r="F731" i="13" s="1"/>
  <c r="AY727" i="11"/>
  <c r="F730" i="13" s="1"/>
  <c r="AY726" i="11"/>
  <c r="F729" i="13" s="1"/>
  <c r="AY725" i="11"/>
  <c r="F728" i="13" s="1"/>
  <c r="AY724" i="11"/>
  <c r="F727" i="13" s="1"/>
  <c r="AY723" i="11"/>
  <c r="F726" i="13" s="1"/>
  <c r="AY722" i="11"/>
  <c r="F725" i="13" s="1"/>
  <c r="AY721" i="11"/>
  <c r="F724" i="13" s="1"/>
  <c r="AY720" i="11"/>
  <c r="F723" i="13" s="1"/>
  <c r="AY719" i="11"/>
  <c r="F722" i="13" s="1"/>
  <c r="AY718" i="11"/>
  <c r="F721" i="13" s="1"/>
  <c r="AY717" i="11"/>
  <c r="F720" i="13" s="1"/>
  <c r="AY716" i="11"/>
  <c r="F719" i="13" s="1"/>
  <c r="AY715" i="11"/>
  <c r="F718" i="13" s="1"/>
  <c r="AY714" i="11"/>
  <c r="F717" i="13" s="1"/>
  <c r="AY713" i="11"/>
  <c r="F716" i="13" s="1"/>
  <c r="AY712" i="11"/>
  <c r="F715" i="13" s="1"/>
  <c r="AY711" i="11"/>
  <c r="F714" i="13" s="1"/>
  <c r="AY710" i="11"/>
  <c r="F713" i="13" s="1"/>
  <c r="AY709" i="11"/>
  <c r="F712" i="13" s="1"/>
  <c r="AY708" i="11"/>
  <c r="F711" i="13" s="1"/>
  <c r="AY707" i="11"/>
  <c r="F710" i="13" s="1"/>
  <c r="AY706" i="11"/>
  <c r="F709" i="13" s="1"/>
  <c r="AY705" i="11"/>
  <c r="F708" i="13" s="1"/>
  <c r="AY704" i="11"/>
  <c r="F707" i="13" s="1"/>
  <c r="AY703" i="11"/>
  <c r="F706" i="13" s="1"/>
  <c r="AY702" i="11"/>
  <c r="F705" i="13" s="1"/>
  <c r="AY701" i="11"/>
  <c r="F704" i="13" s="1"/>
  <c r="AY700" i="11"/>
  <c r="F703" i="13" s="1"/>
  <c r="AY699" i="11"/>
  <c r="F702" i="13" s="1"/>
  <c r="AY698" i="11"/>
  <c r="F701" i="13" s="1"/>
  <c r="AY697" i="11"/>
  <c r="F700" i="13" s="1"/>
  <c r="AY696" i="11"/>
  <c r="F699" i="13" s="1"/>
  <c r="AY695" i="11"/>
  <c r="F698" i="13" s="1"/>
  <c r="AY694" i="11"/>
  <c r="F697" i="13" s="1"/>
  <c r="AY693" i="11"/>
  <c r="F696" i="13" s="1"/>
  <c r="AY692" i="11"/>
  <c r="F695" i="13" s="1"/>
  <c r="AY691" i="11"/>
  <c r="F694" i="13" s="1"/>
  <c r="AY690" i="11"/>
  <c r="F693" i="13" s="1"/>
  <c r="AY689" i="11"/>
  <c r="F692" i="13" s="1"/>
  <c r="AY688" i="11"/>
  <c r="F691" i="13" s="1"/>
  <c r="AY687" i="11"/>
  <c r="F690" i="13" s="1"/>
  <c r="AY686" i="11"/>
  <c r="F689" i="13" s="1"/>
  <c r="AY685" i="11"/>
  <c r="F688" i="13" s="1"/>
  <c r="AY684" i="11"/>
  <c r="F687" i="13" s="1"/>
  <c r="AY683" i="11"/>
  <c r="F686" i="13" s="1"/>
  <c r="AY682" i="11"/>
  <c r="F685" i="13" s="1"/>
  <c r="AY681" i="11"/>
  <c r="F684" i="13" s="1"/>
  <c r="AY680" i="11"/>
  <c r="F683" i="13" s="1"/>
  <c r="AY679" i="11"/>
  <c r="F682" i="13" s="1"/>
  <c r="AY678" i="11"/>
  <c r="F681" i="13" s="1"/>
  <c r="AY677" i="11"/>
  <c r="F680" i="13" s="1"/>
  <c r="AY676" i="11"/>
  <c r="F679" i="13" s="1"/>
  <c r="AY675" i="11"/>
  <c r="F678" i="13" s="1"/>
  <c r="AY674" i="11"/>
  <c r="F677" i="13" s="1"/>
  <c r="AY673" i="11"/>
  <c r="F676" i="13" s="1"/>
  <c r="AY672" i="11"/>
  <c r="F675" i="13" s="1"/>
  <c r="AY671" i="11"/>
  <c r="F674" i="13" s="1"/>
  <c r="AY670" i="11"/>
  <c r="F673" i="13" s="1"/>
  <c r="AY669" i="11"/>
  <c r="F672" i="13" s="1"/>
  <c r="AY668" i="11"/>
  <c r="F671" i="13" s="1"/>
  <c r="AY667" i="11"/>
  <c r="F670" i="13" s="1"/>
  <c r="AY666" i="11"/>
  <c r="F669" i="13" s="1"/>
  <c r="AY665" i="11"/>
  <c r="F668" i="13" s="1"/>
  <c r="AY664" i="11"/>
  <c r="F667" i="13" s="1"/>
  <c r="AY663" i="11"/>
  <c r="F666" i="13" s="1"/>
  <c r="AY662" i="11"/>
  <c r="F665" i="13" s="1"/>
  <c r="AY661" i="11"/>
  <c r="F664" i="13" s="1"/>
  <c r="AY660" i="11"/>
  <c r="F663" i="13" s="1"/>
  <c r="AY659" i="11"/>
  <c r="F662" i="13" s="1"/>
  <c r="AY658" i="11"/>
  <c r="F661" i="13" s="1"/>
  <c r="AY657" i="11"/>
  <c r="F660" i="13" s="1"/>
  <c r="AY656" i="11"/>
  <c r="F659" i="13" s="1"/>
  <c r="AY655" i="11"/>
  <c r="F658" i="13" s="1"/>
  <c r="AY654" i="11"/>
  <c r="F657" i="13" s="1"/>
  <c r="AY653" i="11"/>
  <c r="F656" i="13" s="1"/>
  <c r="AY652" i="11"/>
  <c r="F655" i="13" s="1"/>
  <c r="AY651" i="11"/>
  <c r="F654" i="13" s="1"/>
  <c r="AY650" i="11"/>
  <c r="F653" i="13" s="1"/>
  <c r="AY649" i="11"/>
  <c r="F652" i="13" s="1"/>
  <c r="AY648" i="11"/>
  <c r="F651" i="13" s="1"/>
  <c r="AY647" i="11"/>
  <c r="F650" i="13" s="1"/>
  <c r="AY646" i="11"/>
  <c r="F649" i="13" s="1"/>
  <c r="AY645" i="11"/>
  <c r="F648" i="13" s="1"/>
  <c r="AY644" i="11"/>
  <c r="F647" i="13" s="1"/>
  <c r="AY643" i="11"/>
  <c r="F646" i="13" s="1"/>
  <c r="AY642" i="11"/>
  <c r="F645" i="13" s="1"/>
  <c r="AY641" i="11"/>
  <c r="F644" i="13" s="1"/>
  <c r="AY640" i="11"/>
  <c r="F643" i="13" s="1"/>
  <c r="AY639" i="11"/>
  <c r="F642" i="13" s="1"/>
  <c r="AY638" i="11"/>
  <c r="F641" i="13" s="1"/>
  <c r="AY637" i="11"/>
  <c r="F640" i="13" s="1"/>
  <c r="AY636" i="11"/>
  <c r="F639" i="13" s="1"/>
  <c r="AY635" i="11"/>
  <c r="F638" i="13" s="1"/>
  <c r="AY634" i="11"/>
  <c r="F637" i="13" s="1"/>
  <c r="AY633" i="11"/>
  <c r="F636" i="13" s="1"/>
  <c r="AY632" i="11"/>
  <c r="F635" i="13" s="1"/>
  <c r="AY631" i="11"/>
  <c r="F634" i="13" s="1"/>
  <c r="AY630" i="11"/>
  <c r="F633" i="13" s="1"/>
  <c r="AY629" i="11"/>
  <c r="F632" i="13" s="1"/>
  <c r="AY628" i="11"/>
  <c r="F631" i="13" s="1"/>
  <c r="AY627" i="11"/>
  <c r="F630" i="13" s="1"/>
  <c r="AY626" i="11"/>
  <c r="F629" i="13" s="1"/>
  <c r="AY625" i="11"/>
  <c r="F628" i="13" s="1"/>
  <c r="AY624" i="11"/>
  <c r="F627" i="13" s="1"/>
  <c r="AY623" i="11"/>
  <c r="F626" i="13" s="1"/>
  <c r="AY622" i="11"/>
  <c r="F625" i="13" s="1"/>
  <c r="AY621" i="11"/>
  <c r="F624" i="13" s="1"/>
  <c r="AY620" i="11"/>
  <c r="F623" i="13" s="1"/>
  <c r="AY619" i="11"/>
  <c r="F622" i="13" s="1"/>
  <c r="AY618" i="11"/>
  <c r="F621" i="13" s="1"/>
  <c r="AY617" i="11"/>
  <c r="F620" i="13" s="1"/>
  <c r="AY616" i="11"/>
  <c r="F619" i="13" s="1"/>
  <c r="AY615" i="11"/>
  <c r="F618" i="13" s="1"/>
  <c r="AY614" i="11"/>
  <c r="F617" i="13" s="1"/>
  <c r="AY613" i="11"/>
  <c r="F616" i="13" s="1"/>
  <c r="AY612" i="11"/>
  <c r="F615" i="13" s="1"/>
  <c r="AY611" i="11"/>
  <c r="F614" i="13" s="1"/>
  <c r="AY610" i="11"/>
  <c r="F613" i="13" s="1"/>
  <c r="AY609" i="11"/>
  <c r="F612" i="13" s="1"/>
  <c r="AY608" i="11"/>
  <c r="F611" i="13" s="1"/>
  <c r="AY607" i="11"/>
  <c r="F610" i="13" s="1"/>
  <c r="AY606" i="11"/>
  <c r="F609" i="13" s="1"/>
  <c r="AY605" i="11"/>
  <c r="F608" i="13" s="1"/>
  <c r="AY604" i="11"/>
  <c r="F607" i="13" s="1"/>
  <c r="AY603" i="11"/>
  <c r="F606" i="13" s="1"/>
  <c r="AY602" i="11"/>
  <c r="F605" i="13" s="1"/>
  <c r="AY601" i="11"/>
  <c r="F604" i="13" s="1"/>
  <c r="AY600" i="11"/>
  <c r="F603" i="13" s="1"/>
  <c r="AY599" i="11"/>
  <c r="F602" i="13" s="1"/>
  <c r="AY598" i="11"/>
  <c r="F601" i="13" s="1"/>
  <c r="AY597" i="11"/>
  <c r="F600" i="13" s="1"/>
  <c r="AY596" i="11"/>
  <c r="F599" i="13" s="1"/>
  <c r="AY595" i="11"/>
  <c r="F598" i="13" s="1"/>
  <c r="AY594" i="11"/>
  <c r="F597" i="13" s="1"/>
  <c r="AY593" i="11"/>
  <c r="F596" i="13" s="1"/>
  <c r="AY592" i="11"/>
  <c r="F595" i="13" s="1"/>
  <c r="AY591" i="11"/>
  <c r="F594" i="13" s="1"/>
  <c r="AY590" i="11"/>
  <c r="F593" i="13" s="1"/>
  <c r="AY589" i="11"/>
  <c r="F592" i="13" s="1"/>
  <c r="AY588" i="11"/>
  <c r="F591" i="13" s="1"/>
  <c r="AY587" i="11"/>
  <c r="F590" i="13" s="1"/>
  <c r="AY586" i="11"/>
  <c r="F589" i="13" s="1"/>
  <c r="AY585" i="11"/>
  <c r="F588" i="13" s="1"/>
  <c r="AY584" i="11"/>
  <c r="F587" i="13" s="1"/>
  <c r="AY583" i="11"/>
  <c r="F586" i="13" s="1"/>
  <c r="AY582" i="11"/>
  <c r="F585" i="13" s="1"/>
  <c r="AY581" i="11"/>
  <c r="F584" i="13" s="1"/>
  <c r="AY580" i="11"/>
  <c r="F583" i="13" s="1"/>
  <c r="AY579" i="11"/>
  <c r="F582" i="13" s="1"/>
  <c r="AY578" i="11"/>
  <c r="F581" i="13" s="1"/>
  <c r="AY577" i="11"/>
  <c r="F580" i="13" s="1"/>
  <c r="AY576" i="11"/>
  <c r="F579" i="13" s="1"/>
  <c r="AY575" i="11"/>
  <c r="F578" i="13" s="1"/>
  <c r="AY574" i="11"/>
  <c r="F577" i="13" s="1"/>
  <c r="AY573" i="11"/>
  <c r="F576" i="13" s="1"/>
  <c r="AY572" i="11"/>
  <c r="F575" i="13" s="1"/>
  <c r="AY571" i="11"/>
  <c r="F574" i="13" s="1"/>
  <c r="AY570" i="11"/>
  <c r="F573" i="13" s="1"/>
  <c r="AY569" i="11"/>
  <c r="F572" i="13" s="1"/>
  <c r="AY568" i="11"/>
  <c r="F571" i="13" s="1"/>
  <c r="AY567" i="11"/>
  <c r="F570" i="13" s="1"/>
  <c r="AY566" i="11"/>
  <c r="F569" i="13" s="1"/>
  <c r="AY565" i="11"/>
  <c r="F568" i="13" s="1"/>
  <c r="AY564" i="11"/>
  <c r="F567" i="13" s="1"/>
  <c r="AY563" i="11"/>
  <c r="F566" i="13" s="1"/>
  <c r="AY562" i="11"/>
  <c r="F565" i="13" s="1"/>
  <c r="AY561" i="11"/>
  <c r="F564" i="13" s="1"/>
  <c r="AY560" i="11"/>
  <c r="F563" i="13" s="1"/>
  <c r="AY559" i="11"/>
  <c r="F562" i="13" s="1"/>
  <c r="AY558" i="11"/>
  <c r="F561" i="13" s="1"/>
  <c r="AY557" i="11"/>
  <c r="F560" i="13" s="1"/>
  <c r="AY556" i="11"/>
  <c r="F559" i="13" s="1"/>
  <c r="AY555" i="11"/>
  <c r="F558" i="13" s="1"/>
  <c r="AY554" i="11"/>
  <c r="F557" i="13" s="1"/>
  <c r="AY553" i="11"/>
  <c r="F556" i="13" s="1"/>
  <c r="AY552" i="11"/>
  <c r="F555" i="13" s="1"/>
  <c r="AY551" i="11"/>
  <c r="F554" i="13" s="1"/>
  <c r="AY550" i="11"/>
  <c r="F553" i="13" s="1"/>
  <c r="AY549" i="11"/>
  <c r="F552" i="13" s="1"/>
  <c r="AY548" i="11"/>
  <c r="F551" i="13" s="1"/>
  <c r="AY547" i="11"/>
  <c r="F550" i="13" s="1"/>
  <c r="AY546" i="11"/>
  <c r="F549" i="13" s="1"/>
  <c r="AY545" i="11"/>
  <c r="F548" i="13" s="1"/>
  <c r="AY544" i="11"/>
  <c r="F547" i="13" s="1"/>
  <c r="AY543" i="11"/>
  <c r="F546" i="13" s="1"/>
  <c r="AY542" i="11"/>
  <c r="F545" i="13" s="1"/>
  <c r="AY541" i="11"/>
  <c r="F544" i="13" s="1"/>
  <c r="AY540" i="11"/>
  <c r="F543" i="13" s="1"/>
  <c r="AY539" i="11"/>
  <c r="F542" i="13" s="1"/>
  <c r="AY538" i="11"/>
  <c r="F541" i="13" s="1"/>
  <c r="AY537" i="11"/>
  <c r="F540" i="13" s="1"/>
  <c r="AY536" i="11"/>
  <c r="F539" i="13" s="1"/>
  <c r="AY535" i="11"/>
  <c r="F538" i="13" s="1"/>
  <c r="AY534" i="11"/>
  <c r="F537" i="13" s="1"/>
  <c r="AY533" i="11"/>
  <c r="F536" i="13" s="1"/>
  <c r="AY532" i="11"/>
  <c r="F535" i="13" s="1"/>
  <c r="AY531" i="11"/>
  <c r="F534" i="13" s="1"/>
  <c r="AY530" i="11"/>
  <c r="F533" i="13" s="1"/>
  <c r="AY529" i="11"/>
  <c r="F532" i="13" s="1"/>
  <c r="AY528" i="11"/>
  <c r="F531" i="13" s="1"/>
  <c r="AY527" i="11"/>
  <c r="F530" i="13" s="1"/>
  <c r="AY526" i="11"/>
  <c r="F529" i="13" s="1"/>
  <c r="AY525" i="11"/>
  <c r="F528" i="13" s="1"/>
  <c r="AY524" i="11"/>
  <c r="F527" i="13" s="1"/>
  <c r="AY523" i="11"/>
  <c r="F526" i="13" s="1"/>
  <c r="AY522" i="11"/>
  <c r="F525" i="13" s="1"/>
  <c r="AY521" i="11"/>
  <c r="F524" i="13" s="1"/>
  <c r="AY520" i="11"/>
  <c r="F523" i="13" s="1"/>
  <c r="AY519" i="11"/>
  <c r="F522" i="13" s="1"/>
  <c r="AY518" i="11"/>
  <c r="F521" i="13" s="1"/>
  <c r="AY517" i="11"/>
  <c r="F520" i="13" s="1"/>
  <c r="AY516" i="11"/>
  <c r="F519" i="13" s="1"/>
  <c r="AY515" i="11"/>
  <c r="F518" i="13" s="1"/>
  <c r="AY514" i="11"/>
  <c r="F517" i="13" s="1"/>
  <c r="AY513" i="11"/>
  <c r="F516" i="13" s="1"/>
  <c r="AY512" i="11"/>
  <c r="F515" i="13" s="1"/>
  <c r="AY511" i="11"/>
  <c r="F514" i="13" s="1"/>
  <c r="AY510" i="11"/>
  <c r="F513" i="13" s="1"/>
  <c r="AY509" i="11"/>
  <c r="F512" i="13" s="1"/>
  <c r="AY508" i="11"/>
  <c r="F511" i="13" s="1"/>
  <c r="AY507" i="11"/>
  <c r="F510" i="13" s="1"/>
  <c r="AY506" i="11"/>
  <c r="F509" i="13" s="1"/>
  <c r="AY505" i="11"/>
  <c r="F508" i="13" s="1"/>
  <c r="AY504" i="11"/>
  <c r="F507" i="13" s="1"/>
  <c r="AY503" i="11"/>
  <c r="F506" i="13" s="1"/>
  <c r="AY502" i="11"/>
  <c r="F505" i="13" s="1"/>
  <c r="AY501" i="11"/>
  <c r="F504" i="13" s="1"/>
  <c r="AY500" i="11"/>
  <c r="F503" i="13" s="1"/>
  <c r="AY499" i="11"/>
  <c r="F502" i="13" s="1"/>
  <c r="AY498" i="11"/>
  <c r="F501" i="13" s="1"/>
  <c r="AY497" i="11"/>
  <c r="F500" i="13" s="1"/>
  <c r="AY496" i="11"/>
  <c r="F499" i="13" s="1"/>
  <c r="AY495" i="11"/>
  <c r="F498" i="13" s="1"/>
  <c r="AY494" i="11"/>
  <c r="F497" i="13" s="1"/>
  <c r="AY493" i="11"/>
  <c r="F496" i="13" s="1"/>
  <c r="AY492" i="11"/>
  <c r="F495" i="13" s="1"/>
  <c r="AY491" i="11"/>
  <c r="F494" i="13" s="1"/>
  <c r="AY490" i="11"/>
  <c r="F493" i="13" s="1"/>
  <c r="AY489" i="11"/>
  <c r="F492" i="13" s="1"/>
  <c r="AY488" i="11"/>
  <c r="F491" i="13" s="1"/>
  <c r="AY487" i="11"/>
  <c r="F490" i="13" s="1"/>
  <c r="AY486" i="11"/>
  <c r="F489" i="13" s="1"/>
  <c r="AY485" i="11"/>
  <c r="F488" i="13" s="1"/>
  <c r="AY484" i="11"/>
  <c r="F487" i="13" s="1"/>
  <c r="AY483" i="11"/>
  <c r="F486" i="13" s="1"/>
  <c r="AY482" i="11"/>
  <c r="F485" i="13" s="1"/>
  <c r="AY481" i="11"/>
  <c r="F484" i="13" s="1"/>
  <c r="AY480" i="11"/>
  <c r="F483" i="13" s="1"/>
  <c r="AY479" i="11"/>
  <c r="F482" i="13" s="1"/>
  <c r="AY478" i="11"/>
  <c r="F481" i="13" s="1"/>
  <c r="AY477" i="11"/>
  <c r="F480" i="13" s="1"/>
  <c r="AY476" i="11"/>
  <c r="F479" i="13" s="1"/>
  <c r="AY475" i="11"/>
  <c r="F478" i="13" s="1"/>
  <c r="AY474" i="11"/>
  <c r="F477" i="13" s="1"/>
  <c r="AY473" i="11"/>
  <c r="F476" i="13" s="1"/>
  <c r="AY472" i="11"/>
  <c r="F475" i="13" s="1"/>
  <c r="AY471" i="11"/>
  <c r="F474" i="13" s="1"/>
  <c r="AY470" i="11"/>
  <c r="F473" i="13" s="1"/>
  <c r="AY469" i="11"/>
  <c r="F472" i="13" s="1"/>
  <c r="AY468" i="11"/>
  <c r="F471" i="13" s="1"/>
  <c r="AY467" i="11"/>
  <c r="F470" i="13" s="1"/>
  <c r="AY466" i="11"/>
  <c r="F469" i="13" s="1"/>
  <c r="AY465" i="11"/>
  <c r="F468" i="13" s="1"/>
  <c r="AY464" i="11"/>
  <c r="F467" i="13" s="1"/>
  <c r="AY463" i="11"/>
  <c r="F466" i="13" s="1"/>
  <c r="AY462" i="11"/>
  <c r="F465" i="13" s="1"/>
  <c r="AY461" i="11"/>
  <c r="F464" i="13" s="1"/>
  <c r="AY460" i="11"/>
  <c r="F463" i="13" s="1"/>
  <c r="AY459" i="11"/>
  <c r="F462" i="13" s="1"/>
  <c r="AY458" i="11"/>
  <c r="F461" i="13" s="1"/>
  <c r="AY457" i="11"/>
  <c r="F460" i="13" s="1"/>
  <c r="AY456" i="11"/>
  <c r="F459" i="13" s="1"/>
  <c r="AY455" i="11"/>
  <c r="F458" i="13" s="1"/>
  <c r="AY454" i="11"/>
  <c r="F457" i="13" s="1"/>
  <c r="AY453" i="11"/>
  <c r="F456" i="13" s="1"/>
  <c r="AY452" i="11"/>
  <c r="F455" i="13" s="1"/>
  <c r="AY451" i="11"/>
  <c r="F454" i="13" s="1"/>
  <c r="AY450" i="11"/>
  <c r="F453" i="13" s="1"/>
  <c r="AY449" i="11"/>
  <c r="F452" i="13" s="1"/>
  <c r="AY448" i="11"/>
  <c r="F451" i="13" s="1"/>
  <c r="AY447" i="11"/>
  <c r="F450" i="13" s="1"/>
  <c r="AY446" i="11"/>
  <c r="F449" i="13" s="1"/>
  <c r="AY445" i="11"/>
  <c r="F448" i="13" s="1"/>
  <c r="AY444" i="11"/>
  <c r="F447" i="13" s="1"/>
  <c r="AY443" i="11"/>
  <c r="F446" i="13" s="1"/>
  <c r="AY442" i="11"/>
  <c r="F445" i="13" s="1"/>
  <c r="AY441" i="11"/>
  <c r="F444" i="13" s="1"/>
  <c r="AY440" i="11"/>
  <c r="F443" i="13" s="1"/>
  <c r="AY439" i="11"/>
  <c r="F442" i="13" s="1"/>
  <c r="AY438" i="11"/>
  <c r="F441" i="13" s="1"/>
  <c r="AY437" i="11"/>
  <c r="F440" i="13" s="1"/>
  <c r="AY436" i="11"/>
  <c r="F439" i="13" s="1"/>
  <c r="AY435" i="11"/>
  <c r="F438" i="13" s="1"/>
  <c r="AY434" i="11"/>
  <c r="F437" i="13" s="1"/>
  <c r="AY433" i="11"/>
  <c r="F436" i="13" s="1"/>
  <c r="AY432" i="11"/>
  <c r="F435" i="13" s="1"/>
  <c r="AY431" i="11"/>
  <c r="F434" i="13" s="1"/>
  <c r="AY430" i="11"/>
  <c r="F433" i="13" s="1"/>
  <c r="AY429" i="11"/>
  <c r="F432" i="13" s="1"/>
  <c r="AY428" i="11"/>
  <c r="F431" i="13" s="1"/>
  <c r="AY427" i="11"/>
  <c r="F430" i="13" s="1"/>
  <c r="AY426" i="11"/>
  <c r="F429" i="13" s="1"/>
  <c r="AY425" i="11"/>
  <c r="F428" i="13" s="1"/>
  <c r="AY424" i="11"/>
  <c r="F427" i="13" s="1"/>
  <c r="AY423" i="11"/>
  <c r="F426" i="13" s="1"/>
  <c r="AY422" i="11"/>
  <c r="F425" i="13" s="1"/>
  <c r="AY421" i="11"/>
  <c r="F424" i="13" s="1"/>
  <c r="AY420" i="11"/>
  <c r="F423" i="13" s="1"/>
  <c r="AY419" i="11"/>
  <c r="F422" i="13" s="1"/>
  <c r="AY418" i="11"/>
  <c r="F421" i="13" s="1"/>
  <c r="AY417" i="11"/>
  <c r="F420" i="13" s="1"/>
  <c r="AY416" i="11"/>
  <c r="F419" i="13" s="1"/>
  <c r="AY415" i="11"/>
  <c r="F418" i="13" s="1"/>
  <c r="AY414" i="11"/>
  <c r="F417" i="13" s="1"/>
  <c r="AY413" i="11"/>
  <c r="F416" i="13" s="1"/>
  <c r="AY412" i="11"/>
  <c r="F415" i="13" s="1"/>
  <c r="AY411" i="11"/>
  <c r="F414" i="13" s="1"/>
  <c r="AY410" i="11"/>
  <c r="F413" i="13" s="1"/>
  <c r="AY409" i="11"/>
  <c r="F412" i="13" s="1"/>
  <c r="AY408" i="11"/>
  <c r="F411" i="13" s="1"/>
  <c r="AY407" i="11"/>
  <c r="F410" i="13" s="1"/>
  <c r="AY406" i="11"/>
  <c r="F409" i="13" s="1"/>
  <c r="AY405" i="11"/>
  <c r="F408" i="13" s="1"/>
  <c r="AY404" i="11"/>
  <c r="F407" i="13" s="1"/>
  <c r="AY403" i="11"/>
  <c r="F406" i="13" s="1"/>
  <c r="AY402" i="11"/>
  <c r="F405" i="13" s="1"/>
  <c r="AY401" i="11"/>
  <c r="F404" i="13" s="1"/>
  <c r="AY400" i="11"/>
  <c r="F403" i="13" s="1"/>
  <c r="AY399" i="11"/>
  <c r="F402" i="13" s="1"/>
  <c r="AY398" i="11"/>
  <c r="F401" i="13" s="1"/>
  <c r="AY397" i="11"/>
  <c r="F400" i="13" s="1"/>
  <c r="AY396" i="11"/>
  <c r="F399" i="13" s="1"/>
  <c r="AY395" i="11"/>
  <c r="F398" i="13" s="1"/>
  <c r="AY394" i="11"/>
  <c r="F397" i="13" s="1"/>
  <c r="AY393" i="11"/>
  <c r="F396" i="13" s="1"/>
  <c r="AY392" i="11"/>
  <c r="F395" i="13" s="1"/>
  <c r="AY391" i="11"/>
  <c r="F394" i="13" s="1"/>
  <c r="AY390" i="11"/>
  <c r="F393" i="13" s="1"/>
  <c r="AY389" i="11"/>
  <c r="F392" i="13" s="1"/>
  <c r="AY388" i="11"/>
  <c r="F391" i="13" s="1"/>
  <c r="AY387" i="11"/>
  <c r="F390" i="13" s="1"/>
  <c r="AY386" i="11"/>
  <c r="F389" i="13" s="1"/>
  <c r="AY385" i="11"/>
  <c r="F388" i="13" s="1"/>
  <c r="AY384" i="11"/>
  <c r="F387" i="13" s="1"/>
  <c r="AY383" i="11"/>
  <c r="F386" i="13" s="1"/>
  <c r="AY382" i="11"/>
  <c r="F385" i="13" s="1"/>
  <c r="AY381" i="11"/>
  <c r="F384" i="13" s="1"/>
  <c r="AY380" i="11"/>
  <c r="F383" i="13" s="1"/>
  <c r="AY379" i="11"/>
  <c r="F382" i="13" s="1"/>
  <c r="AY378" i="11"/>
  <c r="F381" i="13" s="1"/>
  <c r="AY377" i="11"/>
  <c r="F380" i="13" s="1"/>
  <c r="AY376" i="11"/>
  <c r="F379" i="13" s="1"/>
  <c r="AY375" i="11"/>
  <c r="F378" i="13" s="1"/>
  <c r="AY374" i="11"/>
  <c r="F377" i="13" s="1"/>
  <c r="AY373" i="11"/>
  <c r="F376" i="13" s="1"/>
  <c r="AY372" i="11"/>
  <c r="F375" i="13" s="1"/>
  <c r="AY371" i="11"/>
  <c r="F374" i="13" s="1"/>
  <c r="AY370" i="11"/>
  <c r="F373" i="13" s="1"/>
  <c r="AY369" i="11"/>
  <c r="F372" i="13" s="1"/>
  <c r="AY368" i="11"/>
  <c r="F371" i="13" s="1"/>
  <c r="AY367" i="11"/>
  <c r="F370" i="13" s="1"/>
  <c r="AY366" i="11"/>
  <c r="F369" i="13" s="1"/>
  <c r="AY365" i="11"/>
  <c r="F368" i="13" s="1"/>
  <c r="AY364" i="11"/>
  <c r="F367" i="13" s="1"/>
  <c r="AY363" i="11"/>
  <c r="F366" i="13" s="1"/>
  <c r="AY362" i="11"/>
  <c r="F365" i="13" s="1"/>
  <c r="AY361" i="11"/>
  <c r="F364" i="13" s="1"/>
  <c r="AY360" i="11"/>
  <c r="F363" i="13" s="1"/>
  <c r="AY359" i="11"/>
  <c r="F362" i="13" s="1"/>
  <c r="AY358" i="11"/>
  <c r="F361" i="13" s="1"/>
  <c r="AY357" i="11"/>
  <c r="F360" i="13" s="1"/>
  <c r="AY356" i="11"/>
  <c r="F359" i="13" s="1"/>
  <c r="AY355" i="11"/>
  <c r="F358" i="13" s="1"/>
  <c r="AY354" i="11"/>
  <c r="F357" i="13" s="1"/>
  <c r="AY353" i="11"/>
  <c r="F356" i="13" s="1"/>
  <c r="AY352" i="11"/>
  <c r="F355" i="13" s="1"/>
  <c r="AY351" i="11"/>
  <c r="F354" i="13" s="1"/>
  <c r="AY350" i="11"/>
  <c r="F353" i="13" s="1"/>
  <c r="AY349" i="11"/>
  <c r="F352" i="13" s="1"/>
  <c r="AY348" i="11"/>
  <c r="F351" i="13" s="1"/>
  <c r="AY347" i="11"/>
  <c r="F350" i="13" s="1"/>
  <c r="AY346" i="11"/>
  <c r="F349" i="13" s="1"/>
  <c r="AY345" i="11"/>
  <c r="F348" i="13" s="1"/>
  <c r="AY344" i="11"/>
  <c r="F347" i="13" s="1"/>
  <c r="AY343" i="11"/>
  <c r="F346" i="13" s="1"/>
  <c r="AY342" i="11"/>
  <c r="F345" i="13" s="1"/>
  <c r="AY341" i="11"/>
  <c r="F344" i="13" s="1"/>
  <c r="AY340" i="11"/>
  <c r="F343" i="13" s="1"/>
  <c r="AY339" i="11"/>
  <c r="F342" i="13" s="1"/>
  <c r="AY338" i="11"/>
  <c r="F341" i="13" s="1"/>
  <c r="AY337" i="11"/>
  <c r="F340" i="13" s="1"/>
  <c r="AY336" i="11"/>
  <c r="F339" i="13" s="1"/>
  <c r="AY335" i="11"/>
  <c r="F338" i="13" s="1"/>
  <c r="AY334" i="11"/>
  <c r="F337" i="13" s="1"/>
  <c r="AY333" i="11"/>
  <c r="F336" i="13" s="1"/>
  <c r="AY332" i="11"/>
  <c r="F335" i="13" s="1"/>
  <c r="AY331" i="11"/>
  <c r="F334" i="13" s="1"/>
  <c r="AY330" i="11"/>
  <c r="F333" i="13" s="1"/>
  <c r="AY329" i="11"/>
  <c r="F332" i="13" s="1"/>
  <c r="AY328" i="11"/>
  <c r="F331" i="13" s="1"/>
  <c r="AY327" i="11"/>
  <c r="F330" i="13" s="1"/>
  <c r="AY326" i="11"/>
  <c r="F329" i="13" s="1"/>
  <c r="AY325" i="11"/>
  <c r="F328" i="13" s="1"/>
  <c r="AY324" i="11"/>
  <c r="F327" i="13" s="1"/>
  <c r="AY323" i="11"/>
  <c r="F326" i="13" s="1"/>
  <c r="AY322" i="11"/>
  <c r="F325" i="13" s="1"/>
  <c r="AY321" i="11"/>
  <c r="F324" i="13" s="1"/>
  <c r="AY320" i="11"/>
  <c r="F323" i="13" s="1"/>
  <c r="AY319" i="11"/>
  <c r="F322" i="13" s="1"/>
  <c r="AY318" i="11"/>
  <c r="F321" i="13" s="1"/>
  <c r="AY317" i="11"/>
  <c r="F320" i="13" s="1"/>
  <c r="AY316" i="11"/>
  <c r="F319" i="13" s="1"/>
  <c r="O319" i="13" s="1"/>
  <c r="AY315" i="11"/>
  <c r="F318" i="13" s="1"/>
  <c r="AY314" i="11"/>
  <c r="F317" i="13" s="1"/>
  <c r="AY313" i="11"/>
  <c r="F316" i="13" s="1"/>
  <c r="AY312" i="11"/>
  <c r="F315" i="13" s="1"/>
  <c r="AY311" i="11"/>
  <c r="F314" i="13" s="1"/>
  <c r="AY310" i="11"/>
  <c r="F313" i="13" s="1"/>
  <c r="AY309" i="11"/>
  <c r="F312" i="13" s="1"/>
  <c r="AY308" i="11"/>
  <c r="F311" i="13" s="1"/>
  <c r="AY307" i="11"/>
  <c r="F310" i="13" s="1"/>
  <c r="AY306" i="11"/>
  <c r="F309" i="13" s="1"/>
  <c r="AY305" i="11"/>
  <c r="F308" i="13" s="1"/>
  <c r="AY304" i="11"/>
  <c r="F307" i="13" s="1"/>
  <c r="AY303" i="11"/>
  <c r="F306" i="13" s="1"/>
  <c r="AY302" i="11"/>
  <c r="F305" i="13" s="1"/>
  <c r="AY301" i="11"/>
  <c r="F304" i="13" s="1"/>
  <c r="AY300" i="11"/>
  <c r="F303" i="13" s="1"/>
  <c r="AY299" i="11"/>
  <c r="F302" i="13" s="1"/>
  <c r="AY298" i="11"/>
  <c r="F301" i="13" s="1"/>
  <c r="AY297" i="11"/>
  <c r="F300" i="13" s="1"/>
  <c r="AY296" i="11"/>
  <c r="F299" i="13" s="1"/>
  <c r="AY295" i="11"/>
  <c r="F298" i="13" s="1"/>
  <c r="AY294" i="11"/>
  <c r="F297" i="13" s="1"/>
  <c r="AY293" i="11"/>
  <c r="F296" i="13" s="1"/>
  <c r="AY292" i="11"/>
  <c r="F295" i="13" s="1"/>
  <c r="AY291" i="11"/>
  <c r="F294" i="13" s="1"/>
  <c r="AY290" i="11"/>
  <c r="F293" i="13" s="1"/>
  <c r="AY289" i="11"/>
  <c r="F292" i="13" s="1"/>
  <c r="AY288" i="11"/>
  <c r="F291" i="13" s="1"/>
  <c r="AY287" i="11"/>
  <c r="F290" i="13" s="1"/>
  <c r="AY286" i="11"/>
  <c r="F289" i="13" s="1"/>
  <c r="AY285" i="11"/>
  <c r="F288" i="13" s="1"/>
  <c r="AY284" i="11"/>
  <c r="F287" i="13" s="1"/>
  <c r="AY283" i="11"/>
  <c r="F286" i="13" s="1"/>
  <c r="AY282" i="11"/>
  <c r="F285" i="13" s="1"/>
  <c r="AY281" i="11"/>
  <c r="F284" i="13" s="1"/>
  <c r="AY280" i="11"/>
  <c r="F283" i="13" s="1"/>
  <c r="AY279" i="11"/>
  <c r="F282" i="13" s="1"/>
  <c r="AY278" i="11"/>
  <c r="F281" i="13" s="1"/>
  <c r="AY277" i="11"/>
  <c r="F280" i="13" s="1"/>
  <c r="AY276" i="11"/>
  <c r="F279" i="13" s="1"/>
  <c r="AY275" i="11"/>
  <c r="F278" i="13" s="1"/>
  <c r="AY274" i="11"/>
  <c r="F277" i="13" s="1"/>
  <c r="AY273" i="11"/>
  <c r="F276" i="13" s="1"/>
  <c r="AY272" i="11"/>
  <c r="F275" i="13" s="1"/>
  <c r="AY271" i="11"/>
  <c r="F274" i="13" s="1"/>
  <c r="AY270" i="11"/>
  <c r="F273" i="13" s="1"/>
  <c r="AY269" i="11"/>
  <c r="F272" i="13" s="1"/>
  <c r="AY268" i="11"/>
  <c r="F271" i="13" s="1"/>
  <c r="AY267" i="11"/>
  <c r="F270" i="13" s="1"/>
  <c r="AY266" i="11"/>
  <c r="F269" i="13" s="1"/>
  <c r="AY265" i="11"/>
  <c r="F268" i="13" s="1"/>
  <c r="AY264" i="11"/>
  <c r="F267" i="13" s="1"/>
  <c r="AY263" i="11"/>
  <c r="F266" i="13" s="1"/>
  <c r="AY262" i="11"/>
  <c r="F265" i="13" s="1"/>
  <c r="AY261" i="11"/>
  <c r="F264" i="13" s="1"/>
  <c r="AY260" i="11"/>
  <c r="F263" i="13" s="1"/>
  <c r="AY259" i="11"/>
  <c r="F262" i="13" s="1"/>
  <c r="AY258" i="11"/>
  <c r="F261" i="13" s="1"/>
  <c r="AY257" i="11"/>
  <c r="F260" i="13" s="1"/>
  <c r="AY256" i="11"/>
  <c r="F259" i="13" s="1"/>
  <c r="AY255" i="11"/>
  <c r="F258" i="13" s="1"/>
  <c r="AY254" i="11"/>
  <c r="F257" i="13" s="1"/>
  <c r="AY253" i="11"/>
  <c r="F256" i="13" s="1"/>
  <c r="AY252" i="11"/>
  <c r="F255" i="13" s="1"/>
  <c r="AY251" i="11"/>
  <c r="F254" i="13" s="1"/>
  <c r="AY250" i="11"/>
  <c r="F253" i="13" s="1"/>
  <c r="AY249" i="11"/>
  <c r="F252" i="13" s="1"/>
  <c r="AY248" i="11"/>
  <c r="F251" i="13" s="1"/>
  <c r="AY247" i="11"/>
  <c r="F250" i="13" s="1"/>
  <c r="AY246" i="11"/>
  <c r="F249" i="13" s="1"/>
  <c r="AY245" i="11"/>
  <c r="F248" i="13" s="1"/>
  <c r="AY244" i="11"/>
  <c r="F247" i="13" s="1"/>
  <c r="AY243" i="11"/>
  <c r="F246" i="13" s="1"/>
  <c r="AY242" i="11"/>
  <c r="F245" i="13" s="1"/>
  <c r="AY241" i="11"/>
  <c r="F244" i="13" s="1"/>
  <c r="AY240" i="11"/>
  <c r="F243" i="13" s="1"/>
  <c r="AY239" i="11"/>
  <c r="F242" i="13" s="1"/>
  <c r="AY238" i="11"/>
  <c r="F241" i="13" s="1"/>
  <c r="AY237" i="11"/>
  <c r="F240" i="13" s="1"/>
  <c r="AY236" i="11"/>
  <c r="F239" i="13" s="1"/>
  <c r="AY235" i="11"/>
  <c r="F238" i="13" s="1"/>
  <c r="AY234" i="11"/>
  <c r="F237" i="13" s="1"/>
  <c r="AY233" i="11"/>
  <c r="F236" i="13" s="1"/>
  <c r="AY232" i="11"/>
  <c r="F235" i="13" s="1"/>
  <c r="AY231" i="11"/>
  <c r="F234" i="13" s="1"/>
  <c r="AY230" i="11"/>
  <c r="F233" i="13" s="1"/>
  <c r="AY229" i="11"/>
  <c r="F232" i="13" s="1"/>
  <c r="AY228" i="11"/>
  <c r="F231" i="13" s="1"/>
  <c r="AY227" i="11"/>
  <c r="F230" i="13" s="1"/>
  <c r="AY226" i="11"/>
  <c r="F229" i="13" s="1"/>
  <c r="AY225" i="11"/>
  <c r="F228" i="13" s="1"/>
  <c r="AY224" i="11"/>
  <c r="F227" i="13" s="1"/>
  <c r="AY223" i="11"/>
  <c r="F226" i="13" s="1"/>
  <c r="AY222" i="11"/>
  <c r="F225" i="13" s="1"/>
  <c r="AY221" i="11"/>
  <c r="F224" i="13" s="1"/>
  <c r="AY220" i="11"/>
  <c r="F223" i="13" s="1"/>
  <c r="AY219" i="11"/>
  <c r="F222" i="13" s="1"/>
  <c r="AY218" i="11"/>
  <c r="F221" i="13" s="1"/>
  <c r="AY217" i="11"/>
  <c r="F220" i="13" s="1"/>
  <c r="AY216" i="11"/>
  <c r="F219" i="13" s="1"/>
  <c r="AY215" i="11"/>
  <c r="F218" i="13" s="1"/>
  <c r="AY214" i="11"/>
  <c r="F217" i="13" s="1"/>
  <c r="AY213" i="11"/>
  <c r="F216" i="13" s="1"/>
  <c r="AY212" i="11"/>
  <c r="F215" i="13" s="1"/>
  <c r="AY211" i="11"/>
  <c r="F214" i="13" s="1"/>
  <c r="AY210" i="11"/>
  <c r="F213" i="13" s="1"/>
  <c r="AY209" i="11"/>
  <c r="F212" i="13" s="1"/>
  <c r="AY208" i="11"/>
  <c r="F211" i="13" s="1"/>
  <c r="AY207" i="11"/>
  <c r="F210" i="13" s="1"/>
  <c r="AY206" i="11"/>
  <c r="F209" i="13" s="1"/>
  <c r="AY205" i="11"/>
  <c r="F208" i="13" s="1"/>
  <c r="AY204" i="11"/>
  <c r="F207" i="13" s="1"/>
  <c r="AY203" i="11"/>
  <c r="F206" i="13" s="1"/>
  <c r="AY202" i="11"/>
  <c r="F205" i="13" s="1"/>
  <c r="AY201" i="11"/>
  <c r="F204" i="13" s="1"/>
  <c r="AY200" i="11"/>
  <c r="F203" i="13" s="1"/>
  <c r="AY199" i="11"/>
  <c r="F202" i="13" s="1"/>
  <c r="AY198" i="11"/>
  <c r="F201" i="13" s="1"/>
  <c r="AY197" i="11"/>
  <c r="F200" i="13" s="1"/>
  <c r="AY196" i="11"/>
  <c r="F199" i="13" s="1"/>
  <c r="AY195" i="11"/>
  <c r="F198" i="13" s="1"/>
  <c r="AY194" i="11"/>
  <c r="F197" i="13" s="1"/>
  <c r="AY193" i="11"/>
  <c r="F196" i="13" s="1"/>
  <c r="AY192" i="11"/>
  <c r="F195" i="13" s="1"/>
  <c r="AY191" i="11"/>
  <c r="F194" i="13" s="1"/>
  <c r="AY190" i="11"/>
  <c r="F193" i="13" s="1"/>
  <c r="AY189" i="11"/>
  <c r="F192" i="13" s="1"/>
  <c r="AY188" i="11"/>
  <c r="F191" i="13" s="1"/>
  <c r="AY187" i="11"/>
  <c r="F190" i="13" s="1"/>
  <c r="AY186" i="11"/>
  <c r="F189" i="13" s="1"/>
  <c r="AY185" i="11"/>
  <c r="F188" i="13" s="1"/>
  <c r="AY184" i="11"/>
  <c r="F187" i="13" s="1"/>
  <c r="AY183" i="11"/>
  <c r="F186" i="13" s="1"/>
  <c r="AY182" i="11"/>
  <c r="F185" i="13" s="1"/>
  <c r="AY181" i="11"/>
  <c r="F184" i="13" s="1"/>
  <c r="AY180" i="11"/>
  <c r="F183" i="13" s="1"/>
  <c r="AY179" i="11"/>
  <c r="F182" i="13" s="1"/>
  <c r="AY178" i="11"/>
  <c r="F181" i="13" s="1"/>
  <c r="AY177" i="11"/>
  <c r="F180" i="13" s="1"/>
  <c r="AY176" i="11"/>
  <c r="F179" i="13" s="1"/>
  <c r="AY175" i="11"/>
  <c r="F178" i="13" s="1"/>
  <c r="AY174" i="11"/>
  <c r="F177" i="13" s="1"/>
  <c r="AY173" i="11"/>
  <c r="F176" i="13" s="1"/>
  <c r="AY172" i="11"/>
  <c r="F175" i="13" s="1"/>
  <c r="AY171" i="11"/>
  <c r="F174" i="13" s="1"/>
  <c r="AY170" i="11"/>
  <c r="F173" i="13" s="1"/>
  <c r="AY169" i="11"/>
  <c r="F172" i="13" s="1"/>
  <c r="AY168" i="11"/>
  <c r="F171" i="13" s="1"/>
  <c r="AY167" i="11"/>
  <c r="F170" i="13" s="1"/>
  <c r="AY166" i="11"/>
  <c r="F169" i="13" s="1"/>
  <c r="AY165" i="11"/>
  <c r="F168" i="13" s="1"/>
  <c r="AY164" i="11"/>
  <c r="F167" i="13" s="1"/>
  <c r="AY163" i="11"/>
  <c r="F166" i="13" s="1"/>
  <c r="AY162" i="11"/>
  <c r="F165" i="13" s="1"/>
  <c r="AY161" i="11"/>
  <c r="F164" i="13" s="1"/>
  <c r="AY160" i="11"/>
  <c r="F163" i="13" s="1"/>
  <c r="AY159" i="11"/>
  <c r="F162" i="13" s="1"/>
  <c r="AY158" i="11"/>
  <c r="F161" i="13" s="1"/>
  <c r="AY157" i="11"/>
  <c r="F160" i="13" s="1"/>
  <c r="AY156" i="11"/>
  <c r="F159" i="13" s="1"/>
  <c r="AY155" i="11"/>
  <c r="F158" i="13" s="1"/>
  <c r="AY154" i="11"/>
  <c r="F157" i="13" s="1"/>
  <c r="AY153" i="11"/>
  <c r="F156" i="13" s="1"/>
  <c r="AY152" i="11"/>
  <c r="F155" i="13" s="1"/>
  <c r="AY151" i="11"/>
  <c r="F154" i="13" s="1"/>
  <c r="AY150" i="11"/>
  <c r="F153" i="13" s="1"/>
  <c r="AY149" i="11"/>
  <c r="F152" i="13" s="1"/>
  <c r="AY148" i="11"/>
  <c r="F151" i="13" s="1"/>
  <c r="AY147" i="11"/>
  <c r="F150" i="13" s="1"/>
  <c r="AY146" i="11"/>
  <c r="F149" i="13" s="1"/>
  <c r="AY145" i="11"/>
  <c r="F148" i="13" s="1"/>
  <c r="AY144" i="11"/>
  <c r="F147" i="13" s="1"/>
  <c r="O147" i="13" s="1"/>
  <c r="AY143" i="11"/>
  <c r="F146" i="13" s="1"/>
  <c r="AY142" i="11"/>
  <c r="F145" i="13" s="1"/>
  <c r="AY141" i="11"/>
  <c r="F144" i="13" s="1"/>
  <c r="AY140" i="11"/>
  <c r="F143" i="13" s="1"/>
  <c r="AY139" i="11"/>
  <c r="F142" i="13" s="1"/>
  <c r="AY138" i="11"/>
  <c r="F141" i="13" s="1"/>
  <c r="AY137" i="11"/>
  <c r="F140" i="13" s="1"/>
  <c r="AY136" i="11"/>
  <c r="F139" i="13" s="1"/>
  <c r="AY135" i="11"/>
  <c r="F138" i="13" s="1"/>
  <c r="AY134" i="11"/>
  <c r="F137" i="13" s="1"/>
  <c r="AY133" i="11"/>
  <c r="F136" i="13" s="1"/>
  <c r="AY132" i="11"/>
  <c r="F135" i="13" s="1"/>
  <c r="AY131" i="11"/>
  <c r="F134" i="13" s="1"/>
  <c r="AY130" i="11"/>
  <c r="F133" i="13" s="1"/>
  <c r="AY129" i="11"/>
  <c r="F132" i="13" s="1"/>
  <c r="AY128" i="11"/>
  <c r="F131" i="13" s="1"/>
  <c r="AY127" i="11"/>
  <c r="F130" i="13" s="1"/>
  <c r="AY126" i="11"/>
  <c r="F129" i="13" s="1"/>
  <c r="AY125" i="11"/>
  <c r="F128" i="13" s="1"/>
  <c r="AY124" i="11"/>
  <c r="F127" i="13" s="1"/>
  <c r="AY123" i="11"/>
  <c r="F126" i="13" s="1"/>
  <c r="AY122" i="11"/>
  <c r="F125" i="13" s="1"/>
  <c r="AY121" i="11"/>
  <c r="F124" i="13" s="1"/>
  <c r="AY120" i="11"/>
  <c r="F123" i="13" s="1"/>
  <c r="AY119" i="11"/>
  <c r="F122" i="13" s="1"/>
  <c r="AY118" i="11"/>
  <c r="F121" i="13" s="1"/>
  <c r="AY117" i="11"/>
  <c r="F120" i="13" s="1"/>
  <c r="AY116" i="11"/>
  <c r="F119" i="13" s="1"/>
  <c r="AY115" i="11"/>
  <c r="F118" i="13" s="1"/>
  <c r="AY114" i="11"/>
  <c r="F117" i="13" s="1"/>
  <c r="AY113" i="11"/>
  <c r="F116" i="13" s="1"/>
  <c r="AY112" i="11"/>
  <c r="F115" i="13" s="1"/>
  <c r="AY111" i="11"/>
  <c r="F114" i="13" s="1"/>
  <c r="AY110" i="11"/>
  <c r="F113" i="13" s="1"/>
  <c r="AY109" i="11"/>
  <c r="F112" i="13" s="1"/>
  <c r="AY108" i="11"/>
  <c r="F111" i="13" s="1"/>
  <c r="AY107" i="11"/>
  <c r="F110" i="13" s="1"/>
  <c r="AY106" i="11"/>
  <c r="F109" i="13" s="1"/>
  <c r="AY105" i="11"/>
  <c r="F108" i="13" s="1"/>
  <c r="AY104" i="11"/>
  <c r="F107" i="13" s="1"/>
  <c r="AY103" i="11"/>
  <c r="F106" i="13" s="1"/>
  <c r="AY102" i="11"/>
  <c r="F105" i="13" s="1"/>
  <c r="AY101" i="11"/>
  <c r="F104" i="13" s="1"/>
  <c r="AY100" i="11"/>
  <c r="F103" i="13" s="1"/>
  <c r="AY99" i="11"/>
  <c r="F102" i="13" s="1"/>
  <c r="AY98" i="11"/>
  <c r="F101" i="13" s="1"/>
  <c r="AY97" i="11"/>
  <c r="F100" i="13" s="1"/>
  <c r="AY96" i="11"/>
  <c r="F99" i="13" s="1"/>
  <c r="AY95" i="11"/>
  <c r="F98" i="13" s="1"/>
  <c r="AY94" i="11"/>
  <c r="F97" i="13" s="1"/>
  <c r="AY93" i="11"/>
  <c r="F96" i="13" s="1"/>
  <c r="AY92" i="11"/>
  <c r="F95" i="13" s="1"/>
  <c r="AY91" i="11"/>
  <c r="F94" i="13" s="1"/>
  <c r="O94" i="13" s="1"/>
  <c r="AY90" i="11"/>
  <c r="F93" i="13" s="1"/>
  <c r="AY89" i="11"/>
  <c r="F92" i="13" s="1"/>
  <c r="AY88" i="11"/>
  <c r="F91" i="13" s="1"/>
  <c r="AY87" i="11"/>
  <c r="F90" i="13" s="1"/>
  <c r="AY86" i="11"/>
  <c r="F89" i="13" s="1"/>
  <c r="AY85" i="11"/>
  <c r="F88" i="13" s="1"/>
  <c r="AY84" i="11"/>
  <c r="F87" i="13" s="1"/>
  <c r="AY83" i="11"/>
  <c r="F86" i="13" s="1"/>
  <c r="AY82" i="11"/>
  <c r="F85" i="13" s="1"/>
  <c r="AY81" i="11"/>
  <c r="F84" i="13" s="1"/>
  <c r="AY80" i="11"/>
  <c r="F83" i="13" s="1"/>
  <c r="AY79" i="11"/>
  <c r="F82" i="13" s="1"/>
  <c r="AY78" i="11"/>
  <c r="F81" i="13" s="1"/>
  <c r="AY77" i="11"/>
  <c r="F80" i="13" s="1"/>
  <c r="AY76" i="11"/>
  <c r="F79" i="13" s="1"/>
  <c r="AY75" i="11"/>
  <c r="F78" i="13" s="1"/>
  <c r="AY74" i="11"/>
  <c r="F77" i="13" s="1"/>
  <c r="AY73" i="11"/>
  <c r="F76" i="13" s="1"/>
  <c r="AY72" i="11"/>
  <c r="F75" i="13" s="1"/>
  <c r="AY71" i="11"/>
  <c r="F74" i="13" s="1"/>
  <c r="AY70" i="11"/>
  <c r="F73" i="13" s="1"/>
  <c r="AY69" i="11"/>
  <c r="F72" i="13" s="1"/>
  <c r="AY68" i="11"/>
  <c r="F71" i="13" s="1"/>
  <c r="AY67" i="11"/>
  <c r="F70" i="13" s="1"/>
  <c r="AY66" i="11"/>
  <c r="F69" i="13" s="1"/>
  <c r="AY65" i="11"/>
  <c r="F68" i="13" s="1"/>
  <c r="AY64" i="11"/>
  <c r="F67" i="13" s="1"/>
  <c r="AY63" i="11"/>
  <c r="F66" i="13" s="1"/>
  <c r="AY62" i="11"/>
  <c r="F65" i="13" s="1"/>
  <c r="AY61" i="11"/>
  <c r="F64" i="13" s="1"/>
  <c r="AY60" i="11"/>
  <c r="F63" i="13" s="1"/>
  <c r="AY59" i="11"/>
  <c r="F62" i="13" s="1"/>
  <c r="AY58" i="11"/>
  <c r="F61" i="13" s="1"/>
  <c r="AY57" i="11"/>
  <c r="F60" i="13" s="1"/>
  <c r="AY56" i="11"/>
  <c r="F59" i="13" s="1"/>
  <c r="AY55" i="11"/>
  <c r="F58" i="13" s="1"/>
  <c r="O58" i="13" s="1"/>
  <c r="AY54" i="11"/>
  <c r="F57" i="13" s="1"/>
  <c r="AY53" i="11"/>
  <c r="F56" i="13" s="1"/>
  <c r="AY52" i="11"/>
  <c r="F55" i="13" s="1"/>
  <c r="AY51" i="11"/>
  <c r="F54" i="13" s="1"/>
  <c r="AY50" i="11"/>
  <c r="F53" i="13" s="1"/>
  <c r="AY49" i="11"/>
  <c r="F52" i="13" s="1"/>
  <c r="AY48" i="11"/>
  <c r="F51" i="13" s="1"/>
  <c r="AY47" i="11"/>
  <c r="F50" i="13" s="1"/>
  <c r="AY46" i="11"/>
  <c r="F49" i="13" s="1"/>
  <c r="AY45" i="11"/>
  <c r="F48" i="13" s="1"/>
  <c r="AY44" i="11"/>
  <c r="F47" i="13" s="1"/>
  <c r="AY43" i="11"/>
  <c r="F46" i="13" s="1"/>
  <c r="O46" i="13" s="1"/>
  <c r="AY42" i="11"/>
  <c r="F45" i="13" s="1"/>
  <c r="AY41" i="11"/>
  <c r="F44" i="13" s="1"/>
  <c r="AY40" i="11"/>
  <c r="F43" i="13" s="1"/>
  <c r="AY39" i="11"/>
  <c r="F42" i="13" s="1"/>
  <c r="AY38" i="11"/>
  <c r="F41" i="13" s="1"/>
  <c r="AY37" i="11"/>
  <c r="F40" i="13" s="1"/>
  <c r="AY36" i="11"/>
  <c r="F39" i="13" s="1"/>
  <c r="AY35" i="11"/>
  <c r="F38" i="13" s="1"/>
  <c r="AY34" i="11"/>
  <c r="F37" i="13" s="1"/>
  <c r="AY33" i="11"/>
  <c r="F36" i="13" s="1"/>
  <c r="AY32" i="11"/>
  <c r="F35" i="13" s="1"/>
  <c r="AY31" i="11"/>
  <c r="F34" i="13" s="1"/>
  <c r="AY30" i="11"/>
  <c r="F33" i="13" s="1"/>
  <c r="AY29" i="11"/>
  <c r="F32" i="13" s="1"/>
  <c r="AY28" i="11"/>
  <c r="F31" i="13" s="1"/>
  <c r="AY27" i="11"/>
  <c r="F30" i="13" s="1"/>
  <c r="AY26" i="11"/>
  <c r="F29" i="13" s="1"/>
  <c r="AY25" i="11"/>
  <c r="F28" i="13" s="1"/>
  <c r="AY24" i="11"/>
  <c r="F27" i="13" s="1"/>
  <c r="AY23" i="11"/>
  <c r="F26" i="13" s="1"/>
  <c r="AY22" i="11"/>
  <c r="F25" i="13" s="1"/>
  <c r="AY21" i="11"/>
  <c r="F24" i="13" s="1"/>
  <c r="AY20" i="11"/>
  <c r="F23" i="13" s="1"/>
  <c r="AY19" i="11"/>
  <c r="F22" i="13" s="1"/>
  <c r="AY18" i="11"/>
  <c r="F21" i="13" s="1"/>
  <c r="AY17" i="11"/>
  <c r="F20" i="13" s="1"/>
  <c r="AY16" i="11"/>
  <c r="F19" i="13" s="1"/>
  <c r="E762" i="13"/>
  <c r="G762" i="13"/>
  <c r="I762" i="13"/>
  <c r="D760" i="13"/>
  <c r="B760" i="13" s="1"/>
  <c r="C760" i="13"/>
  <c r="D759" i="13"/>
  <c r="B759" i="13" s="1"/>
  <c r="C759" i="13"/>
  <c r="C758" i="13"/>
  <c r="B758" i="13"/>
  <c r="D757" i="13"/>
  <c r="D756" i="13"/>
  <c r="B756" i="13" s="1"/>
  <c r="C756" i="13"/>
  <c r="D755" i="13"/>
  <c r="B755" i="13" s="1"/>
  <c r="C755" i="13"/>
  <c r="C754" i="13"/>
  <c r="B754" i="13"/>
  <c r="D753" i="13"/>
  <c r="D752" i="13"/>
  <c r="B752" i="13" s="1"/>
  <c r="C752" i="13"/>
  <c r="D751" i="13"/>
  <c r="B751" i="13" s="1"/>
  <c r="C751" i="13"/>
  <c r="C750" i="13"/>
  <c r="B750" i="13"/>
  <c r="D749" i="13"/>
  <c r="D748" i="13"/>
  <c r="B748" i="13" s="1"/>
  <c r="C748" i="13"/>
  <c r="D747" i="13"/>
  <c r="B747" i="13" s="1"/>
  <c r="C747" i="13"/>
  <c r="C746" i="13"/>
  <c r="B746" i="13"/>
  <c r="M745" i="13"/>
  <c r="N745" i="13" s="1"/>
  <c r="K745" i="13"/>
  <c r="L745" i="13" s="1"/>
  <c r="D745" i="13"/>
  <c r="M744" i="13"/>
  <c r="N744" i="13" s="1"/>
  <c r="K744" i="13"/>
  <c r="L744" i="13" s="1"/>
  <c r="D744" i="13"/>
  <c r="B744" i="13" s="1"/>
  <c r="C744" i="13"/>
  <c r="M743" i="13"/>
  <c r="N743" i="13" s="1"/>
  <c r="K743" i="13"/>
  <c r="L743" i="13" s="1"/>
  <c r="O743" i="13"/>
  <c r="D743" i="13"/>
  <c r="B743" i="13" s="1"/>
  <c r="C743" i="13"/>
  <c r="M742" i="13"/>
  <c r="N742" i="13" s="1"/>
  <c r="K742" i="13"/>
  <c r="L742" i="13" s="1"/>
  <c r="C742" i="13"/>
  <c r="B742" i="13"/>
  <c r="M741" i="13"/>
  <c r="N741" i="13" s="1"/>
  <c r="K741" i="13"/>
  <c r="L741" i="13" s="1"/>
  <c r="D741" i="13"/>
  <c r="M740" i="13"/>
  <c r="N740" i="13" s="1"/>
  <c r="K740" i="13"/>
  <c r="L740" i="13" s="1"/>
  <c r="D740" i="13"/>
  <c r="B740" i="13" s="1"/>
  <c r="C740" i="13"/>
  <c r="M739" i="13"/>
  <c r="N739" i="13" s="1"/>
  <c r="K739" i="13"/>
  <c r="L739" i="13" s="1"/>
  <c r="D739" i="13"/>
  <c r="B739" i="13" s="1"/>
  <c r="C739" i="13"/>
  <c r="M738" i="13"/>
  <c r="N738" i="13" s="1"/>
  <c r="K738" i="13"/>
  <c r="L738" i="13" s="1"/>
  <c r="C738" i="13"/>
  <c r="B738" i="13"/>
  <c r="M737" i="13"/>
  <c r="N737" i="13" s="1"/>
  <c r="K737" i="13"/>
  <c r="L737" i="13" s="1"/>
  <c r="D737" i="13"/>
  <c r="M736" i="13"/>
  <c r="N736" i="13" s="1"/>
  <c r="K736" i="13"/>
  <c r="L736" i="13" s="1"/>
  <c r="D736" i="13"/>
  <c r="B736" i="13" s="1"/>
  <c r="C736" i="13"/>
  <c r="M735" i="13"/>
  <c r="N735" i="13" s="1"/>
  <c r="K735" i="13"/>
  <c r="L735" i="13" s="1"/>
  <c r="D735" i="13"/>
  <c r="B735" i="13" s="1"/>
  <c r="C735" i="13"/>
  <c r="M734" i="13"/>
  <c r="N734" i="13" s="1"/>
  <c r="K734" i="13"/>
  <c r="L734" i="13" s="1"/>
  <c r="C734" i="13"/>
  <c r="B734" i="13"/>
  <c r="M733" i="13"/>
  <c r="N733" i="13" s="1"/>
  <c r="K733" i="13"/>
  <c r="L733" i="13" s="1"/>
  <c r="D733" i="13"/>
  <c r="M732" i="13"/>
  <c r="N732" i="13" s="1"/>
  <c r="K732" i="13"/>
  <c r="L732" i="13" s="1"/>
  <c r="D732" i="13"/>
  <c r="B732" i="13" s="1"/>
  <c r="C732" i="13"/>
  <c r="M731" i="13"/>
  <c r="N731" i="13" s="1"/>
  <c r="K731" i="13"/>
  <c r="L731" i="13" s="1"/>
  <c r="D731" i="13"/>
  <c r="B731" i="13" s="1"/>
  <c r="C731" i="13"/>
  <c r="M730" i="13"/>
  <c r="N730" i="13" s="1"/>
  <c r="K730" i="13"/>
  <c r="L730" i="13" s="1"/>
  <c r="C730" i="13"/>
  <c r="B730" i="13"/>
  <c r="M729" i="13"/>
  <c r="N729" i="13" s="1"/>
  <c r="K729" i="13"/>
  <c r="L729" i="13" s="1"/>
  <c r="D729" i="13"/>
  <c r="M728" i="13"/>
  <c r="N728" i="13" s="1"/>
  <c r="K728" i="13"/>
  <c r="L728" i="13" s="1"/>
  <c r="D728" i="13"/>
  <c r="B728" i="13" s="1"/>
  <c r="C728" i="13"/>
  <c r="M727" i="13"/>
  <c r="N727" i="13" s="1"/>
  <c r="K727" i="13"/>
  <c r="L727" i="13" s="1"/>
  <c r="D727" i="13"/>
  <c r="B727" i="13" s="1"/>
  <c r="C727" i="13"/>
  <c r="M726" i="13"/>
  <c r="N726" i="13" s="1"/>
  <c r="K726" i="13"/>
  <c r="L726" i="13" s="1"/>
  <c r="C726" i="13"/>
  <c r="B726" i="13"/>
  <c r="M725" i="13"/>
  <c r="N725" i="13" s="1"/>
  <c r="K725" i="13"/>
  <c r="L725" i="13" s="1"/>
  <c r="D725" i="13"/>
  <c r="M724" i="13"/>
  <c r="N724" i="13" s="1"/>
  <c r="K724" i="13"/>
  <c r="L724" i="13" s="1"/>
  <c r="D724" i="13"/>
  <c r="B724" i="13" s="1"/>
  <c r="C724" i="13"/>
  <c r="M723" i="13"/>
  <c r="N723" i="13" s="1"/>
  <c r="K723" i="13"/>
  <c r="L723" i="13" s="1"/>
  <c r="D723" i="13"/>
  <c r="B723" i="13" s="1"/>
  <c r="C723" i="13"/>
  <c r="M722" i="13"/>
  <c r="N722" i="13" s="1"/>
  <c r="K722" i="13"/>
  <c r="L722" i="13" s="1"/>
  <c r="C722" i="13"/>
  <c r="B722" i="13"/>
  <c r="M721" i="13"/>
  <c r="N721" i="13" s="1"/>
  <c r="K721" i="13"/>
  <c r="L721" i="13" s="1"/>
  <c r="D721" i="13"/>
  <c r="M720" i="13"/>
  <c r="N720" i="13" s="1"/>
  <c r="K720" i="13"/>
  <c r="L720" i="13" s="1"/>
  <c r="D720" i="13"/>
  <c r="B720" i="13" s="1"/>
  <c r="C720" i="13"/>
  <c r="M719" i="13"/>
  <c r="N719" i="13" s="1"/>
  <c r="K719" i="13"/>
  <c r="L719" i="13" s="1"/>
  <c r="D719" i="13"/>
  <c r="B719" i="13" s="1"/>
  <c r="C719" i="13"/>
  <c r="M718" i="13"/>
  <c r="N718" i="13" s="1"/>
  <c r="K718" i="13"/>
  <c r="L718" i="13" s="1"/>
  <c r="O718" i="13"/>
  <c r="C718" i="13"/>
  <c r="B718" i="13"/>
  <c r="M717" i="13"/>
  <c r="N717" i="13" s="1"/>
  <c r="K717" i="13"/>
  <c r="L717" i="13" s="1"/>
  <c r="D717" i="13"/>
  <c r="M716" i="13"/>
  <c r="N716" i="13" s="1"/>
  <c r="K716" i="13"/>
  <c r="L716" i="13" s="1"/>
  <c r="O716" i="13"/>
  <c r="D716" i="13"/>
  <c r="B716" i="13" s="1"/>
  <c r="C716" i="13"/>
  <c r="M715" i="13"/>
  <c r="N715" i="13" s="1"/>
  <c r="K715" i="13"/>
  <c r="L715" i="13" s="1"/>
  <c r="D715" i="13"/>
  <c r="B715" i="13" s="1"/>
  <c r="C715" i="13"/>
  <c r="M714" i="13"/>
  <c r="N714" i="13" s="1"/>
  <c r="K714" i="13"/>
  <c r="L714" i="13" s="1"/>
  <c r="C714" i="13"/>
  <c r="B714" i="13"/>
  <c r="M713" i="13"/>
  <c r="N713" i="13" s="1"/>
  <c r="K713" i="13"/>
  <c r="L713" i="13" s="1"/>
  <c r="D713" i="13"/>
  <c r="M712" i="13"/>
  <c r="N712" i="13" s="1"/>
  <c r="K712" i="13"/>
  <c r="L712" i="13" s="1"/>
  <c r="D712" i="13"/>
  <c r="B712" i="13" s="1"/>
  <c r="C712" i="13"/>
  <c r="M711" i="13"/>
  <c r="N711" i="13" s="1"/>
  <c r="K711" i="13"/>
  <c r="L711" i="13" s="1"/>
  <c r="D711" i="13"/>
  <c r="B711" i="13" s="1"/>
  <c r="C711" i="13"/>
  <c r="M710" i="13"/>
  <c r="N710" i="13" s="1"/>
  <c r="K710" i="13"/>
  <c r="L710" i="13" s="1"/>
  <c r="C710" i="13"/>
  <c r="B710" i="13"/>
  <c r="M709" i="13"/>
  <c r="N709" i="13" s="1"/>
  <c r="K709" i="13"/>
  <c r="L709" i="13" s="1"/>
  <c r="D709" i="13"/>
  <c r="M708" i="13"/>
  <c r="N708" i="13" s="1"/>
  <c r="K708" i="13"/>
  <c r="L708" i="13" s="1"/>
  <c r="D708" i="13"/>
  <c r="B708" i="13" s="1"/>
  <c r="C708" i="13"/>
  <c r="M707" i="13"/>
  <c r="N707" i="13" s="1"/>
  <c r="K707" i="13"/>
  <c r="L707" i="13" s="1"/>
  <c r="D707" i="13"/>
  <c r="B707" i="13" s="1"/>
  <c r="C707" i="13"/>
  <c r="M706" i="13"/>
  <c r="N706" i="13" s="1"/>
  <c r="K706" i="13"/>
  <c r="L706" i="13" s="1"/>
  <c r="C706" i="13"/>
  <c r="B706" i="13"/>
  <c r="M705" i="13"/>
  <c r="N705" i="13" s="1"/>
  <c r="K705" i="13"/>
  <c r="L705" i="13" s="1"/>
  <c r="D705" i="13"/>
  <c r="M704" i="13"/>
  <c r="N704" i="13" s="1"/>
  <c r="K704" i="13"/>
  <c r="L704" i="13" s="1"/>
  <c r="D704" i="13"/>
  <c r="B704" i="13" s="1"/>
  <c r="C704" i="13"/>
  <c r="M703" i="13"/>
  <c r="N703" i="13" s="1"/>
  <c r="K703" i="13"/>
  <c r="L703" i="13" s="1"/>
  <c r="D703" i="13"/>
  <c r="B703" i="13" s="1"/>
  <c r="C703" i="13"/>
  <c r="M702" i="13"/>
  <c r="N702" i="13" s="1"/>
  <c r="K702" i="13"/>
  <c r="L702" i="13" s="1"/>
  <c r="C702" i="13"/>
  <c r="B702" i="13"/>
  <c r="M701" i="13"/>
  <c r="N701" i="13" s="1"/>
  <c r="K701" i="13"/>
  <c r="L701" i="13" s="1"/>
  <c r="D701" i="13"/>
  <c r="M700" i="13"/>
  <c r="N700" i="13" s="1"/>
  <c r="K700" i="13"/>
  <c r="L700" i="13" s="1"/>
  <c r="D700" i="13"/>
  <c r="B700" i="13" s="1"/>
  <c r="C700" i="13"/>
  <c r="M699" i="13"/>
  <c r="N699" i="13" s="1"/>
  <c r="K699" i="13"/>
  <c r="L699" i="13" s="1"/>
  <c r="D699" i="13"/>
  <c r="B699" i="13" s="1"/>
  <c r="C699" i="13"/>
  <c r="M698" i="13"/>
  <c r="N698" i="13" s="1"/>
  <c r="K698" i="13"/>
  <c r="L698" i="13" s="1"/>
  <c r="C698" i="13"/>
  <c r="B698" i="13"/>
  <c r="M697" i="13"/>
  <c r="N697" i="13" s="1"/>
  <c r="K697" i="13"/>
  <c r="L697" i="13" s="1"/>
  <c r="D697" i="13"/>
  <c r="M696" i="13"/>
  <c r="N696" i="13" s="1"/>
  <c r="K696" i="13"/>
  <c r="L696" i="13" s="1"/>
  <c r="D696" i="13"/>
  <c r="B696" i="13" s="1"/>
  <c r="C696" i="13"/>
  <c r="M695" i="13"/>
  <c r="N695" i="13" s="1"/>
  <c r="K695" i="13"/>
  <c r="L695" i="13" s="1"/>
  <c r="D695" i="13"/>
  <c r="B695" i="13" s="1"/>
  <c r="C695" i="13"/>
  <c r="M694" i="13"/>
  <c r="N694" i="13" s="1"/>
  <c r="K694" i="13"/>
  <c r="L694" i="13" s="1"/>
  <c r="C694" i="13"/>
  <c r="B694" i="13"/>
  <c r="M693" i="13"/>
  <c r="N693" i="13" s="1"/>
  <c r="K693" i="13"/>
  <c r="L693" i="13" s="1"/>
  <c r="D693" i="13"/>
  <c r="M692" i="13"/>
  <c r="N692" i="13" s="1"/>
  <c r="K692" i="13"/>
  <c r="L692" i="13" s="1"/>
  <c r="D692" i="13"/>
  <c r="B692" i="13" s="1"/>
  <c r="C692" i="13"/>
  <c r="M691" i="13"/>
  <c r="N691" i="13" s="1"/>
  <c r="K691" i="13"/>
  <c r="L691" i="13" s="1"/>
  <c r="D691" i="13"/>
  <c r="B691" i="13" s="1"/>
  <c r="C691" i="13"/>
  <c r="M690" i="13"/>
  <c r="N690" i="13" s="1"/>
  <c r="K690" i="13"/>
  <c r="L690" i="13" s="1"/>
  <c r="C690" i="13"/>
  <c r="B690" i="13"/>
  <c r="M689" i="13"/>
  <c r="N689" i="13" s="1"/>
  <c r="K689" i="13"/>
  <c r="L689" i="13" s="1"/>
  <c r="D689" i="13"/>
  <c r="M688" i="13"/>
  <c r="N688" i="13" s="1"/>
  <c r="K688" i="13"/>
  <c r="L688" i="13" s="1"/>
  <c r="D688" i="13"/>
  <c r="B688" i="13" s="1"/>
  <c r="C688" i="13"/>
  <c r="M687" i="13"/>
  <c r="N687" i="13" s="1"/>
  <c r="K687" i="13"/>
  <c r="L687" i="13" s="1"/>
  <c r="D687" i="13"/>
  <c r="B687" i="13" s="1"/>
  <c r="C687" i="13"/>
  <c r="M686" i="13"/>
  <c r="N686" i="13" s="1"/>
  <c r="K686" i="13"/>
  <c r="L686" i="13" s="1"/>
  <c r="O686" i="13"/>
  <c r="C686" i="13"/>
  <c r="B686" i="13"/>
  <c r="M685" i="13"/>
  <c r="N685" i="13" s="1"/>
  <c r="K685" i="13"/>
  <c r="L685" i="13" s="1"/>
  <c r="D685" i="13"/>
  <c r="M684" i="13"/>
  <c r="N684" i="13" s="1"/>
  <c r="K684" i="13"/>
  <c r="L684" i="13" s="1"/>
  <c r="D684" i="13"/>
  <c r="B684" i="13" s="1"/>
  <c r="C684" i="13"/>
  <c r="M683" i="13"/>
  <c r="N683" i="13" s="1"/>
  <c r="K683" i="13"/>
  <c r="L683" i="13" s="1"/>
  <c r="D683" i="13"/>
  <c r="B683" i="13" s="1"/>
  <c r="C683" i="13"/>
  <c r="M682" i="13"/>
  <c r="N682" i="13" s="1"/>
  <c r="K682" i="13"/>
  <c r="L682" i="13" s="1"/>
  <c r="C682" i="13"/>
  <c r="B682" i="13"/>
  <c r="M681" i="13"/>
  <c r="N681" i="13" s="1"/>
  <c r="K681" i="13"/>
  <c r="L681" i="13" s="1"/>
  <c r="D681" i="13"/>
  <c r="M680" i="13"/>
  <c r="N680" i="13" s="1"/>
  <c r="K680" i="13"/>
  <c r="L680" i="13" s="1"/>
  <c r="D680" i="13"/>
  <c r="B680" i="13" s="1"/>
  <c r="C680" i="13"/>
  <c r="M679" i="13"/>
  <c r="N679" i="13" s="1"/>
  <c r="K679" i="13"/>
  <c r="L679" i="13" s="1"/>
  <c r="D679" i="13"/>
  <c r="B679" i="13" s="1"/>
  <c r="C679" i="13"/>
  <c r="M678" i="13"/>
  <c r="N678" i="13" s="1"/>
  <c r="K678" i="13"/>
  <c r="L678" i="13" s="1"/>
  <c r="C678" i="13"/>
  <c r="B678" i="13"/>
  <c r="M677" i="13"/>
  <c r="N677" i="13" s="1"/>
  <c r="K677" i="13"/>
  <c r="L677" i="13" s="1"/>
  <c r="D677" i="13"/>
  <c r="M676" i="13"/>
  <c r="N676" i="13" s="1"/>
  <c r="K676" i="13"/>
  <c r="L676" i="13" s="1"/>
  <c r="D676" i="13"/>
  <c r="B676" i="13" s="1"/>
  <c r="C676" i="13"/>
  <c r="M675" i="13"/>
  <c r="N675" i="13" s="1"/>
  <c r="K675" i="13"/>
  <c r="L675" i="13" s="1"/>
  <c r="D675" i="13"/>
  <c r="B675" i="13" s="1"/>
  <c r="C675" i="13"/>
  <c r="M674" i="13"/>
  <c r="N674" i="13" s="1"/>
  <c r="K674" i="13"/>
  <c r="L674" i="13" s="1"/>
  <c r="C674" i="13"/>
  <c r="B674" i="13"/>
  <c r="M673" i="13"/>
  <c r="N673" i="13" s="1"/>
  <c r="K673" i="13"/>
  <c r="L673" i="13" s="1"/>
  <c r="D673" i="13"/>
  <c r="M672" i="13"/>
  <c r="N672" i="13" s="1"/>
  <c r="K672" i="13"/>
  <c r="L672" i="13" s="1"/>
  <c r="D672" i="13"/>
  <c r="B672" i="13" s="1"/>
  <c r="C672" i="13"/>
  <c r="M671" i="13"/>
  <c r="N671" i="13" s="1"/>
  <c r="K671" i="13"/>
  <c r="L671" i="13" s="1"/>
  <c r="D671" i="13"/>
  <c r="B671" i="13" s="1"/>
  <c r="C671" i="13"/>
  <c r="M670" i="13"/>
  <c r="N670" i="13" s="1"/>
  <c r="K670" i="13"/>
  <c r="L670" i="13" s="1"/>
  <c r="C670" i="13"/>
  <c r="B670" i="13"/>
  <c r="M669" i="13"/>
  <c r="N669" i="13" s="1"/>
  <c r="K669" i="13"/>
  <c r="L669" i="13" s="1"/>
  <c r="D669" i="13"/>
  <c r="M668" i="13"/>
  <c r="N668" i="13" s="1"/>
  <c r="K668" i="13"/>
  <c r="L668" i="13" s="1"/>
  <c r="D668" i="13"/>
  <c r="B668" i="13" s="1"/>
  <c r="C668" i="13"/>
  <c r="M667" i="13"/>
  <c r="N667" i="13" s="1"/>
  <c r="K667" i="13"/>
  <c r="L667" i="13" s="1"/>
  <c r="D667" i="13"/>
  <c r="B667" i="13" s="1"/>
  <c r="C667" i="13"/>
  <c r="M666" i="13"/>
  <c r="N666" i="13" s="1"/>
  <c r="K666" i="13"/>
  <c r="L666" i="13" s="1"/>
  <c r="C666" i="13"/>
  <c r="B666" i="13"/>
  <c r="M665" i="13"/>
  <c r="N665" i="13" s="1"/>
  <c r="K665" i="13"/>
  <c r="L665" i="13" s="1"/>
  <c r="D665" i="13"/>
  <c r="M664" i="13"/>
  <c r="N664" i="13" s="1"/>
  <c r="K664" i="13"/>
  <c r="L664" i="13" s="1"/>
  <c r="D664" i="13"/>
  <c r="B664" i="13" s="1"/>
  <c r="C664" i="13"/>
  <c r="M663" i="13"/>
  <c r="N663" i="13" s="1"/>
  <c r="K663" i="13"/>
  <c r="L663" i="13" s="1"/>
  <c r="D663" i="13"/>
  <c r="B663" i="13" s="1"/>
  <c r="C663" i="13"/>
  <c r="M662" i="13"/>
  <c r="N662" i="13" s="1"/>
  <c r="K662" i="13"/>
  <c r="L662" i="13" s="1"/>
  <c r="C662" i="13"/>
  <c r="B662" i="13"/>
  <c r="M661" i="13"/>
  <c r="N661" i="13" s="1"/>
  <c r="K661" i="13"/>
  <c r="L661" i="13" s="1"/>
  <c r="D661" i="13"/>
  <c r="M660" i="13"/>
  <c r="N660" i="13" s="1"/>
  <c r="K660" i="13"/>
  <c r="L660" i="13" s="1"/>
  <c r="D660" i="13"/>
  <c r="B660" i="13" s="1"/>
  <c r="C660" i="13"/>
  <c r="M659" i="13"/>
  <c r="N659" i="13" s="1"/>
  <c r="K659" i="13"/>
  <c r="L659" i="13" s="1"/>
  <c r="D659" i="13"/>
  <c r="B659" i="13" s="1"/>
  <c r="C659" i="13"/>
  <c r="M658" i="13"/>
  <c r="N658" i="13" s="1"/>
  <c r="K658" i="13"/>
  <c r="L658" i="13" s="1"/>
  <c r="C658" i="13"/>
  <c r="B658" i="13"/>
  <c r="M657" i="13"/>
  <c r="N657" i="13" s="1"/>
  <c r="K657" i="13"/>
  <c r="L657" i="13" s="1"/>
  <c r="D657" i="13"/>
  <c r="M656" i="13"/>
  <c r="N656" i="13" s="1"/>
  <c r="K656" i="13"/>
  <c r="L656" i="13" s="1"/>
  <c r="D656" i="13"/>
  <c r="B656" i="13" s="1"/>
  <c r="C656" i="13"/>
  <c r="M655" i="13"/>
  <c r="N655" i="13" s="1"/>
  <c r="K655" i="13"/>
  <c r="L655" i="13" s="1"/>
  <c r="D655" i="13"/>
  <c r="B655" i="13" s="1"/>
  <c r="C655" i="13"/>
  <c r="M654" i="13"/>
  <c r="N654" i="13" s="1"/>
  <c r="K654" i="13"/>
  <c r="L654" i="13" s="1"/>
  <c r="C654" i="13"/>
  <c r="B654" i="13"/>
  <c r="M653" i="13"/>
  <c r="N653" i="13" s="1"/>
  <c r="K653" i="13"/>
  <c r="L653" i="13" s="1"/>
  <c r="D653" i="13"/>
  <c r="M652" i="13"/>
  <c r="N652" i="13" s="1"/>
  <c r="K652" i="13"/>
  <c r="L652" i="13" s="1"/>
  <c r="D652" i="13"/>
  <c r="B652" i="13" s="1"/>
  <c r="C652" i="13"/>
  <c r="M651" i="13"/>
  <c r="N651" i="13" s="1"/>
  <c r="K651" i="13"/>
  <c r="L651" i="13" s="1"/>
  <c r="D651" i="13"/>
  <c r="B651" i="13" s="1"/>
  <c r="C651" i="13"/>
  <c r="M650" i="13"/>
  <c r="N650" i="13" s="1"/>
  <c r="K650" i="13"/>
  <c r="L650" i="13" s="1"/>
  <c r="C650" i="13"/>
  <c r="B650" i="13"/>
  <c r="M649" i="13"/>
  <c r="N649" i="13" s="1"/>
  <c r="K649" i="13"/>
  <c r="L649" i="13" s="1"/>
  <c r="D649" i="13"/>
  <c r="M648" i="13"/>
  <c r="N648" i="13" s="1"/>
  <c r="K648" i="13"/>
  <c r="L648" i="13" s="1"/>
  <c r="D648" i="13"/>
  <c r="B648" i="13" s="1"/>
  <c r="C648" i="13"/>
  <c r="M647" i="13"/>
  <c r="N647" i="13" s="1"/>
  <c r="K647" i="13"/>
  <c r="L647" i="13" s="1"/>
  <c r="D647" i="13"/>
  <c r="B647" i="13" s="1"/>
  <c r="C647" i="13"/>
  <c r="M646" i="13"/>
  <c r="N646" i="13" s="1"/>
  <c r="K646" i="13"/>
  <c r="L646" i="13" s="1"/>
  <c r="C646" i="13"/>
  <c r="B646" i="13"/>
  <c r="M645" i="13"/>
  <c r="N645" i="13" s="1"/>
  <c r="K645" i="13"/>
  <c r="L645" i="13" s="1"/>
  <c r="D645" i="13"/>
  <c r="M644" i="13"/>
  <c r="N644" i="13" s="1"/>
  <c r="K644" i="13"/>
  <c r="L644" i="13" s="1"/>
  <c r="D644" i="13"/>
  <c r="B644" i="13" s="1"/>
  <c r="C644" i="13"/>
  <c r="M643" i="13"/>
  <c r="N643" i="13" s="1"/>
  <c r="K643" i="13"/>
  <c r="L643" i="13" s="1"/>
  <c r="D643" i="13"/>
  <c r="B643" i="13" s="1"/>
  <c r="C643" i="13"/>
  <c r="M642" i="13"/>
  <c r="N642" i="13" s="1"/>
  <c r="K642" i="13"/>
  <c r="L642" i="13" s="1"/>
  <c r="C642" i="13"/>
  <c r="B642" i="13"/>
  <c r="M641" i="13"/>
  <c r="N641" i="13" s="1"/>
  <c r="K641" i="13"/>
  <c r="L641" i="13" s="1"/>
  <c r="D641" i="13"/>
  <c r="M640" i="13"/>
  <c r="N640" i="13" s="1"/>
  <c r="K640" i="13"/>
  <c r="L640" i="13" s="1"/>
  <c r="D640" i="13"/>
  <c r="B640" i="13" s="1"/>
  <c r="C640" i="13"/>
  <c r="M639" i="13"/>
  <c r="N639" i="13" s="1"/>
  <c r="K639" i="13"/>
  <c r="L639" i="13" s="1"/>
  <c r="D639" i="13"/>
  <c r="B639" i="13" s="1"/>
  <c r="C639" i="13"/>
  <c r="M638" i="13"/>
  <c r="N638" i="13" s="1"/>
  <c r="K638" i="13"/>
  <c r="L638" i="13" s="1"/>
  <c r="C638" i="13"/>
  <c r="B638" i="13"/>
  <c r="M637" i="13"/>
  <c r="N637" i="13" s="1"/>
  <c r="K637" i="13"/>
  <c r="L637" i="13" s="1"/>
  <c r="D637" i="13"/>
  <c r="M636" i="13"/>
  <c r="N636" i="13" s="1"/>
  <c r="K636" i="13"/>
  <c r="L636" i="13" s="1"/>
  <c r="D636" i="13"/>
  <c r="B636" i="13" s="1"/>
  <c r="C636" i="13"/>
  <c r="M635" i="13"/>
  <c r="N635" i="13" s="1"/>
  <c r="K635" i="13"/>
  <c r="L635" i="13" s="1"/>
  <c r="D635" i="13"/>
  <c r="B635" i="13" s="1"/>
  <c r="C635" i="13"/>
  <c r="M634" i="13"/>
  <c r="N634" i="13" s="1"/>
  <c r="K634" i="13"/>
  <c r="L634" i="13" s="1"/>
  <c r="C634" i="13"/>
  <c r="B634" i="13"/>
  <c r="M633" i="13"/>
  <c r="N633" i="13" s="1"/>
  <c r="K633" i="13"/>
  <c r="L633" i="13" s="1"/>
  <c r="D633" i="13"/>
  <c r="M632" i="13"/>
  <c r="N632" i="13" s="1"/>
  <c r="K632" i="13"/>
  <c r="L632" i="13" s="1"/>
  <c r="D632" i="13"/>
  <c r="B632" i="13" s="1"/>
  <c r="C632" i="13"/>
  <c r="M631" i="13"/>
  <c r="N631" i="13" s="1"/>
  <c r="K631" i="13"/>
  <c r="L631" i="13" s="1"/>
  <c r="D631" i="13"/>
  <c r="B631" i="13" s="1"/>
  <c r="C631" i="13"/>
  <c r="M630" i="13"/>
  <c r="N630" i="13" s="1"/>
  <c r="K630" i="13"/>
  <c r="L630" i="13" s="1"/>
  <c r="C630" i="13"/>
  <c r="B630" i="13"/>
  <c r="M629" i="13"/>
  <c r="N629" i="13" s="1"/>
  <c r="K629" i="13"/>
  <c r="L629" i="13" s="1"/>
  <c r="D629" i="13"/>
  <c r="M628" i="13"/>
  <c r="N628" i="13" s="1"/>
  <c r="K628" i="13"/>
  <c r="L628" i="13" s="1"/>
  <c r="D628" i="13"/>
  <c r="B628" i="13" s="1"/>
  <c r="C628" i="13"/>
  <c r="M627" i="13"/>
  <c r="N627" i="13" s="1"/>
  <c r="K627" i="13"/>
  <c r="L627" i="13" s="1"/>
  <c r="D627" i="13"/>
  <c r="B627" i="13" s="1"/>
  <c r="C627" i="13"/>
  <c r="M626" i="13"/>
  <c r="N626" i="13" s="1"/>
  <c r="K626" i="13"/>
  <c r="L626" i="13" s="1"/>
  <c r="C626" i="13"/>
  <c r="B626" i="13"/>
  <c r="M625" i="13"/>
  <c r="N625" i="13" s="1"/>
  <c r="K625" i="13"/>
  <c r="L625" i="13" s="1"/>
  <c r="D625" i="13"/>
  <c r="M624" i="13"/>
  <c r="N624" i="13" s="1"/>
  <c r="K624" i="13"/>
  <c r="L624" i="13" s="1"/>
  <c r="D624" i="13"/>
  <c r="B624" i="13" s="1"/>
  <c r="C624" i="13"/>
  <c r="M623" i="13"/>
  <c r="N623" i="13" s="1"/>
  <c r="K623" i="13"/>
  <c r="L623" i="13" s="1"/>
  <c r="D623" i="13"/>
  <c r="B623" i="13" s="1"/>
  <c r="C623" i="13"/>
  <c r="M622" i="13"/>
  <c r="N622" i="13" s="1"/>
  <c r="K622" i="13"/>
  <c r="L622" i="13" s="1"/>
  <c r="C622" i="13"/>
  <c r="B622" i="13"/>
  <c r="M621" i="13"/>
  <c r="N621" i="13" s="1"/>
  <c r="K621" i="13"/>
  <c r="L621" i="13" s="1"/>
  <c r="D621" i="13"/>
  <c r="M620" i="13"/>
  <c r="N620" i="13" s="1"/>
  <c r="K620" i="13"/>
  <c r="L620" i="13" s="1"/>
  <c r="D620" i="13"/>
  <c r="B620" i="13" s="1"/>
  <c r="C620" i="13"/>
  <c r="M619" i="13"/>
  <c r="N619" i="13" s="1"/>
  <c r="K619" i="13"/>
  <c r="L619" i="13" s="1"/>
  <c r="D619" i="13"/>
  <c r="B619" i="13" s="1"/>
  <c r="C619" i="13"/>
  <c r="M618" i="13"/>
  <c r="N618" i="13" s="1"/>
  <c r="K618" i="13"/>
  <c r="L618" i="13" s="1"/>
  <c r="C618" i="13"/>
  <c r="B618" i="13"/>
  <c r="M617" i="13"/>
  <c r="N617" i="13" s="1"/>
  <c r="K617" i="13"/>
  <c r="L617" i="13" s="1"/>
  <c r="D617" i="13"/>
  <c r="M616" i="13"/>
  <c r="N616" i="13" s="1"/>
  <c r="K616" i="13"/>
  <c r="L616" i="13" s="1"/>
  <c r="D616" i="13"/>
  <c r="B616" i="13" s="1"/>
  <c r="C616" i="13"/>
  <c r="M615" i="13"/>
  <c r="N615" i="13" s="1"/>
  <c r="K615" i="13"/>
  <c r="L615" i="13" s="1"/>
  <c r="D615" i="13"/>
  <c r="B615" i="13" s="1"/>
  <c r="C615" i="13"/>
  <c r="M614" i="13"/>
  <c r="N614" i="13" s="1"/>
  <c r="K614" i="13"/>
  <c r="L614" i="13" s="1"/>
  <c r="C614" i="13"/>
  <c r="B614" i="13"/>
  <c r="M613" i="13"/>
  <c r="N613" i="13" s="1"/>
  <c r="K613" i="13"/>
  <c r="L613" i="13" s="1"/>
  <c r="D613" i="13"/>
  <c r="M612" i="13"/>
  <c r="N612" i="13" s="1"/>
  <c r="K612" i="13"/>
  <c r="L612" i="13" s="1"/>
  <c r="D612" i="13"/>
  <c r="B612" i="13" s="1"/>
  <c r="C612" i="13"/>
  <c r="M611" i="13"/>
  <c r="N611" i="13" s="1"/>
  <c r="K611" i="13"/>
  <c r="L611" i="13" s="1"/>
  <c r="D611" i="13"/>
  <c r="B611" i="13" s="1"/>
  <c r="C611" i="13"/>
  <c r="M610" i="13"/>
  <c r="N610" i="13" s="1"/>
  <c r="K610" i="13"/>
  <c r="L610" i="13" s="1"/>
  <c r="C610" i="13"/>
  <c r="B610" i="13"/>
  <c r="M609" i="13"/>
  <c r="N609" i="13" s="1"/>
  <c r="K609" i="13"/>
  <c r="L609" i="13" s="1"/>
  <c r="D609" i="13"/>
  <c r="M608" i="13"/>
  <c r="N608" i="13" s="1"/>
  <c r="K608" i="13"/>
  <c r="L608" i="13" s="1"/>
  <c r="D608" i="13"/>
  <c r="B608" i="13" s="1"/>
  <c r="C608" i="13"/>
  <c r="M607" i="13"/>
  <c r="N607" i="13" s="1"/>
  <c r="K607" i="13"/>
  <c r="L607" i="13" s="1"/>
  <c r="D607" i="13"/>
  <c r="B607" i="13" s="1"/>
  <c r="C607" i="13"/>
  <c r="M606" i="13"/>
  <c r="N606" i="13" s="1"/>
  <c r="K606" i="13"/>
  <c r="L606" i="13" s="1"/>
  <c r="C606" i="13"/>
  <c r="B606" i="13"/>
  <c r="M605" i="13"/>
  <c r="N605" i="13" s="1"/>
  <c r="K605" i="13"/>
  <c r="L605" i="13" s="1"/>
  <c r="D605" i="13"/>
  <c r="M604" i="13"/>
  <c r="N604" i="13" s="1"/>
  <c r="K604" i="13"/>
  <c r="L604" i="13" s="1"/>
  <c r="D604" i="13"/>
  <c r="B604" i="13" s="1"/>
  <c r="C604" i="13"/>
  <c r="M603" i="13"/>
  <c r="N603" i="13" s="1"/>
  <c r="K603" i="13"/>
  <c r="L603" i="13" s="1"/>
  <c r="D603" i="13"/>
  <c r="B603" i="13" s="1"/>
  <c r="C603" i="13"/>
  <c r="M602" i="13"/>
  <c r="N602" i="13" s="1"/>
  <c r="K602" i="13"/>
  <c r="L602" i="13" s="1"/>
  <c r="C602" i="13"/>
  <c r="B602" i="13"/>
  <c r="M601" i="13"/>
  <c r="N601" i="13" s="1"/>
  <c r="K601" i="13"/>
  <c r="L601" i="13" s="1"/>
  <c r="D601" i="13"/>
  <c r="M600" i="13"/>
  <c r="N600" i="13" s="1"/>
  <c r="K600" i="13"/>
  <c r="L600" i="13" s="1"/>
  <c r="D600" i="13"/>
  <c r="B600" i="13" s="1"/>
  <c r="C600" i="13"/>
  <c r="M599" i="13"/>
  <c r="N599" i="13" s="1"/>
  <c r="K599" i="13"/>
  <c r="L599" i="13" s="1"/>
  <c r="D599" i="13"/>
  <c r="B599" i="13" s="1"/>
  <c r="C599" i="13"/>
  <c r="M598" i="13"/>
  <c r="N598" i="13" s="1"/>
  <c r="K598" i="13"/>
  <c r="L598" i="13" s="1"/>
  <c r="C598" i="13"/>
  <c r="B598" i="13"/>
  <c r="M597" i="13"/>
  <c r="N597" i="13" s="1"/>
  <c r="K597" i="13"/>
  <c r="L597" i="13" s="1"/>
  <c r="D597" i="13"/>
  <c r="M596" i="13"/>
  <c r="N596" i="13" s="1"/>
  <c r="K596" i="13"/>
  <c r="L596" i="13" s="1"/>
  <c r="D596" i="13"/>
  <c r="B596" i="13" s="1"/>
  <c r="C596" i="13"/>
  <c r="M595" i="13"/>
  <c r="N595" i="13" s="1"/>
  <c r="K595" i="13"/>
  <c r="L595" i="13" s="1"/>
  <c r="D595" i="13"/>
  <c r="B595" i="13" s="1"/>
  <c r="C595" i="13"/>
  <c r="M594" i="13"/>
  <c r="N594" i="13" s="1"/>
  <c r="K594" i="13"/>
  <c r="L594" i="13" s="1"/>
  <c r="C594" i="13"/>
  <c r="B594" i="13"/>
  <c r="M593" i="13"/>
  <c r="N593" i="13" s="1"/>
  <c r="K593" i="13"/>
  <c r="L593" i="13" s="1"/>
  <c r="D593" i="13"/>
  <c r="M592" i="13"/>
  <c r="N592" i="13" s="1"/>
  <c r="K592" i="13"/>
  <c r="L592" i="13" s="1"/>
  <c r="O592" i="13"/>
  <c r="D592" i="13"/>
  <c r="B592" i="13" s="1"/>
  <c r="C592" i="13"/>
  <c r="M591" i="13"/>
  <c r="N591" i="13" s="1"/>
  <c r="K591" i="13"/>
  <c r="L591" i="13" s="1"/>
  <c r="D591" i="13"/>
  <c r="B591" i="13" s="1"/>
  <c r="C591" i="13"/>
  <c r="M590" i="13"/>
  <c r="N590" i="13" s="1"/>
  <c r="K590" i="13"/>
  <c r="L590" i="13" s="1"/>
  <c r="C590" i="13"/>
  <c r="B590" i="13"/>
  <c r="M589" i="13"/>
  <c r="N589" i="13" s="1"/>
  <c r="K589" i="13"/>
  <c r="L589" i="13" s="1"/>
  <c r="D589" i="13"/>
  <c r="M588" i="13"/>
  <c r="N588" i="13" s="1"/>
  <c r="K588" i="13"/>
  <c r="L588" i="13" s="1"/>
  <c r="O588" i="13"/>
  <c r="D588" i="13"/>
  <c r="B588" i="13" s="1"/>
  <c r="C588" i="13"/>
  <c r="M587" i="13"/>
  <c r="N587" i="13" s="1"/>
  <c r="K587" i="13"/>
  <c r="L587" i="13" s="1"/>
  <c r="D587" i="13"/>
  <c r="B587" i="13" s="1"/>
  <c r="C587" i="13"/>
  <c r="M586" i="13"/>
  <c r="N586" i="13" s="1"/>
  <c r="K586" i="13"/>
  <c r="L586" i="13" s="1"/>
  <c r="C586" i="13"/>
  <c r="B586" i="13"/>
  <c r="M585" i="13"/>
  <c r="N585" i="13" s="1"/>
  <c r="K585" i="13"/>
  <c r="L585" i="13" s="1"/>
  <c r="D585" i="13"/>
  <c r="M584" i="13"/>
  <c r="N584" i="13" s="1"/>
  <c r="K584" i="13"/>
  <c r="L584" i="13" s="1"/>
  <c r="D584" i="13"/>
  <c r="B584" i="13" s="1"/>
  <c r="C584" i="13"/>
  <c r="M583" i="13"/>
  <c r="N583" i="13" s="1"/>
  <c r="K583" i="13"/>
  <c r="L583" i="13" s="1"/>
  <c r="D583" i="13"/>
  <c r="B583" i="13" s="1"/>
  <c r="C583" i="13"/>
  <c r="M582" i="13"/>
  <c r="N582" i="13" s="1"/>
  <c r="K582" i="13"/>
  <c r="L582" i="13" s="1"/>
  <c r="C582" i="13"/>
  <c r="B582" i="13"/>
  <c r="M581" i="13"/>
  <c r="N581" i="13" s="1"/>
  <c r="K581" i="13"/>
  <c r="L581" i="13" s="1"/>
  <c r="D581" i="13"/>
  <c r="M580" i="13"/>
  <c r="N580" i="13" s="1"/>
  <c r="K580" i="13"/>
  <c r="L580" i="13" s="1"/>
  <c r="D580" i="13"/>
  <c r="B580" i="13" s="1"/>
  <c r="C580" i="13"/>
  <c r="M579" i="13"/>
  <c r="N579" i="13" s="1"/>
  <c r="K579" i="13"/>
  <c r="L579" i="13" s="1"/>
  <c r="D579" i="13"/>
  <c r="B579" i="13" s="1"/>
  <c r="C579" i="13"/>
  <c r="M578" i="13"/>
  <c r="N578" i="13" s="1"/>
  <c r="K578" i="13"/>
  <c r="L578" i="13" s="1"/>
  <c r="C578" i="13"/>
  <c r="B578" i="13"/>
  <c r="M577" i="13"/>
  <c r="N577" i="13" s="1"/>
  <c r="K577" i="13"/>
  <c r="L577" i="13" s="1"/>
  <c r="D577" i="13"/>
  <c r="M576" i="13"/>
  <c r="N576" i="13" s="1"/>
  <c r="K576" i="13"/>
  <c r="L576" i="13" s="1"/>
  <c r="D576" i="13"/>
  <c r="B576" i="13" s="1"/>
  <c r="C576" i="13"/>
  <c r="M575" i="13"/>
  <c r="N575" i="13" s="1"/>
  <c r="K575" i="13"/>
  <c r="L575" i="13" s="1"/>
  <c r="D575" i="13"/>
  <c r="B575" i="13" s="1"/>
  <c r="C575" i="13"/>
  <c r="M574" i="13"/>
  <c r="N574" i="13" s="1"/>
  <c r="K574" i="13"/>
  <c r="L574" i="13" s="1"/>
  <c r="C574" i="13"/>
  <c r="B574" i="13"/>
  <c r="M573" i="13"/>
  <c r="N573" i="13" s="1"/>
  <c r="K573" i="13"/>
  <c r="L573" i="13" s="1"/>
  <c r="D573" i="13"/>
  <c r="M572" i="13"/>
  <c r="N572" i="13" s="1"/>
  <c r="K572" i="13"/>
  <c r="L572" i="13" s="1"/>
  <c r="D572" i="13"/>
  <c r="B572" i="13" s="1"/>
  <c r="C572" i="13"/>
  <c r="M571" i="13"/>
  <c r="N571" i="13" s="1"/>
  <c r="K571" i="13"/>
  <c r="L571" i="13" s="1"/>
  <c r="D571" i="13"/>
  <c r="B571" i="13" s="1"/>
  <c r="C571" i="13"/>
  <c r="M570" i="13"/>
  <c r="N570" i="13" s="1"/>
  <c r="K570" i="13"/>
  <c r="L570" i="13" s="1"/>
  <c r="C570" i="13"/>
  <c r="B570" i="13"/>
  <c r="M569" i="13"/>
  <c r="N569" i="13" s="1"/>
  <c r="K569" i="13"/>
  <c r="L569" i="13" s="1"/>
  <c r="D569" i="13"/>
  <c r="M568" i="13"/>
  <c r="N568" i="13" s="1"/>
  <c r="K568" i="13"/>
  <c r="L568" i="13" s="1"/>
  <c r="D568" i="13"/>
  <c r="B568" i="13" s="1"/>
  <c r="C568" i="13"/>
  <c r="M567" i="13"/>
  <c r="N567" i="13" s="1"/>
  <c r="K567" i="13"/>
  <c r="L567" i="13" s="1"/>
  <c r="D567" i="13"/>
  <c r="B567" i="13" s="1"/>
  <c r="C567" i="13"/>
  <c r="M566" i="13"/>
  <c r="N566" i="13" s="1"/>
  <c r="K566" i="13"/>
  <c r="L566" i="13" s="1"/>
  <c r="C566" i="13"/>
  <c r="B566" i="13"/>
  <c r="M565" i="13"/>
  <c r="N565" i="13" s="1"/>
  <c r="K565" i="13"/>
  <c r="L565" i="13" s="1"/>
  <c r="D565" i="13"/>
  <c r="M564" i="13"/>
  <c r="N564" i="13" s="1"/>
  <c r="K564" i="13"/>
  <c r="L564" i="13" s="1"/>
  <c r="D564" i="13"/>
  <c r="B564" i="13" s="1"/>
  <c r="C564" i="13"/>
  <c r="M563" i="13"/>
  <c r="N563" i="13" s="1"/>
  <c r="K563" i="13"/>
  <c r="L563" i="13" s="1"/>
  <c r="D563" i="13"/>
  <c r="B563" i="13" s="1"/>
  <c r="C563" i="13"/>
  <c r="M562" i="13"/>
  <c r="N562" i="13" s="1"/>
  <c r="K562" i="13"/>
  <c r="L562" i="13" s="1"/>
  <c r="C562" i="13"/>
  <c r="B562" i="13"/>
  <c r="M561" i="13"/>
  <c r="N561" i="13" s="1"/>
  <c r="K561" i="13"/>
  <c r="L561" i="13" s="1"/>
  <c r="D561" i="13"/>
  <c r="M560" i="13"/>
  <c r="N560" i="13" s="1"/>
  <c r="K560" i="13"/>
  <c r="L560" i="13" s="1"/>
  <c r="D560" i="13"/>
  <c r="B560" i="13" s="1"/>
  <c r="C560" i="13"/>
  <c r="M559" i="13"/>
  <c r="N559" i="13" s="1"/>
  <c r="K559" i="13"/>
  <c r="L559" i="13" s="1"/>
  <c r="D559" i="13"/>
  <c r="B559" i="13" s="1"/>
  <c r="C559" i="13"/>
  <c r="M558" i="13"/>
  <c r="N558" i="13" s="1"/>
  <c r="K558" i="13"/>
  <c r="L558" i="13" s="1"/>
  <c r="C558" i="13"/>
  <c r="B558" i="13"/>
  <c r="M557" i="13"/>
  <c r="N557" i="13" s="1"/>
  <c r="K557" i="13"/>
  <c r="L557" i="13" s="1"/>
  <c r="D557" i="13"/>
  <c r="M556" i="13"/>
  <c r="N556" i="13" s="1"/>
  <c r="K556" i="13"/>
  <c r="L556" i="13" s="1"/>
  <c r="D556" i="13"/>
  <c r="B556" i="13" s="1"/>
  <c r="C556" i="13"/>
  <c r="M555" i="13"/>
  <c r="N555" i="13" s="1"/>
  <c r="K555" i="13"/>
  <c r="L555" i="13" s="1"/>
  <c r="D555" i="13"/>
  <c r="B555" i="13" s="1"/>
  <c r="C555" i="13"/>
  <c r="M554" i="13"/>
  <c r="N554" i="13" s="1"/>
  <c r="K554" i="13"/>
  <c r="L554" i="13" s="1"/>
  <c r="C554" i="13"/>
  <c r="B554" i="13"/>
  <c r="M553" i="13"/>
  <c r="N553" i="13" s="1"/>
  <c r="K553" i="13"/>
  <c r="L553" i="13" s="1"/>
  <c r="D553" i="13"/>
  <c r="M552" i="13"/>
  <c r="N552" i="13" s="1"/>
  <c r="K552" i="13"/>
  <c r="L552" i="13" s="1"/>
  <c r="D552" i="13"/>
  <c r="B552" i="13" s="1"/>
  <c r="C552" i="13"/>
  <c r="M551" i="13"/>
  <c r="N551" i="13" s="1"/>
  <c r="K551" i="13"/>
  <c r="L551" i="13" s="1"/>
  <c r="D551" i="13"/>
  <c r="B551" i="13" s="1"/>
  <c r="C551" i="13"/>
  <c r="M550" i="13"/>
  <c r="N550" i="13" s="1"/>
  <c r="K550" i="13"/>
  <c r="L550" i="13" s="1"/>
  <c r="C550" i="13"/>
  <c r="B550" i="13"/>
  <c r="M549" i="13"/>
  <c r="N549" i="13" s="1"/>
  <c r="K549" i="13"/>
  <c r="L549" i="13" s="1"/>
  <c r="D549" i="13"/>
  <c r="M548" i="13"/>
  <c r="N548" i="13" s="1"/>
  <c r="K548" i="13"/>
  <c r="L548" i="13" s="1"/>
  <c r="D548" i="13"/>
  <c r="B548" i="13" s="1"/>
  <c r="C548" i="13"/>
  <c r="M547" i="13"/>
  <c r="N547" i="13" s="1"/>
  <c r="K547" i="13"/>
  <c r="L547" i="13" s="1"/>
  <c r="D547" i="13"/>
  <c r="B547" i="13" s="1"/>
  <c r="C547" i="13"/>
  <c r="M546" i="13"/>
  <c r="N546" i="13" s="1"/>
  <c r="K546" i="13"/>
  <c r="L546" i="13" s="1"/>
  <c r="C546" i="13"/>
  <c r="B546" i="13"/>
  <c r="M545" i="13"/>
  <c r="N545" i="13" s="1"/>
  <c r="K545" i="13"/>
  <c r="L545" i="13" s="1"/>
  <c r="D545" i="13"/>
  <c r="M544" i="13"/>
  <c r="N544" i="13" s="1"/>
  <c r="K544" i="13"/>
  <c r="L544" i="13" s="1"/>
  <c r="D544" i="13"/>
  <c r="B544" i="13" s="1"/>
  <c r="C544" i="13"/>
  <c r="M543" i="13"/>
  <c r="N543" i="13" s="1"/>
  <c r="K543" i="13"/>
  <c r="L543" i="13" s="1"/>
  <c r="D543" i="13"/>
  <c r="B543" i="13" s="1"/>
  <c r="C543" i="13"/>
  <c r="M542" i="13"/>
  <c r="N542" i="13" s="1"/>
  <c r="K542" i="13"/>
  <c r="L542" i="13" s="1"/>
  <c r="C542" i="13"/>
  <c r="B542" i="13"/>
  <c r="M541" i="13"/>
  <c r="N541" i="13" s="1"/>
  <c r="K541" i="13"/>
  <c r="L541" i="13" s="1"/>
  <c r="D541" i="13"/>
  <c r="M540" i="13"/>
  <c r="N540" i="13" s="1"/>
  <c r="K540" i="13"/>
  <c r="L540" i="13" s="1"/>
  <c r="D540" i="13"/>
  <c r="B540" i="13" s="1"/>
  <c r="C540" i="13"/>
  <c r="M539" i="13"/>
  <c r="N539" i="13" s="1"/>
  <c r="K539" i="13"/>
  <c r="L539" i="13" s="1"/>
  <c r="D539" i="13"/>
  <c r="B539" i="13" s="1"/>
  <c r="C539" i="13"/>
  <c r="M538" i="13"/>
  <c r="N538" i="13" s="1"/>
  <c r="K538" i="13"/>
  <c r="L538" i="13" s="1"/>
  <c r="C538" i="13"/>
  <c r="B538" i="13"/>
  <c r="M537" i="13"/>
  <c r="N537" i="13" s="1"/>
  <c r="K537" i="13"/>
  <c r="L537" i="13" s="1"/>
  <c r="D537" i="13"/>
  <c r="M536" i="13"/>
  <c r="N536" i="13" s="1"/>
  <c r="K536" i="13"/>
  <c r="L536" i="13" s="1"/>
  <c r="D536" i="13"/>
  <c r="B536" i="13" s="1"/>
  <c r="C536" i="13"/>
  <c r="M535" i="13"/>
  <c r="N535" i="13" s="1"/>
  <c r="K535" i="13"/>
  <c r="L535" i="13" s="1"/>
  <c r="D535" i="13"/>
  <c r="B535" i="13" s="1"/>
  <c r="C535" i="13"/>
  <c r="M534" i="13"/>
  <c r="N534" i="13" s="1"/>
  <c r="K534" i="13"/>
  <c r="L534" i="13" s="1"/>
  <c r="C534" i="13"/>
  <c r="B534" i="13"/>
  <c r="M533" i="13"/>
  <c r="N533" i="13" s="1"/>
  <c r="K533" i="13"/>
  <c r="L533" i="13" s="1"/>
  <c r="D533" i="13"/>
  <c r="M532" i="13"/>
  <c r="N532" i="13" s="1"/>
  <c r="K532" i="13"/>
  <c r="L532" i="13" s="1"/>
  <c r="D532" i="13"/>
  <c r="B532" i="13" s="1"/>
  <c r="C532" i="13"/>
  <c r="M531" i="13"/>
  <c r="N531" i="13" s="1"/>
  <c r="K531" i="13"/>
  <c r="L531" i="13" s="1"/>
  <c r="D531" i="13"/>
  <c r="B531" i="13" s="1"/>
  <c r="C531" i="13"/>
  <c r="M530" i="13"/>
  <c r="N530" i="13" s="1"/>
  <c r="K530" i="13"/>
  <c r="L530" i="13" s="1"/>
  <c r="C530" i="13"/>
  <c r="B530" i="13"/>
  <c r="M529" i="13"/>
  <c r="N529" i="13" s="1"/>
  <c r="K529" i="13"/>
  <c r="L529" i="13" s="1"/>
  <c r="D529" i="13"/>
  <c r="M528" i="13"/>
  <c r="N528" i="13" s="1"/>
  <c r="K528" i="13"/>
  <c r="L528" i="13" s="1"/>
  <c r="D528" i="13"/>
  <c r="B528" i="13" s="1"/>
  <c r="C528" i="13"/>
  <c r="M527" i="13"/>
  <c r="N527" i="13" s="1"/>
  <c r="K527" i="13"/>
  <c r="L527" i="13" s="1"/>
  <c r="D527" i="13"/>
  <c r="B527" i="13" s="1"/>
  <c r="C527" i="13"/>
  <c r="M526" i="13"/>
  <c r="N526" i="13" s="1"/>
  <c r="K526" i="13"/>
  <c r="L526" i="13" s="1"/>
  <c r="C526" i="13"/>
  <c r="B526" i="13"/>
  <c r="M525" i="13"/>
  <c r="N525" i="13" s="1"/>
  <c r="K525" i="13"/>
  <c r="L525" i="13" s="1"/>
  <c r="D525" i="13"/>
  <c r="M524" i="13"/>
  <c r="N524" i="13" s="1"/>
  <c r="K524" i="13"/>
  <c r="L524" i="13" s="1"/>
  <c r="D524" i="13"/>
  <c r="B524" i="13" s="1"/>
  <c r="C524" i="13"/>
  <c r="M523" i="13"/>
  <c r="N523" i="13" s="1"/>
  <c r="K523" i="13"/>
  <c r="L523" i="13" s="1"/>
  <c r="D523" i="13"/>
  <c r="B523" i="13" s="1"/>
  <c r="C523" i="13"/>
  <c r="M522" i="13"/>
  <c r="N522" i="13" s="1"/>
  <c r="K522" i="13"/>
  <c r="L522" i="13" s="1"/>
  <c r="C522" i="13"/>
  <c r="B522" i="13"/>
  <c r="M521" i="13"/>
  <c r="N521" i="13" s="1"/>
  <c r="K521" i="13"/>
  <c r="L521" i="13" s="1"/>
  <c r="D521" i="13"/>
  <c r="M520" i="13"/>
  <c r="N520" i="13" s="1"/>
  <c r="K520" i="13"/>
  <c r="L520" i="13" s="1"/>
  <c r="D520" i="13"/>
  <c r="B520" i="13" s="1"/>
  <c r="C520" i="13"/>
  <c r="M519" i="13"/>
  <c r="N519" i="13" s="1"/>
  <c r="K519" i="13"/>
  <c r="L519" i="13" s="1"/>
  <c r="D519" i="13"/>
  <c r="B519" i="13" s="1"/>
  <c r="C519" i="13"/>
  <c r="M518" i="13"/>
  <c r="N518" i="13" s="1"/>
  <c r="K518" i="13"/>
  <c r="L518" i="13" s="1"/>
  <c r="C518" i="13"/>
  <c r="B518" i="13"/>
  <c r="M517" i="13"/>
  <c r="N517" i="13" s="1"/>
  <c r="K517" i="13"/>
  <c r="L517" i="13" s="1"/>
  <c r="D517" i="13"/>
  <c r="M516" i="13"/>
  <c r="N516" i="13" s="1"/>
  <c r="K516" i="13"/>
  <c r="L516" i="13" s="1"/>
  <c r="D516" i="13"/>
  <c r="B516" i="13" s="1"/>
  <c r="C516" i="13"/>
  <c r="M515" i="13"/>
  <c r="N515" i="13" s="1"/>
  <c r="K515" i="13"/>
  <c r="L515" i="13" s="1"/>
  <c r="D515" i="13"/>
  <c r="B515" i="13" s="1"/>
  <c r="C515" i="13"/>
  <c r="M514" i="13"/>
  <c r="N514" i="13" s="1"/>
  <c r="K514" i="13"/>
  <c r="L514" i="13" s="1"/>
  <c r="C514" i="13"/>
  <c r="B514" i="13"/>
  <c r="M513" i="13"/>
  <c r="N513" i="13" s="1"/>
  <c r="K513" i="13"/>
  <c r="L513" i="13" s="1"/>
  <c r="D513" i="13"/>
  <c r="M512" i="13"/>
  <c r="N512" i="13" s="1"/>
  <c r="K512" i="13"/>
  <c r="L512" i="13" s="1"/>
  <c r="D512" i="13"/>
  <c r="B512" i="13" s="1"/>
  <c r="C512" i="13"/>
  <c r="M511" i="13"/>
  <c r="N511" i="13" s="1"/>
  <c r="K511" i="13"/>
  <c r="L511" i="13" s="1"/>
  <c r="D511" i="13"/>
  <c r="B511" i="13" s="1"/>
  <c r="C511" i="13"/>
  <c r="M510" i="13"/>
  <c r="N510" i="13" s="1"/>
  <c r="K510" i="13"/>
  <c r="L510" i="13" s="1"/>
  <c r="C510" i="13"/>
  <c r="B510" i="13"/>
  <c r="M509" i="13"/>
  <c r="N509" i="13" s="1"/>
  <c r="K509" i="13"/>
  <c r="L509" i="13" s="1"/>
  <c r="D509" i="13"/>
  <c r="M508" i="13"/>
  <c r="N508" i="13" s="1"/>
  <c r="K508" i="13"/>
  <c r="L508" i="13" s="1"/>
  <c r="D508" i="13"/>
  <c r="B508" i="13" s="1"/>
  <c r="C508" i="13"/>
  <c r="M507" i="13"/>
  <c r="N507" i="13" s="1"/>
  <c r="K507" i="13"/>
  <c r="L507" i="13" s="1"/>
  <c r="D507" i="13"/>
  <c r="B507" i="13" s="1"/>
  <c r="C507" i="13"/>
  <c r="M506" i="13"/>
  <c r="N506" i="13" s="1"/>
  <c r="K506" i="13"/>
  <c r="L506" i="13" s="1"/>
  <c r="C506" i="13"/>
  <c r="B506" i="13"/>
  <c r="M505" i="13"/>
  <c r="N505" i="13" s="1"/>
  <c r="K505" i="13"/>
  <c r="L505" i="13" s="1"/>
  <c r="D505" i="13"/>
  <c r="M504" i="13"/>
  <c r="N504" i="13" s="1"/>
  <c r="K504" i="13"/>
  <c r="L504" i="13" s="1"/>
  <c r="D504" i="13"/>
  <c r="B504" i="13" s="1"/>
  <c r="C504" i="13"/>
  <c r="M503" i="13"/>
  <c r="N503" i="13" s="1"/>
  <c r="K503" i="13"/>
  <c r="L503" i="13" s="1"/>
  <c r="D503" i="13"/>
  <c r="B503" i="13" s="1"/>
  <c r="C503" i="13"/>
  <c r="M502" i="13"/>
  <c r="N502" i="13" s="1"/>
  <c r="K502" i="13"/>
  <c r="L502" i="13" s="1"/>
  <c r="C502" i="13"/>
  <c r="B502" i="13"/>
  <c r="M501" i="13"/>
  <c r="N501" i="13" s="1"/>
  <c r="K501" i="13"/>
  <c r="L501" i="13" s="1"/>
  <c r="D501" i="13"/>
  <c r="M500" i="13"/>
  <c r="N500" i="13" s="1"/>
  <c r="K500" i="13"/>
  <c r="L500" i="13" s="1"/>
  <c r="D500" i="13"/>
  <c r="B500" i="13" s="1"/>
  <c r="C500" i="13"/>
  <c r="M499" i="13"/>
  <c r="N499" i="13" s="1"/>
  <c r="K499" i="13"/>
  <c r="L499" i="13" s="1"/>
  <c r="D499" i="13"/>
  <c r="B499" i="13" s="1"/>
  <c r="C499" i="13"/>
  <c r="M498" i="13"/>
  <c r="N498" i="13" s="1"/>
  <c r="K498" i="13"/>
  <c r="L498" i="13" s="1"/>
  <c r="C498" i="13"/>
  <c r="B498" i="13"/>
  <c r="M497" i="13"/>
  <c r="N497" i="13" s="1"/>
  <c r="K497" i="13"/>
  <c r="L497" i="13" s="1"/>
  <c r="D497" i="13"/>
  <c r="M496" i="13"/>
  <c r="N496" i="13" s="1"/>
  <c r="K496" i="13"/>
  <c r="L496" i="13" s="1"/>
  <c r="D496" i="13"/>
  <c r="B496" i="13" s="1"/>
  <c r="C496" i="13"/>
  <c r="M495" i="13"/>
  <c r="N495" i="13" s="1"/>
  <c r="K495" i="13"/>
  <c r="L495" i="13" s="1"/>
  <c r="D495" i="13"/>
  <c r="B495" i="13" s="1"/>
  <c r="C495" i="13"/>
  <c r="M494" i="13"/>
  <c r="N494" i="13" s="1"/>
  <c r="K494" i="13"/>
  <c r="L494" i="13" s="1"/>
  <c r="C494" i="13"/>
  <c r="B494" i="13"/>
  <c r="M493" i="13"/>
  <c r="N493" i="13" s="1"/>
  <c r="K493" i="13"/>
  <c r="L493" i="13" s="1"/>
  <c r="D493" i="13"/>
  <c r="M492" i="13"/>
  <c r="N492" i="13" s="1"/>
  <c r="K492" i="13"/>
  <c r="L492" i="13" s="1"/>
  <c r="D492" i="13"/>
  <c r="B492" i="13" s="1"/>
  <c r="C492" i="13"/>
  <c r="M491" i="13"/>
  <c r="N491" i="13" s="1"/>
  <c r="K491" i="13"/>
  <c r="L491" i="13" s="1"/>
  <c r="D491" i="13"/>
  <c r="B491" i="13" s="1"/>
  <c r="C491" i="13"/>
  <c r="M490" i="13"/>
  <c r="N490" i="13" s="1"/>
  <c r="K490" i="13"/>
  <c r="L490" i="13" s="1"/>
  <c r="C490" i="13"/>
  <c r="B490" i="13"/>
  <c r="M489" i="13"/>
  <c r="N489" i="13" s="1"/>
  <c r="K489" i="13"/>
  <c r="L489" i="13" s="1"/>
  <c r="D489" i="13"/>
  <c r="M488" i="13"/>
  <c r="N488" i="13" s="1"/>
  <c r="K488" i="13"/>
  <c r="L488" i="13" s="1"/>
  <c r="D488" i="13"/>
  <c r="B488" i="13" s="1"/>
  <c r="C488" i="13"/>
  <c r="M487" i="13"/>
  <c r="N487" i="13" s="1"/>
  <c r="K487" i="13"/>
  <c r="L487" i="13" s="1"/>
  <c r="D487" i="13"/>
  <c r="B487" i="13" s="1"/>
  <c r="C487" i="13"/>
  <c r="M486" i="13"/>
  <c r="N486" i="13" s="1"/>
  <c r="K486" i="13"/>
  <c r="L486" i="13" s="1"/>
  <c r="C486" i="13"/>
  <c r="B486" i="13"/>
  <c r="M485" i="13"/>
  <c r="N485" i="13" s="1"/>
  <c r="K485" i="13"/>
  <c r="L485" i="13" s="1"/>
  <c r="D485" i="13"/>
  <c r="N484" i="13"/>
  <c r="M484" i="13"/>
  <c r="K484" i="13"/>
  <c r="L484" i="13" s="1"/>
  <c r="D484" i="13"/>
  <c r="B484" i="13" s="1"/>
  <c r="C484" i="13"/>
  <c r="M483" i="13"/>
  <c r="N483" i="13" s="1"/>
  <c r="K483" i="13"/>
  <c r="L483" i="13" s="1"/>
  <c r="O483" i="13"/>
  <c r="D483" i="13"/>
  <c r="B483" i="13" s="1"/>
  <c r="C483" i="13"/>
  <c r="M482" i="13"/>
  <c r="N482" i="13" s="1"/>
  <c r="K482" i="13"/>
  <c r="L482" i="13" s="1"/>
  <c r="C482" i="13"/>
  <c r="B482" i="13"/>
  <c r="M481" i="13"/>
  <c r="N481" i="13" s="1"/>
  <c r="K481" i="13"/>
  <c r="L481" i="13" s="1"/>
  <c r="D481" i="13"/>
  <c r="M480" i="13"/>
  <c r="N480" i="13" s="1"/>
  <c r="K480" i="13"/>
  <c r="L480" i="13" s="1"/>
  <c r="D480" i="13"/>
  <c r="B480" i="13" s="1"/>
  <c r="C480" i="13"/>
  <c r="M479" i="13"/>
  <c r="N479" i="13" s="1"/>
  <c r="K479" i="13"/>
  <c r="L479" i="13" s="1"/>
  <c r="D479" i="13"/>
  <c r="B479" i="13" s="1"/>
  <c r="C479" i="13"/>
  <c r="M478" i="13"/>
  <c r="N478" i="13" s="1"/>
  <c r="K478" i="13"/>
  <c r="L478" i="13" s="1"/>
  <c r="C478" i="13"/>
  <c r="B478" i="13"/>
  <c r="M477" i="13"/>
  <c r="N477" i="13" s="1"/>
  <c r="K477" i="13"/>
  <c r="L477" i="13" s="1"/>
  <c r="O477" i="13"/>
  <c r="D477" i="13"/>
  <c r="M476" i="13"/>
  <c r="N476" i="13" s="1"/>
  <c r="K476" i="13"/>
  <c r="L476" i="13" s="1"/>
  <c r="D476" i="13"/>
  <c r="B476" i="13" s="1"/>
  <c r="C476" i="13"/>
  <c r="M475" i="13"/>
  <c r="N475" i="13" s="1"/>
  <c r="K475" i="13"/>
  <c r="L475" i="13" s="1"/>
  <c r="D475" i="13"/>
  <c r="B475" i="13" s="1"/>
  <c r="C475" i="13"/>
  <c r="M474" i="13"/>
  <c r="N474" i="13" s="1"/>
  <c r="K474" i="13"/>
  <c r="L474" i="13" s="1"/>
  <c r="C474" i="13"/>
  <c r="B474" i="13"/>
  <c r="M473" i="13"/>
  <c r="N473" i="13" s="1"/>
  <c r="K473" i="13"/>
  <c r="L473" i="13" s="1"/>
  <c r="D473" i="13"/>
  <c r="M472" i="13"/>
  <c r="N472" i="13" s="1"/>
  <c r="K472" i="13"/>
  <c r="L472" i="13" s="1"/>
  <c r="D472" i="13"/>
  <c r="B472" i="13" s="1"/>
  <c r="C472" i="13"/>
  <c r="M471" i="13"/>
  <c r="N471" i="13" s="1"/>
  <c r="K471" i="13"/>
  <c r="L471" i="13" s="1"/>
  <c r="D471" i="13"/>
  <c r="B471" i="13" s="1"/>
  <c r="C471" i="13"/>
  <c r="M470" i="13"/>
  <c r="N470" i="13" s="1"/>
  <c r="K470" i="13"/>
  <c r="L470" i="13" s="1"/>
  <c r="C470" i="13"/>
  <c r="B470" i="13"/>
  <c r="M469" i="13"/>
  <c r="N469" i="13" s="1"/>
  <c r="K469" i="13"/>
  <c r="L469" i="13" s="1"/>
  <c r="D469" i="13"/>
  <c r="M468" i="13"/>
  <c r="N468" i="13" s="1"/>
  <c r="K468" i="13"/>
  <c r="L468" i="13" s="1"/>
  <c r="D468" i="13"/>
  <c r="B468" i="13" s="1"/>
  <c r="C468" i="13"/>
  <c r="M467" i="13"/>
  <c r="N467" i="13" s="1"/>
  <c r="K467" i="13"/>
  <c r="L467" i="13" s="1"/>
  <c r="D467" i="13"/>
  <c r="B467" i="13" s="1"/>
  <c r="C467" i="13"/>
  <c r="M466" i="13"/>
  <c r="N466" i="13" s="1"/>
  <c r="K466" i="13"/>
  <c r="L466" i="13" s="1"/>
  <c r="C466" i="13"/>
  <c r="B466" i="13"/>
  <c r="M465" i="13"/>
  <c r="N465" i="13" s="1"/>
  <c r="K465" i="13"/>
  <c r="L465" i="13" s="1"/>
  <c r="D465" i="13"/>
  <c r="M464" i="13"/>
  <c r="N464" i="13" s="1"/>
  <c r="K464" i="13"/>
  <c r="L464" i="13" s="1"/>
  <c r="D464" i="13"/>
  <c r="B464" i="13" s="1"/>
  <c r="C464" i="13"/>
  <c r="M463" i="13"/>
  <c r="N463" i="13" s="1"/>
  <c r="K463" i="13"/>
  <c r="L463" i="13" s="1"/>
  <c r="D463" i="13"/>
  <c r="B463" i="13" s="1"/>
  <c r="C463" i="13"/>
  <c r="M462" i="13"/>
  <c r="N462" i="13" s="1"/>
  <c r="K462" i="13"/>
  <c r="L462" i="13" s="1"/>
  <c r="C462" i="13"/>
  <c r="B462" i="13"/>
  <c r="M461" i="13"/>
  <c r="N461" i="13" s="1"/>
  <c r="K461" i="13"/>
  <c r="L461" i="13" s="1"/>
  <c r="D461" i="13"/>
  <c r="M460" i="13"/>
  <c r="N460" i="13" s="1"/>
  <c r="K460" i="13"/>
  <c r="L460" i="13" s="1"/>
  <c r="D460" i="13"/>
  <c r="B460" i="13" s="1"/>
  <c r="C460" i="13"/>
  <c r="M459" i="13"/>
  <c r="N459" i="13" s="1"/>
  <c r="K459" i="13"/>
  <c r="L459" i="13" s="1"/>
  <c r="D459" i="13"/>
  <c r="B459" i="13" s="1"/>
  <c r="C459" i="13"/>
  <c r="M458" i="13"/>
  <c r="N458" i="13" s="1"/>
  <c r="K458" i="13"/>
  <c r="L458" i="13" s="1"/>
  <c r="C458" i="13"/>
  <c r="B458" i="13"/>
  <c r="M457" i="13"/>
  <c r="N457" i="13" s="1"/>
  <c r="K457" i="13"/>
  <c r="L457" i="13" s="1"/>
  <c r="D457" i="13"/>
  <c r="M456" i="13"/>
  <c r="N456" i="13" s="1"/>
  <c r="K456" i="13"/>
  <c r="L456" i="13" s="1"/>
  <c r="D456" i="13"/>
  <c r="B456" i="13" s="1"/>
  <c r="C456" i="13"/>
  <c r="M455" i="13"/>
  <c r="N455" i="13" s="1"/>
  <c r="K455" i="13"/>
  <c r="L455" i="13" s="1"/>
  <c r="D455" i="13"/>
  <c r="B455" i="13" s="1"/>
  <c r="C455" i="13"/>
  <c r="M454" i="13"/>
  <c r="N454" i="13" s="1"/>
  <c r="K454" i="13"/>
  <c r="L454" i="13" s="1"/>
  <c r="C454" i="13"/>
  <c r="B454" i="13"/>
  <c r="M453" i="13"/>
  <c r="N453" i="13" s="1"/>
  <c r="K453" i="13"/>
  <c r="L453" i="13" s="1"/>
  <c r="D453" i="13"/>
  <c r="M452" i="13"/>
  <c r="N452" i="13" s="1"/>
  <c r="K452" i="13"/>
  <c r="L452" i="13" s="1"/>
  <c r="D452" i="13"/>
  <c r="B452" i="13" s="1"/>
  <c r="C452" i="13"/>
  <c r="M451" i="13"/>
  <c r="N451" i="13" s="1"/>
  <c r="K451" i="13"/>
  <c r="L451" i="13" s="1"/>
  <c r="D451" i="13"/>
  <c r="B451" i="13" s="1"/>
  <c r="C451" i="13"/>
  <c r="M450" i="13"/>
  <c r="N450" i="13" s="1"/>
  <c r="K450" i="13"/>
  <c r="L450" i="13" s="1"/>
  <c r="C450" i="13"/>
  <c r="B450" i="13"/>
  <c r="M449" i="13"/>
  <c r="N449" i="13" s="1"/>
  <c r="K449" i="13"/>
  <c r="L449" i="13" s="1"/>
  <c r="D449" i="13"/>
  <c r="M448" i="13"/>
  <c r="N448" i="13" s="1"/>
  <c r="K448" i="13"/>
  <c r="L448" i="13" s="1"/>
  <c r="D448" i="13"/>
  <c r="B448" i="13" s="1"/>
  <c r="C448" i="13"/>
  <c r="M447" i="13"/>
  <c r="N447" i="13" s="1"/>
  <c r="K447" i="13"/>
  <c r="L447" i="13" s="1"/>
  <c r="D447" i="13"/>
  <c r="B447" i="13" s="1"/>
  <c r="C447" i="13"/>
  <c r="M446" i="13"/>
  <c r="N446" i="13" s="1"/>
  <c r="K446" i="13"/>
  <c r="L446" i="13" s="1"/>
  <c r="C446" i="13"/>
  <c r="B446" i="13"/>
  <c r="M445" i="13"/>
  <c r="N445" i="13" s="1"/>
  <c r="K445" i="13"/>
  <c r="L445" i="13" s="1"/>
  <c r="D445" i="13"/>
  <c r="M444" i="13"/>
  <c r="N444" i="13" s="1"/>
  <c r="K444" i="13"/>
  <c r="L444" i="13" s="1"/>
  <c r="D444" i="13"/>
  <c r="B444" i="13" s="1"/>
  <c r="C444" i="13"/>
  <c r="M443" i="13"/>
  <c r="N443" i="13" s="1"/>
  <c r="K443" i="13"/>
  <c r="L443" i="13" s="1"/>
  <c r="D443" i="13"/>
  <c r="B443" i="13" s="1"/>
  <c r="C443" i="13"/>
  <c r="M442" i="13"/>
  <c r="N442" i="13" s="1"/>
  <c r="K442" i="13"/>
  <c r="L442" i="13" s="1"/>
  <c r="C442" i="13"/>
  <c r="B442" i="13"/>
  <c r="M441" i="13"/>
  <c r="N441" i="13" s="1"/>
  <c r="K441" i="13"/>
  <c r="L441" i="13" s="1"/>
  <c r="D441" i="13"/>
  <c r="M440" i="13"/>
  <c r="N440" i="13" s="1"/>
  <c r="K440" i="13"/>
  <c r="L440" i="13" s="1"/>
  <c r="D440" i="13"/>
  <c r="B440" i="13" s="1"/>
  <c r="C440" i="13"/>
  <c r="M439" i="13"/>
  <c r="N439" i="13" s="1"/>
  <c r="K439" i="13"/>
  <c r="L439" i="13" s="1"/>
  <c r="D439" i="13"/>
  <c r="B439" i="13" s="1"/>
  <c r="C439" i="13"/>
  <c r="M438" i="13"/>
  <c r="N438" i="13" s="1"/>
  <c r="K438" i="13"/>
  <c r="L438" i="13" s="1"/>
  <c r="C438" i="13"/>
  <c r="B438" i="13"/>
  <c r="M437" i="13"/>
  <c r="N437" i="13" s="1"/>
  <c r="K437" i="13"/>
  <c r="L437" i="13" s="1"/>
  <c r="D437" i="13"/>
  <c r="M436" i="13"/>
  <c r="N436" i="13" s="1"/>
  <c r="K436" i="13"/>
  <c r="L436" i="13" s="1"/>
  <c r="D436" i="13"/>
  <c r="B436" i="13" s="1"/>
  <c r="C436" i="13"/>
  <c r="M435" i="13"/>
  <c r="N435" i="13" s="1"/>
  <c r="K435" i="13"/>
  <c r="L435" i="13" s="1"/>
  <c r="D435" i="13"/>
  <c r="B435" i="13" s="1"/>
  <c r="C435" i="13"/>
  <c r="M434" i="13"/>
  <c r="N434" i="13" s="1"/>
  <c r="K434" i="13"/>
  <c r="L434" i="13" s="1"/>
  <c r="C434" i="13"/>
  <c r="B434" i="13"/>
  <c r="M433" i="13"/>
  <c r="N433" i="13" s="1"/>
  <c r="K433" i="13"/>
  <c r="L433" i="13" s="1"/>
  <c r="D433" i="13"/>
  <c r="M432" i="13"/>
  <c r="N432" i="13" s="1"/>
  <c r="K432" i="13"/>
  <c r="L432" i="13" s="1"/>
  <c r="D432" i="13"/>
  <c r="B432" i="13" s="1"/>
  <c r="C432" i="13"/>
  <c r="M431" i="13"/>
  <c r="N431" i="13" s="1"/>
  <c r="K431" i="13"/>
  <c r="L431" i="13" s="1"/>
  <c r="D431" i="13"/>
  <c r="B431" i="13" s="1"/>
  <c r="C431" i="13"/>
  <c r="M430" i="13"/>
  <c r="N430" i="13" s="1"/>
  <c r="K430" i="13"/>
  <c r="L430" i="13" s="1"/>
  <c r="C430" i="13"/>
  <c r="B430" i="13"/>
  <c r="M429" i="13"/>
  <c r="N429" i="13" s="1"/>
  <c r="K429" i="13"/>
  <c r="L429" i="13" s="1"/>
  <c r="D429" i="13"/>
  <c r="M428" i="13"/>
  <c r="N428" i="13" s="1"/>
  <c r="K428" i="13"/>
  <c r="L428" i="13" s="1"/>
  <c r="D428" i="13"/>
  <c r="B428" i="13" s="1"/>
  <c r="C428" i="13"/>
  <c r="M427" i="13"/>
  <c r="N427" i="13" s="1"/>
  <c r="K427" i="13"/>
  <c r="L427" i="13" s="1"/>
  <c r="D427" i="13"/>
  <c r="B427" i="13" s="1"/>
  <c r="C427" i="13"/>
  <c r="M426" i="13"/>
  <c r="N426" i="13" s="1"/>
  <c r="K426" i="13"/>
  <c r="L426" i="13" s="1"/>
  <c r="C426" i="13"/>
  <c r="B426" i="13"/>
  <c r="M425" i="13"/>
  <c r="N425" i="13" s="1"/>
  <c r="K425" i="13"/>
  <c r="L425" i="13" s="1"/>
  <c r="D425" i="13"/>
  <c r="M424" i="13"/>
  <c r="N424" i="13" s="1"/>
  <c r="K424" i="13"/>
  <c r="L424" i="13" s="1"/>
  <c r="D424" i="13"/>
  <c r="B424" i="13" s="1"/>
  <c r="C424" i="13"/>
  <c r="M423" i="13"/>
  <c r="N423" i="13" s="1"/>
  <c r="K423" i="13"/>
  <c r="L423" i="13" s="1"/>
  <c r="D423" i="13"/>
  <c r="B423" i="13" s="1"/>
  <c r="C423" i="13"/>
  <c r="M422" i="13"/>
  <c r="N422" i="13" s="1"/>
  <c r="K422" i="13"/>
  <c r="L422" i="13" s="1"/>
  <c r="C422" i="13"/>
  <c r="B422" i="13"/>
  <c r="M421" i="13"/>
  <c r="N421" i="13" s="1"/>
  <c r="K421" i="13"/>
  <c r="L421" i="13" s="1"/>
  <c r="D421" i="13"/>
  <c r="M420" i="13"/>
  <c r="N420" i="13" s="1"/>
  <c r="K420" i="13"/>
  <c r="L420" i="13" s="1"/>
  <c r="D420" i="13"/>
  <c r="B420" i="13" s="1"/>
  <c r="C420" i="13"/>
  <c r="M419" i="13"/>
  <c r="N419" i="13" s="1"/>
  <c r="K419" i="13"/>
  <c r="L419" i="13" s="1"/>
  <c r="D419" i="13"/>
  <c r="B419" i="13" s="1"/>
  <c r="C419" i="13"/>
  <c r="M418" i="13"/>
  <c r="N418" i="13" s="1"/>
  <c r="K418" i="13"/>
  <c r="L418" i="13" s="1"/>
  <c r="C418" i="13"/>
  <c r="B418" i="13"/>
  <c r="M417" i="13"/>
  <c r="N417" i="13" s="1"/>
  <c r="K417" i="13"/>
  <c r="L417" i="13" s="1"/>
  <c r="D417" i="13"/>
  <c r="M416" i="13"/>
  <c r="N416" i="13" s="1"/>
  <c r="K416" i="13"/>
  <c r="L416" i="13" s="1"/>
  <c r="D416" i="13"/>
  <c r="B416" i="13" s="1"/>
  <c r="C416" i="13"/>
  <c r="M415" i="13"/>
  <c r="N415" i="13" s="1"/>
  <c r="K415" i="13"/>
  <c r="L415" i="13" s="1"/>
  <c r="D415" i="13"/>
  <c r="B415" i="13" s="1"/>
  <c r="C415" i="13"/>
  <c r="M414" i="13"/>
  <c r="N414" i="13" s="1"/>
  <c r="K414" i="13"/>
  <c r="L414" i="13" s="1"/>
  <c r="C414" i="13"/>
  <c r="B414" i="13"/>
  <c r="M413" i="13"/>
  <c r="N413" i="13" s="1"/>
  <c r="K413" i="13"/>
  <c r="L413" i="13" s="1"/>
  <c r="D413" i="13"/>
  <c r="M412" i="13"/>
  <c r="N412" i="13" s="1"/>
  <c r="K412" i="13"/>
  <c r="L412" i="13" s="1"/>
  <c r="D412" i="13"/>
  <c r="B412" i="13" s="1"/>
  <c r="C412" i="13"/>
  <c r="M411" i="13"/>
  <c r="N411" i="13" s="1"/>
  <c r="K411" i="13"/>
  <c r="L411" i="13" s="1"/>
  <c r="D411" i="13"/>
  <c r="B411" i="13" s="1"/>
  <c r="C411" i="13"/>
  <c r="M410" i="13"/>
  <c r="N410" i="13" s="1"/>
  <c r="K410" i="13"/>
  <c r="L410" i="13" s="1"/>
  <c r="C410" i="13"/>
  <c r="B410" i="13"/>
  <c r="M409" i="13"/>
  <c r="N409" i="13" s="1"/>
  <c r="K409" i="13"/>
  <c r="L409" i="13" s="1"/>
  <c r="D409" i="13"/>
  <c r="M408" i="13"/>
  <c r="N408" i="13" s="1"/>
  <c r="K408" i="13"/>
  <c r="L408" i="13" s="1"/>
  <c r="D408" i="13"/>
  <c r="B408" i="13" s="1"/>
  <c r="C408" i="13"/>
  <c r="M407" i="13"/>
  <c r="N407" i="13" s="1"/>
  <c r="K407" i="13"/>
  <c r="L407" i="13" s="1"/>
  <c r="D407" i="13"/>
  <c r="B407" i="13" s="1"/>
  <c r="C407" i="13"/>
  <c r="M406" i="13"/>
  <c r="N406" i="13" s="1"/>
  <c r="K406" i="13"/>
  <c r="L406" i="13" s="1"/>
  <c r="C406" i="13"/>
  <c r="B406" i="13"/>
  <c r="M405" i="13"/>
  <c r="N405" i="13" s="1"/>
  <c r="K405" i="13"/>
  <c r="L405" i="13" s="1"/>
  <c r="D405" i="13"/>
  <c r="M404" i="13"/>
  <c r="N404" i="13" s="1"/>
  <c r="K404" i="13"/>
  <c r="L404" i="13" s="1"/>
  <c r="D404" i="13"/>
  <c r="B404" i="13" s="1"/>
  <c r="C404" i="13"/>
  <c r="M403" i="13"/>
  <c r="N403" i="13" s="1"/>
  <c r="K403" i="13"/>
  <c r="L403" i="13" s="1"/>
  <c r="D403" i="13"/>
  <c r="B403" i="13" s="1"/>
  <c r="C403" i="13"/>
  <c r="M402" i="13"/>
  <c r="N402" i="13" s="1"/>
  <c r="K402" i="13"/>
  <c r="L402" i="13" s="1"/>
  <c r="C402" i="13"/>
  <c r="B402" i="13"/>
  <c r="M401" i="13"/>
  <c r="N401" i="13" s="1"/>
  <c r="K401" i="13"/>
  <c r="L401" i="13" s="1"/>
  <c r="D401" i="13"/>
  <c r="M400" i="13"/>
  <c r="N400" i="13" s="1"/>
  <c r="K400" i="13"/>
  <c r="L400" i="13" s="1"/>
  <c r="D400" i="13"/>
  <c r="B400" i="13" s="1"/>
  <c r="C400" i="13"/>
  <c r="M399" i="13"/>
  <c r="N399" i="13" s="1"/>
  <c r="K399" i="13"/>
  <c r="L399" i="13" s="1"/>
  <c r="D399" i="13"/>
  <c r="B399" i="13" s="1"/>
  <c r="C399" i="13"/>
  <c r="M398" i="13"/>
  <c r="N398" i="13" s="1"/>
  <c r="K398" i="13"/>
  <c r="L398" i="13" s="1"/>
  <c r="C398" i="13"/>
  <c r="B398" i="13"/>
  <c r="M397" i="13"/>
  <c r="N397" i="13" s="1"/>
  <c r="K397" i="13"/>
  <c r="L397" i="13" s="1"/>
  <c r="D397" i="13"/>
  <c r="M396" i="13"/>
  <c r="N396" i="13" s="1"/>
  <c r="K396" i="13"/>
  <c r="L396" i="13" s="1"/>
  <c r="D396" i="13"/>
  <c r="B396" i="13" s="1"/>
  <c r="C396" i="13"/>
  <c r="M395" i="13"/>
  <c r="N395" i="13" s="1"/>
  <c r="K395" i="13"/>
  <c r="L395" i="13" s="1"/>
  <c r="D395" i="13"/>
  <c r="B395" i="13" s="1"/>
  <c r="C395" i="13"/>
  <c r="M394" i="13"/>
  <c r="N394" i="13" s="1"/>
  <c r="K394" i="13"/>
  <c r="L394" i="13" s="1"/>
  <c r="C394" i="13"/>
  <c r="B394" i="13"/>
  <c r="M393" i="13"/>
  <c r="N393" i="13" s="1"/>
  <c r="K393" i="13"/>
  <c r="L393" i="13" s="1"/>
  <c r="D393" i="13"/>
  <c r="M392" i="13"/>
  <c r="N392" i="13" s="1"/>
  <c r="K392" i="13"/>
  <c r="L392" i="13" s="1"/>
  <c r="D392" i="13"/>
  <c r="B392" i="13" s="1"/>
  <c r="C392" i="13"/>
  <c r="M391" i="13"/>
  <c r="N391" i="13" s="1"/>
  <c r="K391" i="13"/>
  <c r="L391" i="13" s="1"/>
  <c r="D391" i="13"/>
  <c r="B391" i="13" s="1"/>
  <c r="C391" i="13"/>
  <c r="M390" i="13"/>
  <c r="N390" i="13" s="1"/>
  <c r="K390" i="13"/>
  <c r="L390" i="13" s="1"/>
  <c r="C390" i="13"/>
  <c r="B390" i="13"/>
  <c r="M389" i="13"/>
  <c r="N389" i="13" s="1"/>
  <c r="K389" i="13"/>
  <c r="L389" i="13" s="1"/>
  <c r="D389" i="13"/>
  <c r="M388" i="13"/>
  <c r="N388" i="13" s="1"/>
  <c r="K388" i="13"/>
  <c r="L388" i="13" s="1"/>
  <c r="D388" i="13"/>
  <c r="B388" i="13" s="1"/>
  <c r="C388" i="13"/>
  <c r="M387" i="13"/>
  <c r="N387" i="13" s="1"/>
  <c r="K387" i="13"/>
  <c r="L387" i="13" s="1"/>
  <c r="D387" i="13"/>
  <c r="B387" i="13" s="1"/>
  <c r="C387" i="13"/>
  <c r="M386" i="13"/>
  <c r="N386" i="13" s="1"/>
  <c r="K386" i="13"/>
  <c r="L386" i="13" s="1"/>
  <c r="C386" i="13"/>
  <c r="B386" i="13"/>
  <c r="M385" i="13"/>
  <c r="N385" i="13" s="1"/>
  <c r="K385" i="13"/>
  <c r="L385" i="13" s="1"/>
  <c r="D385" i="13"/>
  <c r="M384" i="13"/>
  <c r="N384" i="13" s="1"/>
  <c r="K384" i="13"/>
  <c r="L384" i="13" s="1"/>
  <c r="D384" i="13"/>
  <c r="B384" i="13" s="1"/>
  <c r="C384" i="13"/>
  <c r="M383" i="13"/>
  <c r="N383" i="13" s="1"/>
  <c r="K383" i="13"/>
  <c r="L383" i="13" s="1"/>
  <c r="D383" i="13"/>
  <c r="B383" i="13" s="1"/>
  <c r="C383" i="13"/>
  <c r="M382" i="13"/>
  <c r="N382" i="13" s="1"/>
  <c r="K382" i="13"/>
  <c r="L382" i="13" s="1"/>
  <c r="C382" i="13"/>
  <c r="B382" i="13"/>
  <c r="M381" i="13"/>
  <c r="N381" i="13" s="1"/>
  <c r="K381" i="13"/>
  <c r="L381" i="13" s="1"/>
  <c r="D381" i="13"/>
  <c r="M380" i="13"/>
  <c r="N380" i="13" s="1"/>
  <c r="K380" i="13"/>
  <c r="L380" i="13" s="1"/>
  <c r="D380" i="13"/>
  <c r="B380" i="13" s="1"/>
  <c r="C380" i="13"/>
  <c r="M379" i="13"/>
  <c r="N379" i="13" s="1"/>
  <c r="K379" i="13"/>
  <c r="L379" i="13" s="1"/>
  <c r="D379" i="13"/>
  <c r="B379" i="13" s="1"/>
  <c r="C379" i="13"/>
  <c r="M378" i="13"/>
  <c r="N378" i="13" s="1"/>
  <c r="K378" i="13"/>
  <c r="L378" i="13" s="1"/>
  <c r="C378" i="13"/>
  <c r="B378" i="13"/>
  <c r="M377" i="13"/>
  <c r="N377" i="13" s="1"/>
  <c r="K377" i="13"/>
  <c r="L377" i="13" s="1"/>
  <c r="D377" i="13"/>
  <c r="M376" i="13"/>
  <c r="N376" i="13" s="1"/>
  <c r="K376" i="13"/>
  <c r="L376" i="13" s="1"/>
  <c r="D376" i="13"/>
  <c r="B376" i="13" s="1"/>
  <c r="C376" i="13"/>
  <c r="M375" i="13"/>
  <c r="N375" i="13" s="1"/>
  <c r="K375" i="13"/>
  <c r="L375" i="13" s="1"/>
  <c r="D375" i="13"/>
  <c r="B375" i="13" s="1"/>
  <c r="C375" i="13"/>
  <c r="M374" i="13"/>
  <c r="N374" i="13" s="1"/>
  <c r="K374" i="13"/>
  <c r="L374" i="13" s="1"/>
  <c r="C374" i="13"/>
  <c r="B374" i="13"/>
  <c r="M373" i="13"/>
  <c r="N373" i="13" s="1"/>
  <c r="K373" i="13"/>
  <c r="L373" i="13" s="1"/>
  <c r="D373" i="13"/>
  <c r="M372" i="13"/>
  <c r="N372" i="13" s="1"/>
  <c r="K372" i="13"/>
  <c r="L372" i="13" s="1"/>
  <c r="D372" i="13"/>
  <c r="B372" i="13" s="1"/>
  <c r="C372" i="13"/>
  <c r="M371" i="13"/>
  <c r="N371" i="13" s="1"/>
  <c r="K371" i="13"/>
  <c r="L371" i="13" s="1"/>
  <c r="D371" i="13"/>
  <c r="B371" i="13" s="1"/>
  <c r="C371" i="13"/>
  <c r="M370" i="13"/>
  <c r="N370" i="13" s="1"/>
  <c r="K370" i="13"/>
  <c r="L370" i="13" s="1"/>
  <c r="C370" i="13"/>
  <c r="B370" i="13"/>
  <c r="M369" i="13"/>
  <c r="N369" i="13" s="1"/>
  <c r="K369" i="13"/>
  <c r="L369" i="13" s="1"/>
  <c r="D369" i="13"/>
  <c r="M368" i="13"/>
  <c r="N368" i="13" s="1"/>
  <c r="K368" i="13"/>
  <c r="L368" i="13" s="1"/>
  <c r="D368" i="13"/>
  <c r="B368" i="13" s="1"/>
  <c r="C368" i="13"/>
  <c r="M367" i="13"/>
  <c r="N367" i="13" s="1"/>
  <c r="K367" i="13"/>
  <c r="L367" i="13" s="1"/>
  <c r="D367" i="13"/>
  <c r="B367" i="13" s="1"/>
  <c r="C367" i="13"/>
  <c r="M366" i="13"/>
  <c r="N366" i="13" s="1"/>
  <c r="K366" i="13"/>
  <c r="L366" i="13" s="1"/>
  <c r="C366" i="13"/>
  <c r="B366" i="13"/>
  <c r="M365" i="13"/>
  <c r="N365" i="13" s="1"/>
  <c r="K365" i="13"/>
  <c r="L365" i="13" s="1"/>
  <c r="D365" i="13"/>
  <c r="M364" i="13"/>
  <c r="N364" i="13" s="1"/>
  <c r="K364" i="13"/>
  <c r="L364" i="13" s="1"/>
  <c r="D364" i="13"/>
  <c r="B364" i="13" s="1"/>
  <c r="C364" i="13"/>
  <c r="M363" i="13"/>
  <c r="N363" i="13" s="1"/>
  <c r="K363" i="13"/>
  <c r="L363" i="13" s="1"/>
  <c r="D363" i="13"/>
  <c r="B363" i="13" s="1"/>
  <c r="C363" i="13"/>
  <c r="M362" i="13"/>
  <c r="N362" i="13" s="1"/>
  <c r="K362" i="13"/>
  <c r="L362" i="13" s="1"/>
  <c r="C362" i="13"/>
  <c r="B362" i="13"/>
  <c r="M361" i="13"/>
  <c r="N361" i="13" s="1"/>
  <c r="K361" i="13"/>
  <c r="L361" i="13" s="1"/>
  <c r="D361" i="13"/>
  <c r="M360" i="13"/>
  <c r="N360" i="13" s="1"/>
  <c r="K360" i="13"/>
  <c r="L360" i="13" s="1"/>
  <c r="D360" i="13"/>
  <c r="B360" i="13" s="1"/>
  <c r="C360" i="13"/>
  <c r="M359" i="13"/>
  <c r="N359" i="13" s="1"/>
  <c r="K359" i="13"/>
  <c r="L359" i="13" s="1"/>
  <c r="D359" i="13"/>
  <c r="B359" i="13" s="1"/>
  <c r="C359" i="13"/>
  <c r="M358" i="13"/>
  <c r="N358" i="13" s="1"/>
  <c r="K358" i="13"/>
  <c r="L358" i="13" s="1"/>
  <c r="C358" i="13"/>
  <c r="B358" i="13"/>
  <c r="M357" i="13"/>
  <c r="N357" i="13" s="1"/>
  <c r="K357" i="13"/>
  <c r="L357" i="13" s="1"/>
  <c r="D357" i="13"/>
  <c r="M356" i="13"/>
  <c r="N356" i="13" s="1"/>
  <c r="K356" i="13"/>
  <c r="L356" i="13" s="1"/>
  <c r="D356" i="13"/>
  <c r="B356" i="13" s="1"/>
  <c r="C356" i="13"/>
  <c r="M355" i="13"/>
  <c r="N355" i="13" s="1"/>
  <c r="K355" i="13"/>
  <c r="L355" i="13" s="1"/>
  <c r="D355" i="13"/>
  <c r="B355" i="13" s="1"/>
  <c r="C355" i="13"/>
  <c r="M354" i="13"/>
  <c r="N354" i="13" s="1"/>
  <c r="K354" i="13"/>
  <c r="L354" i="13" s="1"/>
  <c r="C354" i="13"/>
  <c r="B354" i="13"/>
  <c r="M353" i="13"/>
  <c r="N353" i="13" s="1"/>
  <c r="K353" i="13"/>
  <c r="L353" i="13" s="1"/>
  <c r="D353" i="13"/>
  <c r="M352" i="13"/>
  <c r="N352" i="13" s="1"/>
  <c r="K352" i="13"/>
  <c r="L352" i="13" s="1"/>
  <c r="D352" i="13"/>
  <c r="B352" i="13" s="1"/>
  <c r="C352" i="13"/>
  <c r="M351" i="13"/>
  <c r="N351" i="13" s="1"/>
  <c r="K351" i="13"/>
  <c r="L351" i="13" s="1"/>
  <c r="D351" i="13"/>
  <c r="B351" i="13" s="1"/>
  <c r="C351" i="13"/>
  <c r="M350" i="13"/>
  <c r="N350" i="13" s="1"/>
  <c r="K350" i="13"/>
  <c r="L350" i="13" s="1"/>
  <c r="C350" i="13"/>
  <c r="B350" i="13"/>
  <c r="M349" i="13"/>
  <c r="N349" i="13" s="1"/>
  <c r="K349" i="13"/>
  <c r="L349" i="13" s="1"/>
  <c r="D349" i="13"/>
  <c r="M348" i="13"/>
  <c r="N348" i="13" s="1"/>
  <c r="K348" i="13"/>
  <c r="L348" i="13" s="1"/>
  <c r="D348" i="13"/>
  <c r="B348" i="13" s="1"/>
  <c r="C348" i="13"/>
  <c r="M347" i="13"/>
  <c r="N347" i="13" s="1"/>
  <c r="K347" i="13"/>
  <c r="L347" i="13" s="1"/>
  <c r="D347" i="13"/>
  <c r="B347" i="13" s="1"/>
  <c r="C347" i="13"/>
  <c r="M346" i="13"/>
  <c r="N346" i="13" s="1"/>
  <c r="K346" i="13"/>
  <c r="L346" i="13" s="1"/>
  <c r="C346" i="13"/>
  <c r="B346" i="13"/>
  <c r="M345" i="13"/>
  <c r="N345" i="13" s="1"/>
  <c r="K345" i="13"/>
  <c r="L345" i="13" s="1"/>
  <c r="D345" i="13"/>
  <c r="M344" i="13"/>
  <c r="N344" i="13" s="1"/>
  <c r="K344" i="13"/>
  <c r="L344" i="13" s="1"/>
  <c r="D344" i="13"/>
  <c r="B344" i="13" s="1"/>
  <c r="C344" i="13"/>
  <c r="M343" i="13"/>
  <c r="N343" i="13" s="1"/>
  <c r="K343" i="13"/>
  <c r="L343" i="13" s="1"/>
  <c r="D343" i="13"/>
  <c r="B343" i="13" s="1"/>
  <c r="C343" i="13"/>
  <c r="M342" i="13"/>
  <c r="N342" i="13" s="1"/>
  <c r="K342" i="13"/>
  <c r="L342" i="13" s="1"/>
  <c r="C342" i="13"/>
  <c r="B342" i="13"/>
  <c r="M341" i="13"/>
  <c r="N341" i="13" s="1"/>
  <c r="K341" i="13"/>
  <c r="L341" i="13" s="1"/>
  <c r="D341" i="13"/>
  <c r="M340" i="13"/>
  <c r="N340" i="13" s="1"/>
  <c r="K340" i="13"/>
  <c r="L340" i="13" s="1"/>
  <c r="D340" i="13"/>
  <c r="B340" i="13" s="1"/>
  <c r="C340" i="13"/>
  <c r="M339" i="13"/>
  <c r="N339" i="13" s="1"/>
  <c r="K339" i="13"/>
  <c r="L339" i="13" s="1"/>
  <c r="D339" i="13"/>
  <c r="B339" i="13" s="1"/>
  <c r="C339" i="13"/>
  <c r="M338" i="13"/>
  <c r="N338" i="13" s="1"/>
  <c r="K338" i="13"/>
  <c r="L338" i="13" s="1"/>
  <c r="C338" i="13"/>
  <c r="B338" i="13"/>
  <c r="M337" i="13"/>
  <c r="N337" i="13" s="1"/>
  <c r="K337" i="13"/>
  <c r="L337" i="13" s="1"/>
  <c r="D337" i="13"/>
  <c r="M336" i="13"/>
  <c r="N336" i="13" s="1"/>
  <c r="K336" i="13"/>
  <c r="L336" i="13" s="1"/>
  <c r="D336" i="13"/>
  <c r="B336" i="13" s="1"/>
  <c r="C336" i="13"/>
  <c r="M335" i="13"/>
  <c r="N335" i="13" s="1"/>
  <c r="K335" i="13"/>
  <c r="L335" i="13" s="1"/>
  <c r="D335" i="13"/>
  <c r="B335" i="13" s="1"/>
  <c r="C335" i="13"/>
  <c r="M334" i="13"/>
  <c r="N334" i="13" s="1"/>
  <c r="K334" i="13"/>
  <c r="L334" i="13" s="1"/>
  <c r="C334" i="13"/>
  <c r="B334" i="13"/>
  <c r="M333" i="13"/>
  <c r="N333" i="13" s="1"/>
  <c r="K333" i="13"/>
  <c r="L333" i="13" s="1"/>
  <c r="D333" i="13"/>
  <c r="M332" i="13"/>
  <c r="N332" i="13" s="1"/>
  <c r="K332" i="13"/>
  <c r="L332" i="13" s="1"/>
  <c r="D332" i="13"/>
  <c r="B332" i="13" s="1"/>
  <c r="C332" i="13"/>
  <c r="M331" i="13"/>
  <c r="N331" i="13" s="1"/>
  <c r="K331" i="13"/>
  <c r="L331" i="13" s="1"/>
  <c r="D331" i="13"/>
  <c r="B331" i="13" s="1"/>
  <c r="C331" i="13"/>
  <c r="M330" i="13"/>
  <c r="N330" i="13" s="1"/>
  <c r="K330" i="13"/>
  <c r="L330" i="13" s="1"/>
  <c r="C330" i="13"/>
  <c r="B330" i="13"/>
  <c r="M329" i="13"/>
  <c r="N329" i="13" s="1"/>
  <c r="K329" i="13"/>
  <c r="L329" i="13" s="1"/>
  <c r="D329" i="13"/>
  <c r="M328" i="13"/>
  <c r="N328" i="13" s="1"/>
  <c r="K328" i="13"/>
  <c r="L328" i="13" s="1"/>
  <c r="D328" i="13"/>
  <c r="B328" i="13" s="1"/>
  <c r="C328" i="13"/>
  <c r="M327" i="13"/>
  <c r="N327" i="13" s="1"/>
  <c r="K327" i="13"/>
  <c r="L327" i="13" s="1"/>
  <c r="D327" i="13"/>
  <c r="B327" i="13" s="1"/>
  <c r="C327" i="13"/>
  <c r="M326" i="13"/>
  <c r="N326" i="13" s="1"/>
  <c r="K326" i="13"/>
  <c r="L326" i="13" s="1"/>
  <c r="C326" i="13"/>
  <c r="B326" i="13"/>
  <c r="M325" i="13"/>
  <c r="N325" i="13" s="1"/>
  <c r="K325" i="13"/>
  <c r="L325" i="13" s="1"/>
  <c r="D325" i="13"/>
  <c r="M324" i="13"/>
  <c r="N324" i="13" s="1"/>
  <c r="K324" i="13"/>
  <c r="L324" i="13" s="1"/>
  <c r="D324" i="13"/>
  <c r="B324" i="13" s="1"/>
  <c r="C324" i="13"/>
  <c r="M323" i="13"/>
  <c r="N323" i="13" s="1"/>
  <c r="K323" i="13"/>
  <c r="L323" i="13" s="1"/>
  <c r="D323" i="13"/>
  <c r="B323" i="13" s="1"/>
  <c r="C323" i="13"/>
  <c r="M322" i="13"/>
  <c r="N322" i="13" s="1"/>
  <c r="K322" i="13"/>
  <c r="L322" i="13" s="1"/>
  <c r="C322" i="13"/>
  <c r="B322" i="13"/>
  <c r="M321" i="13"/>
  <c r="N321" i="13" s="1"/>
  <c r="K321" i="13"/>
  <c r="L321" i="13" s="1"/>
  <c r="O321" i="13"/>
  <c r="D321" i="13"/>
  <c r="M320" i="13"/>
  <c r="N320" i="13" s="1"/>
  <c r="K320" i="13"/>
  <c r="L320" i="13" s="1"/>
  <c r="D320" i="13"/>
  <c r="B320" i="13" s="1"/>
  <c r="C320" i="13"/>
  <c r="M319" i="13"/>
  <c r="N319" i="13" s="1"/>
  <c r="K319" i="13"/>
  <c r="L319" i="13" s="1"/>
  <c r="D319" i="13"/>
  <c r="B319" i="13" s="1"/>
  <c r="C319" i="13"/>
  <c r="M318" i="13"/>
  <c r="N318" i="13" s="1"/>
  <c r="K318" i="13"/>
  <c r="L318" i="13" s="1"/>
  <c r="C318" i="13"/>
  <c r="B318" i="13"/>
  <c r="M317" i="13"/>
  <c r="N317" i="13" s="1"/>
  <c r="K317" i="13"/>
  <c r="L317" i="13" s="1"/>
  <c r="D317" i="13"/>
  <c r="M316" i="13"/>
  <c r="N316" i="13" s="1"/>
  <c r="K316" i="13"/>
  <c r="L316" i="13" s="1"/>
  <c r="D316" i="13"/>
  <c r="B316" i="13" s="1"/>
  <c r="C316" i="13"/>
  <c r="M315" i="13"/>
  <c r="N315" i="13" s="1"/>
  <c r="K315" i="13"/>
  <c r="L315" i="13" s="1"/>
  <c r="D315" i="13"/>
  <c r="B315" i="13" s="1"/>
  <c r="C315" i="13"/>
  <c r="M314" i="13"/>
  <c r="N314" i="13" s="1"/>
  <c r="K314" i="13"/>
  <c r="L314" i="13" s="1"/>
  <c r="C314" i="13"/>
  <c r="B314" i="13"/>
  <c r="M313" i="13"/>
  <c r="N313" i="13" s="1"/>
  <c r="K313" i="13"/>
  <c r="L313" i="13" s="1"/>
  <c r="D313" i="13"/>
  <c r="M312" i="13"/>
  <c r="N312" i="13" s="1"/>
  <c r="K312" i="13"/>
  <c r="L312" i="13" s="1"/>
  <c r="D312" i="13"/>
  <c r="B312" i="13" s="1"/>
  <c r="C312" i="13"/>
  <c r="M311" i="13"/>
  <c r="N311" i="13" s="1"/>
  <c r="K311" i="13"/>
  <c r="L311" i="13" s="1"/>
  <c r="D311" i="13"/>
  <c r="B311" i="13" s="1"/>
  <c r="C311" i="13"/>
  <c r="M310" i="13"/>
  <c r="N310" i="13" s="1"/>
  <c r="K310" i="13"/>
  <c r="L310" i="13" s="1"/>
  <c r="C310" i="13"/>
  <c r="B310" i="13"/>
  <c r="M309" i="13"/>
  <c r="N309" i="13" s="1"/>
  <c r="K309" i="13"/>
  <c r="L309" i="13" s="1"/>
  <c r="D309" i="13"/>
  <c r="M308" i="13"/>
  <c r="N308" i="13" s="1"/>
  <c r="K308" i="13"/>
  <c r="L308" i="13" s="1"/>
  <c r="D308" i="13"/>
  <c r="B308" i="13" s="1"/>
  <c r="C308" i="13"/>
  <c r="M307" i="13"/>
  <c r="N307" i="13" s="1"/>
  <c r="K307" i="13"/>
  <c r="L307" i="13" s="1"/>
  <c r="D307" i="13"/>
  <c r="B307" i="13" s="1"/>
  <c r="C307" i="13"/>
  <c r="M306" i="13"/>
  <c r="N306" i="13" s="1"/>
  <c r="K306" i="13"/>
  <c r="L306" i="13" s="1"/>
  <c r="C306" i="13"/>
  <c r="B306" i="13"/>
  <c r="M305" i="13"/>
  <c r="N305" i="13" s="1"/>
  <c r="K305" i="13"/>
  <c r="L305" i="13" s="1"/>
  <c r="O305" i="13"/>
  <c r="D305" i="13"/>
  <c r="M304" i="13"/>
  <c r="N304" i="13" s="1"/>
  <c r="K304" i="13"/>
  <c r="L304" i="13" s="1"/>
  <c r="D304" i="13"/>
  <c r="B304" i="13" s="1"/>
  <c r="C304" i="13"/>
  <c r="M303" i="13"/>
  <c r="N303" i="13" s="1"/>
  <c r="K303" i="13"/>
  <c r="L303" i="13" s="1"/>
  <c r="D303" i="13"/>
  <c r="B303" i="13" s="1"/>
  <c r="C303" i="13"/>
  <c r="M302" i="13"/>
  <c r="N302" i="13" s="1"/>
  <c r="K302" i="13"/>
  <c r="L302" i="13" s="1"/>
  <c r="C302" i="13"/>
  <c r="B302" i="13"/>
  <c r="M301" i="13"/>
  <c r="N301" i="13" s="1"/>
  <c r="K301" i="13"/>
  <c r="L301" i="13" s="1"/>
  <c r="D301" i="13"/>
  <c r="M300" i="13"/>
  <c r="N300" i="13" s="1"/>
  <c r="K300" i="13"/>
  <c r="L300" i="13" s="1"/>
  <c r="D300" i="13"/>
  <c r="B300" i="13" s="1"/>
  <c r="C300" i="13"/>
  <c r="M299" i="13"/>
  <c r="N299" i="13" s="1"/>
  <c r="K299" i="13"/>
  <c r="L299" i="13" s="1"/>
  <c r="D299" i="13"/>
  <c r="B299" i="13" s="1"/>
  <c r="C299" i="13"/>
  <c r="M298" i="13"/>
  <c r="N298" i="13" s="1"/>
  <c r="K298" i="13"/>
  <c r="L298" i="13" s="1"/>
  <c r="C298" i="13"/>
  <c r="B298" i="13"/>
  <c r="M297" i="13"/>
  <c r="N297" i="13" s="1"/>
  <c r="K297" i="13"/>
  <c r="L297" i="13" s="1"/>
  <c r="D297" i="13"/>
  <c r="M296" i="13"/>
  <c r="N296" i="13" s="1"/>
  <c r="K296" i="13"/>
  <c r="L296" i="13" s="1"/>
  <c r="O296" i="13"/>
  <c r="D296" i="13"/>
  <c r="B296" i="13" s="1"/>
  <c r="C296" i="13"/>
  <c r="M295" i="13"/>
  <c r="N295" i="13" s="1"/>
  <c r="K295" i="13"/>
  <c r="L295" i="13" s="1"/>
  <c r="D295" i="13"/>
  <c r="B295" i="13" s="1"/>
  <c r="C295" i="13"/>
  <c r="M294" i="13"/>
  <c r="N294" i="13" s="1"/>
  <c r="K294" i="13"/>
  <c r="L294" i="13" s="1"/>
  <c r="C294" i="13"/>
  <c r="B294" i="13"/>
  <c r="M293" i="13"/>
  <c r="N293" i="13" s="1"/>
  <c r="K293" i="13"/>
  <c r="L293" i="13" s="1"/>
  <c r="D293" i="13"/>
  <c r="M292" i="13"/>
  <c r="N292" i="13" s="1"/>
  <c r="K292" i="13"/>
  <c r="L292" i="13" s="1"/>
  <c r="D292" i="13"/>
  <c r="B292" i="13" s="1"/>
  <c r="C292" i="13"/>
  <c r="M291" i="13"/>
  <c r="N291" i="13" s="1"/>
  <c r="K291" i="13"/>
  <c r="L291" i="13" s="1"/>
  <c r="D291" i="13"/>
  <c r="B291" i="13" s="1"/>
  <c r="C291" i="13"/>
  <c r="M290" i="13"/>
  <c r="N290" i="13" s="1"/>
  <c r="K290" i="13"/>
  <c r="L290" i="13" s="1"/>
  <c r="C290" i="13"/>
  <c r="B290" i="13"/>
  <c r="M289" i="13"/>
  <c r="N289" i="13" s="1"/>
  <c r="K289" i="13"/>
  <c r="L289" i="13" s="1"/>
  <c r="D289" i="13"/>
  <c r="M288" i="13"/>
  <c r="N288" i="13" s="1"/>
  <c r="K288" i="13"/>
  <c r="L288" i="13" s="1"/>
  <c r="D288" i="13"/>
  <c r="B288" i="13" s="1"/>
  <c r="C288" i="13"/>
  <c r="M287" i="13"/>
  <c r="N287" i="13" s="1"/>
  <c r="K287" i="13"/>
  <c r="L287" i="13" s="1"/>
  <c r="D287" i="13"/>
  <c r="B287" i="13" s="1"/>
  <c r="C287" i="13"/>
  <c r="M286" i="13"/>
  <c r="N286" i="13" s="1"/>
  <c r="K286" i="13"/>
  <c r="L286" i="13" s="1"/>
  <c r="O286" i="13"/>
  <c r="C286" i="13"/>
  <c r="B286" i="13"/>
  <c r="M285" i="13"/>
  <c r="N285" i="13" s="1"/>
  <c r="K285" i="13"/>
  <c r="L285" i="13" s="1"/>
  <c r="D285" i="13"/>
  <c r="M284" i="13"/>
  <c r="N284" i="13" s="1"/>
  <c r="K284" i="13"/>
  <c r="L284" i="13" s="1"/>
  <c r="D284" i="13"/>
  <c r="B284" i="13" s="1"/>
  <c r="C284" i="13"/>
  <c r="M283" i="13"/>
  <c r="N283" i="13" s="1"/>
  <c r="K283" i="13"/>
  <c r="L283" i="13" s="1"/>
  <c r="D283" i="13"/>
  <c r="B283" i="13" s="1"/>
  <c r="C283" i="13"/>
  <c r="M282" i="13"/>
  <c r="N282" i="13" s="1"/>
  <c r="K282" i="13"/>
  <c r="L282" i="13" s="1"/>
  <c r="C282" i="13"/>
  <c r="B282" i="13"/>
  <c r="M281" i="13"/>
  <c r="N281" i="13" s="1"/>
  <c r="K281" i="13"/>
  <c r="L281" i="13" s="1"/>
  <c r="D281" i="13"/>
  <c r="M280" i="13"/>
  <c r="N280" i="13" s="1"/>
  <c r="K280" i="13"/>
  <c r="L280" i="13" s="1"/>
  <c r="D280" i="13"/>
  <c r="B280" i="13" s="1"/>
  <c r="C280" i="13"/>
  <c r="M279" i="13"/>
  <c r="N279" i="13" s="1"/>
  <c r="K279" i="13"/>
  <c r="L279" i="13" s="1"/>
  <c r="D279" i="13"/>
  <c r="B279" i="13" s="1"/>
  <c r="C279" i="13"/>
  <c r="M278" i="13"/>
  <c r="N278" i="13" s="1"/>
  <c r="K278" i="13"/>
  <c r="L278" i="13" s="1"/>
  <c r="C278" i="13"/>
  <c r="B278" i="13"/>
  <c r="M277" i="13"/>
  <c r="N277" i="13" s="1"/>
  <c r="K277" i="13"/>
  <c r="L277" i="13" s="1"/>
  <c r="O277" i="13"/>
  <c r="D277" i="13"/>
  <c r="M276" i="13"/>
  <c r="N276" i="13" s="1"/>
  <c r="K276" i="13"/>
  <c r="L276" i="13" s="1"/>
  <c r="D276" i="13"/>
  <c r="B276" i="13" s="1"/>
  <c r="C276" i="13"/>
  <c r="M275" i="13"/>
  <c r="N275" i="13" s="1"/>
  <c r="K275" i="13"/>
  <c r="L275" i="13" s="1"/>
  <c r="D275" i="13"/>
  <c r="B275" i="13" s="1"/>
  <c r="C275" i="13"/>
  <c r="M274" i="13"/>
  <c r="N274" i="13" s="1"/>
  <c r="K274" i="13"/>
  <c r="L274" i="13" s="1"/>
  <c r="C274" i="13"/>
  <c r="B274" i="13"/>
  <c r="M273" i="13"/>
  <c r="N273" i="13" s="1"/>
  <c r="K273" i="13"/>
  <c r="L273" i="13" s="1"/>
  <c r="D273" i="13"/>
  <c r="M272" i="13"/>
  <c r="N272" i="13" s="1"/>
  <c r="K272" i="13"/>
  <c r="L272" i="13" s="1"/>
  <c r="D272" i="13"/>
  <c r="B272" i="13" s="1"/>
  <c r="C272" i="13"/>
  <c r="M271" i="13"/>
  <c r="N271" i="13" s="1"/>
  <c r="K271" i="13"/>
  <c r="L271" i="13" s="1"/>
  <c r="D271" i="13"/>
  <c r="B271" i="13" s="1"/>
  <c r="C271" i="13"/>
  <c r="M270" i="13"/>
  <c r="N270" i="13" s="1"/>
  <c r="K270" i="13"/>
  <c r="L270" i="13" s="1"/>
  <c r="C270" i="13"/>
  <c r="B270" i="13"/>
  <c r="M269" i="13"/>
  <c r="N269" i="13" s="1"/>
  <c r="K269" i="13"/>
  <c r="L269" i="13" s="1"/>
  <c r="D269" i="13"/>
  <c r="M268" i="13"/>
  <c r="N268" i="13" s="1"/>
  <c r="K268" i="13"/>
  <c r="L268" i="13" s="1"/>
  <c r="D268" i="13"/>
  <c r="B268" i="13" s="1"/>
  <c r="C268" i="13"/>
  <c r="M267" i="13"/>
  <c r="N267" i="13" s="1"/>
  <c r="K267" i="13"/>
  <c r="L267" i="13" s="1"/>
  <c r="D267" i="13"/>
  <c r="B267" i="13" s="1"/>
  <c r="C267" i="13"/>
  <c r="M266" i="13"/>
  <c r="N266" i="13" s="1"/>
  <c r="K266" i="13"/>
  <c r="L266" i="13" s="1"/>
  <c r="C266" i="13"/>
  <c r="B266" i="13"/>
  <c r="M265" i="13"/>
  <c r="N265" i="13" s="1"/>
  <c r="K265" i="13"/>
  <c r="L265" i="13" s="1"/>
  <c r="D265" i="13"/>
  <c r="M264" i="13"/>
  <c r="N264" i="13" s="1"/>
  <c r="K264" i="13"/>
  <c r="L264" i="13" s="1"/>
  <c r="D264" i="13"/>
  <c r="B264" i="13" s="1"/>
  <c r="C264" i="13"/>
  <c r="M263" i="13"/>
  <c r="N263" i="13" s="1"/>
  <c r="K263" i="13"/>
  <c r="L263" i="13" s="1"/>
  <c r="D263" i="13"/>
  <c r="B263" i="13" s="1"/>
  <c r="C263" i="13"/>
  <c r="M262" i="13"/>
  <c r="N262" i="13" s="1"/>
  <c r="K262" i="13"/>
  <c r="L262" i="13" s="1"/>
  <c r="C262" i="13"/>
  <c r="B262" i="13"/>
  <c r="M261" i="13"/>
  <c r="N261" i="13" s="1"/>
  <c r="K261" i="13"/>
  <c r="L261" i="13" s="1"/>
  <c r="D261" i="13"/>
  <c r="M260" i="13"/>
  <c r="N260" i="13" s="1"/>
  <c r="K260" i="13"/>
  <c r="L260" i="13" s="1"/>
  <c r="D260" i="13"/>
  <c r="B260" i="13" s="1"/>
  <c r="C260" i="13"/>
  <c r="M259" i="13"/>
  <c r="N259" i="13" s="1"/>
  <c r="K259" i="13"/>
  <c r="L259" i="13" s="1"/>
  <c r="D259" i="13"/>
  <c r="B259" i="13" s="1"/>
  <c r="C259" i="13"/>
  <c r="M258" i="13"/>
  <c r="N258" i="13" s="1"/>
  <c r="K258" i="13"/>
  <c r="L258" i="13" s="1"/>
  <c r="C258" i="13"/>
  <c r="B258" i="13"/>
  <c r="M257" i="13"/>
  <c r="N257" i="13" s="1"/>
  <c r="K257" i="13"/>
  <c r="L257" i="13" s="1"/>
  <c r="D257" i="13"/>
  <c r="M256" i="13"/>
  <c r="N256" i="13" s="1"/>
  <c r="K256" i="13"/>
  <c r="L256" i="13" s="1"/>
  <c r="D256" i="13"/>
  <c r="B256" i="13" s="1"/>
  <c r="C256" i="13"/>
  <c r="M255" i="13"/>
  <c r="N255" i="13" s="1"/>
  <c r="K255" i="13"/>
  <c r="L255" i="13" s="1"/>
  <c r="D255" i="13"/>
  <c r="B255" i="13" s="1"/>
  <c r="C255" i="13"/>
  <c r="M254" i="13"/>
  <c r="N254" i="13" s="1"/>
  <c r="K254" i="13"/>
  <c r="L254" i="13" s="1"/>
  <c r="C254" i="13"/>
  <c r="B254" i="13"/>
  <c r="M253" i="13"/>
  <c r="N253" i="13" s="1"/>
  <c r="K253" i="13"/>
  <c r="L253" i="13" s="1"/>
  <c r="D253" i="13"/>
  <c r="M252" i="13"/>
  <c r="N252" i="13" s="1"/>
  <c r="K252" i="13"/>
  <c r="L252" i="13" s="1"/>
  <c r="D252" i="13"/>
  <c r="B252" i="13" s="1"/>
  <c r="C252" i="13"/>
  <c r="M251" i="13"/>
  <c r="N251" i="13" s="1"/>
  <c r="K251" i="13"/>
  <c r="L251" i="13" s="1"/>
  <c r="O251" i="13"/>
  <c r="D251" i="13"/>
  <c r="B251" i="13" s="1"/>
  <c r="C251" i="13"/>
  <c r="M250" i="13"/>
  <c r="N250" i="13" s="1"/>
  <c r="K250" i="13"/>
  <c r="L250" i="13" s="1"/>
  <c r="C250" i="13"/>
  <c r="B250" i="13"/>
  <c r="M249" i="13"/>
  <c r="N249" i="13" s="1"/>
  <c r="K249" i="13"/>
  <c r="L249" i="13" s="1"/>
  <c r="O249" i="13"/>
  <c r="D249" i="13"/>
  <c r="M248" i="13"/>
  <c r="N248" i="13" s="1"/>
  <c r="K248" i="13"/>
  <c r="L248" i="13" s="1"/>
  <c r="D248" i="13"/>
  <c r="B248" i="13" s="1"/>
  <c r="C248" i="13"/>
  <c r="M247" i="13"/>
  <c r="N247" i="13" s="1"/>
  <c r="K247" i="13"/>
  <c r="L247" i="13" s="1"/>
  <c r="D247" i="13"/>
  <c r="B247" i="13" s="1"/>
  <c r="C247" i="13"/>
  <c r="M246" i="13"/>
  <c r="N246" i="13" s="1"/>
  <c r="K246" i="13"/>
  <c r="L246" i="13" s="1"/>
  <c r="C246" i="13"/>
  <c r="B246" i="13"/>
  <c r="M245" i="13"/>
  <c r="N245" i="13" s="1"/>
  <c r="K245" i="13"/>
  <c r="L245" i="13" s="1"/>
  <c r="D245" i="13"/>
  <c r="M244" i="13"/>
  <c r="N244" i="13" s="1"/>
  <c r="K244" i="13"/>
  <c r="L244" i="13" s="1"/>
  <c r="D244" i="13"/>
  <c r="B244" i="13" s="1"/>
  <c r="C244" i="13"/>
  <c r="M243" i="13"/>
  <c r="N243" i="13" s="1"/>
  <c r="K243" i="13"/>
  <c r="L243" i="13" s="1"/>
  <c r="D243" i="13"/>
  <c r="B243" i="13" s="1"/>
  <c r="C243" i="13"/>
  <c r="M242" i="13"/>
  <c r="N242" i="13" s="1"/>
  <c r="K242" i="13"/>
  <c r="L242" i="13" s="1"/>
  <c r="C242" i="13"/>
  <c r="B242" i="13"/>
  <c r="M241" i="13"/>
  <c r="N241" i="13" s="1"/>
  <c r="K241" i="13"/>
  <c r="L241" i="13" s="1"/>
  <c r="D241" i="13"/>
  <c r="M240" i="13"/>
  <c r="N240" i="13" s="1"/>
  <c r="K240" i="13"/>
  <c r="L240" i="13" s="1"/>
  <c r="D240" i="13"/>
  <c r="B240" i="13" s="1"/>
  <c r="C240" i="13"/>
  <c r="M239" i="13"/>
  <c r="N239" i="13" s="1"/>
  <c r="K239" i="13"/>
  <c r="L239" i="13" s="1"/>
  <c r="D239" i="13"/>
  <c r="B239" i="13" s="1"/>
  <c r="C239" i="13"/>
  <c r="M238" i="13"/>
  <c r="N238" i="13" s="1"/>
  <c r="K238" i="13"/>
  <c r="L238" i="13" s="1"/>
  <c r="C238" i="13"/>
  <c r="B238" i="13"/>
  <c r="M237" i="13"/>
  <c r="N237" i="13" s="1"/>
  <c r="K237" i="13"/>
  <c r="L237" i="13" s="1"/>
  <c r="D237" i="13"/>
  <c r="M236" i="13"/>
  <c r="N236" i="13" s="1"/>
  <c r="K236" i="13"/>
  <c r="L236" i="13" s="1"/>
  <c r="D236" i="13"/>
  <c r="B236" i="13" s="1"/>
  <c r="C236" i="13"/>
  <c r="M235" i="13"/>
  <c r="N235" i="13" s="1"/>
  <c r="K235" i="13"/>
  <c r="L235" i="13" s="1"/>
  <c r="D235" i="13"/>
  <c r="B235" i="13" s="1"/>
  <c r="C235" i="13"/>
  <c r="M234" i="13"/>
  <c r="N234" i="13" s="1"/>
  <c r="K234" i="13"/>
  <c r="L234" i="13" s="1"/>
  <c r="C234" i="13"/>
  <c r="B234" i="13"/>
  <c r="M233" i="13"/>
  <c r="N233" i="13" s="1"/>
  <c r="K233" i="13"/>
  <c r="L233" i="13" s="1"/>
  <c r="D233" i="13"/>
  <c r="M232" i="13"/>
  <c r="N232" i="13" s="1"/>
  <c r="K232" i="13"/>
  <c r="L232" i="13" s="1"/>
  <c r="D232" i="13"/>
  <c r="B232" i="13" s="1"/>
  <c r="C232" i="13"/>
  <c r="M231" i="13"/>
  <c r="N231" i="13" s="1"/>
  <c r="K231" i="13"/>
  <c r="L231" i="13" s="1"/>
  <c r="D231" i="13"/>
  <c r="B231" i="13" s="1"/>
  <c r="C231" i="13"/>
  <c r="M230" i="13"/>
  <c r="N230" i="13" s="1"/>
  <c r="K230" i="13"/>
  <c r="L230" i="13" s="1"/>
  <c r="C230" i="13"/>
  <c r="B230" i="13"/>
  <c r="M229" i="13"/>
  <c r="N229" i="13" s="1"/>
  <c r="K229" i="13"/>
  <c r="L229" i="13" s="1"/>
  <c r="O229" i="13"/>
  <c r="D229" i="13"/>
  <c r="M228" i="13"/>
  <c r="N228" i="13" s="1"/>
  <c r="K228" i="13"/>
  <c r="L228" i="13" s="1"/>
  <c r="D228" i="13"/>
  <c r="B228" i="13" s="1"/>
  <c r="C228" i="13"/>
  <c r="M227" i="13"/>
  <c r="N227" i="13" s="1"/>
  <c r="K227" i="13"/>
  <c r="L227" i="13" s="1"/>
  <c r="D227" i="13"/>
  <c r="B227" i="13" s="1"/>
  <c r="C227" i="13"/>
  <c r="M226" i="13"/>
  <c r="N226" i="13" s="1"/>
  <c r="K226" i="13"/>
  <c r="L226" i="13" s="1"/>
  <c r="C226" i="13"/>
  <c r="B226" i="13"/>
  <c r="M225" i="13"/>
  <c r="N225" i="13" s="1"/>
  <c r="K225" i="13"/>
  <c r="L225" i="13" s="1"/>
  <c r="D225" i="13"/>
  <c r="M224" i="13"/>
  <c r="N224" i="13" s="1"/>
  <c r="K224" i="13"/>
  <c r="L224" i="13" s="1"/>
  <c r="D224" i="13"/>
  <c r="B224" i="13" s="1"/>
  <c r="C224" i="13"/>
  <c r="M223" i="13"/>
  <c r="N223" i="13" s="1"/>
  <c r="K223" i="13"/>
  <c r="L223" i="13" s="1"/>
  <c r="D223" i="13"/>
  <c r="B223" i="13" s="1"/>
  <c r="C223" i="13"/>
  <c r="M222" i="13"/>
  <c r="N222" i="13" s="1"/>
  <c r="K222" i="13"/>
  <c r="L222" i="13" s="1"/>
  <c r="C222" i="13"/>
  <c r="B222" i="13"/>
  <c r="M221" i="13"/>
  <c r="N221" i="13" s="1"/>
  <c r="K221" i="13"/>
  <c r="L221" i="13" s="1"/>
  <c r="D221" i="13"/>
  <c r="M220" i="13"/>
  <c r="N220" i="13" s="1"/>
  <c r="K220" i="13"/>
  <c r="L220" i="13" s="1"/>
  <c r="D220" i="13"/>
  <c r="B220" i="13" s="1"/>
  <c r="C220" i="13"/>
  <c r="M219" i="13"/>
  <c r="N219" i="13" s="1"/>
  <c r="K219" i="13"/>
  <c r="L219" i="13" s="1"/>
  <c r="O219" i="13"/>
  <c r="D219" i="13"/>
  <c r="B219" i="13" s="1"/>
  <c r="C219" i="13"/>
  <c r="M218" i="13"/>
  <c r="N218" i="13" s="1"/>
  <c r="K218" i="13"/>
  <c r="L218" i="13" s="1"/>
  <c r="C218" i="13"/>
  <c r="B218" i="13"/>
  <c r="M217" i="13"/>
  <c r="N217" i="13" s="1"/>
  <c r="K217" i="13"/>
  <c r="L217" i="13" s="1"/>
  <c r="D217" i="13"/>
  <c r="M216" i="13"/>
  <c r="N216" i="13" s="1"/>
  <c r="K216" i="13"/>
  <c r="L216" i="13" s="1"/>
  <c r="D216" i="13"/>
  <c r="B216" i="13" s="1"/>
  <c r="C216" i="13"/>
  <c r="M215" i="13"/>
  <c r="N215" i="13" s="1"/>
  <c r="K215" i="13"/>
  <c r="L215" i="13" s="1"/>
  <c r="D215" i="13"/>
  <c r="B215" i="13" s="1"/>
  <c r="C215" i="13"/>
  <c r="M214" i="13"/>
  <c r="N214" i="13" s="1"/>
  <c r="K214" i="13"/>
  <c r="L214" i="13" s="1"/>
  <c r="C214" i="13"/>
  <c r="B214" i="13"/>
  <c r="M213" i="13"/>
  <c r="N213" i="13" s="1"/>
  <c r="K213" i="13"/>
  <c r="L213" i="13" s="1"/>
  <c r="D213" i="13"/>
  <c r="M212" i="13"/>
  <c r="N212" i="13" s="1"/>
  <c r="K212" i="13"/>
  <c r="L212" i="13" s="1"/>
  <c r="D212" i="13"/>
  <c r="B212" i="13" s="1"/>
  <c r="C212" i="13"/>
  <c r="M211" i="13"/>
  <c r="N211" i="13" s="1"/>
  <c r="K211" i="13"/>
  <c r="L211" i="13" s="1"/>
  <c r="D211" i="13"/>
  <c r="B211" i="13" s="1"/>
  <c r="C211" i="13"/>
  <c r="M210" i="13"/>
  <c r="N210" i="13" s="1"/>
  <c r="K210" i="13"/>
  <c r="L210" i="13" s="1"/>
  <c r="O210" i="13"/>
  <c r="C210" i="13"/>
  <c r="B210" i="13"/>
  <c r="M209" i="13"/>
  <c r="N209" i="13" s="1"/>
  <c r="K209" i="13"/>
  <c r="L209" i="13" s="1"/>
  <c r="D209" i="13"/>
  <c r="M208" i="13"/>
  <c r="N208" i="13" s="1"/>
  <c r="K208" i="13"/>
  <c r="L208" i="13" s="1"/>
  <c r="D208" i="13"/>
  <c r="B208" i="13" s="1"/>
  <c r="C208" i="13"/>
  <c r="M207" i="13"/>
  <c r="N207" i="13" s="1"/>
  <c r="K207" i="13"/>
  <c r="L207" i="13" s="1"/>
  <c r="D207" i="13"/>
  <c r="B207" i="13" s="1"/>
  <c r="C207" i="13"/>
  <c r="M206" i="13"/>
  <c r="N206" i="13" s="1"/>
  <c r="K206" i="13"/>
  <c r="L206" i="13" s="1"/>
  <c r="C206" i="13"/>
  <c r="B206" i="13"/>
  <c r="M205" i="13"/>
  <c r="N205" i="13" s="1"/>
  <c r="K205" i="13"/>
  <c r="L205" i="13" s="1"/>
  <c r="D205" i="13"/>
  <c r="M204" i="13"/>
  <c r="N204" i="13" s="1"/>
  <c r="K204" i="13"/>
  <c r="L204" i="13" s="1"/>
  <c r="D204" i="13"/>
  <c r="B204" i="13" s="1"/>
  <c r="C204" i="13"/>
  <c r="M203" i="13"/>
  <c r="N203" i="13" s="1"/>
  <c r="K203" i="13"/>
  <c r="L203" i="13" s="1"/>
  <c r="D203" i="13"/>
  <c r="B203" i="13" s="1"/>
  <c r="C203" i="13"/>
  <c r="M202" i="13"/>
  <c r="N202" i="13" s="1"/>
  <c r="K202" i="13"/>
  <c r="L202" i="13" s="1"/>
  <c r="C202" i="13"/>
  <c r="B202" i="13"/>
  <c r="M201" i="13"/>
  <c r="N201" i="13" s="1"/>
  <c r="K201" i="13"/>
  <c r="L201" i="13" s="1"/>
  <c r="D201" i="13"/>
  <c r="M200" i="13"/>
  <c r="N200" i="13" s="1"/>
  <c r="K200" i="13"/>
  <c r="L200" i="13" s="1"/>
  <c r="D200" i="13"/>
  <c r="B200" i="13" s="1"/>
  <c r="C200" i="13"/>
  <c r="M199" i="13"/>
  <c r="N199" i="13" s="1"/>
  <c r="K199" i="13"/>
  <c r="L199" i="13" s="1"/>
  <c r="D199" i="13"/>
  <c r="B199" i="13" s="1"/>
  <c r="C199" i="13"/>
  <c r="M198" i="13"/>
  <c r="N198" i="13" s="1"/>
  <c r="K198" i="13"/>
  <c r="L198" i="13" s="1"/>
  <c r="C198" i="13"/>
  <c r="B198" i="13"/>
  <c r="M197" i="13"/>
  <c r="N197" i="13" s="1"/>
  <c r="K197" i="13"/>
  <c r="L197" i="13" s="1"/>
  <c r="D197" i="13"/>
  <c r="M196" i="13"/>
  <c r="N196" i="13" s="1"/>
  <c r="K196" i="13"/>
  <c r="L196" i="13" s="1"/>
  <c r="D196" i="13"/>
  <c r="B196" i="13" s="1"/>
  <c r="C196" i="13"/>
  <c r="M195" i="13"/>
  <c r="N195" i="13" s="1"/>
  <c r="K195" i="13"/>
  <c r="L195" i="13" s="1"/>
  <c r="D195" i="13"/>
  <c r="B195" i="13" s="1"/>
  <c r="C195" i="13"/>
  <c r="M194" i="13"/>
  <c r="N194" i="13" s="1"/>
  <c r="K194" i="13"/>
  <c r="L194" i="13" s="1"/>
  <c r="C194" i="13"/>
  <c r="B194" i="13"/>
  <c r="M193" i="13"/>
  <c r="N193" i="13" s="1"/>
  <c r="K193" i="13"/>
  <c r="L193" i="13" s="1"/>
  <c r="D193" i="13"/>
  <c r="M192" i="13"/>
  <c r="N192" i="13" s="1"/>
  <c r="K192" i="13"/>
  <c r="L192" i="13" s="1"/>
  <c r="D192" i="13"/>
  <c r="B192" i="13" s="1"/>
  <c r="C192" i="13"/>
  <c r="M191" i="13"/>
  <c r="N191" i="13" s="1"/>
  <c r="K191" i="13"/>
  <c r="L191" i="13" s="1"/>
  <c r="D191" i="13"/>
  <c r="B191" i="13" s="1"/>
  <c r="C191" i="13"/>
  <c r="M190" i="13"/>
  <c r="N190" i="13" s="1"/>
  <c r="K190" i="13"/>
  <c r="L190" i="13" s="1"/>
  <c r="C190" i="13"/>
  <c r="B190" i="13"/>
  <c r="M189" i="13"/>
  <c r="N189" i="13" s="1"/>
  <c r="K189" i="13"/>
  <c r="L189" i="13" s="1"/>
  <c r="D189" i="13"/>
  <c r="M188" i="13"/>
  <c r="N188" i="13" s="1"/>
  <c r="K188" i="13"/>
  <c r="L188" i="13" s="1"/>
  <c r="D188" i="13"/>
  <c r="B188" i="13" s="1"/>
  <c r="C188" i="13"/>
  <c r="M187" i="13"/>
  <c r="N187" i="13" s="1"/>
  <c r="K187" i="13"/>
  <c r="L187" i="13" s="1"/>
  <c r="D187" i="13"/>
  <c r="B187" i="13" s="1"/>
  <c r="C187" i="13"/>
  <c r="M186" i="13"/>
  <c r="N186" i="13" s="1"/>
  <c r="K186" i="13"/>
  <c r="L186" i="13" s="1"/>
  <c r="C186" i="13"/>
  <c r="B186" i="13"/>
  <c r="M185" i="13"/>
  <c r="N185" i="13" s="1"/>
  <c r="K185" i="13"/>
  <c r="L185" i="13" s="1"/>
  <c r="D185" i="13"/>
  <c r="M184" i="13"/>
  <c r="N184" i="13" s="1"/>
  <c r="K184" i="13"/>
  <c r="L184" i="13" s="1"/>
  <c r="D184" i="13"/>
  <c r="B184" i="13" s="1"/>
  <c r="C184" i="13"/>
  <c r="M183" i="13"/>
  <c r="N183" i="13" s="1"/>
  <c r="K183" i="13"/>
  <c r="L183" i="13" s="1"/>
  <c r="D183" i="13"/>
  <c r="B183" i="13" s="1"/>
  <c r="C183" i="13"/>
  <c r="M182" i="13"/>
  <c r="N182" i="13" s="1"/>
  <c r="K182" i="13"/>
  <c r="L182" i="13" s="1"/>
  <c r="C182" i="13"/>
  <c r="B182" i="13"/>
  <c r="M181" i="13"/>
  <c r="N181" i="13" s="1"/>
  <c r="K181" i="13"/>
  <c r="L181" i="13" s="1"/>
  <c r="O181" i="13"/>
  <c r="D181" i="13"/>
  <c r="M180" i="13"/>
  <c r="N180" i="13" s="1"/>
  <c r="K180" i="13"/>
  <c r="L180" i="13" s="1"/>
  <c r="D180" i="13"/>
  <c r="B180" i="13" s="1"/>
  <c r="C180" i="13"/>
  <c r="M179" i="13"/>
  <c r="N179" i="13" s="1"/>
  <c r="K179" i="13"/>
  <c r="L179" i="13" s="1"/>
  <c r="D179" i="13"/>
  <c r="B179" i="13" s="1"/>
  <c r="C179" i="13"/>
  <c r="M178" i="13"/>
  <c r="N178" i="13" s="1"/>
  <c r="K178" i="13"/>
  <c r="L178" i="13" s="1"/>
  <c r="C178" i="13"/>
  <c r="B178" i="13"/>
  <c r="M177" i="13"/>
  <c r="N177" i="13" s="1"/>
  <c r="K177" i="13"/>
  <c r="L177" i="13" s="1"/>
  <c r="D177" i="13"/>
  <c r="M176" i="13"/>
  <c r="N176" i="13" s="1"/>
  <c r="K176" i="13"/>
  <c r="L176" i="13" s="1"/>
  <c r="D176" i="13"/>
  <c r="B176" i="13" s="1"/>
  <c r="C176" i="13"/>
  <c r="M175" i="13"/>
  <c r="N175" i="13" s="1"/>
  <c r="K175" i="13"/>
  <c r="L175" i="13" s="1"/>
  <c r="D175" i="13"/>
  <c r="B175" i="13" s="1"/>
  <c r="C175" i="13"/>
  <c r="M174" i="13"/>
  <c r="N174" i="13" s="1"/>
  <c r="K174" i="13"/>
  <c r="L174" i="13" s="1"/>
  <c r="C174" i="13"/>
  <c r="B174" i="13"/>
  <c r="M173" i="13"/>
  <c r="N173" i="13" s="1"/>
  <c r="K173" i="13"/>
  <c r="L173" i="13" s="1"/>
  <c r="D173" i="13"/>
  <c r="M172" i="13"/>
  <c r="N172" i="13" s="1"/>
  <c r="K172" i="13"/>
  <c r="L172" i="13" s="1"/>
  <c r="D172" i="13"/>
  <c r="B172" i="13" s="1"/>
  <c r="C172" i="13"/>
  <c r="M171" i="13"/>
  <c r="N171" i="13" s="1"/>
  <c r="K171" i="13"/>
  <c r="L171" i="13" s="1"/>
  <c r="D171" i="13"/>
  <c r="B171" i="13" s="1"/>
  <c r="C171" i="13"/>
  <c r="M170" i="13"/>
  <c r="N170" i="13" s="1"/>
  <c r="K170" i="13"/>
  <c r="L170" i="13" s="1"/>
  <c r="C170" i="13"/>
  <c r="B170" i="13"/>
  <c r="M169" i="13"/>
  <c r="N169" i="13" s="1"/>
  <c r="K169" i="13"/>
  <c r="L169" i="13" s="1"/>
  <c r="D169" i="13"/>
  <c r="M168" i="13"/>
  <c r="N168" i="13" s="1"/>
  <c r="K168" i="13"/>
  <c r="L168" i="13" s="1"/>
  <c r="D168" i="13"/>
  <c r="B168" i="13" s="1"/>
  <c r="C168" i="13"/>
  <c r="M167" i="13"/>
  <c r="N167" i="13" s="1"/>
  <c r="K167" i="13"/>
  <c r="L167" i="13" s="1"/>
  <c r="D167" i="13"/>
  <c r="B167" i="13" s="1"/>
  <c r="C167" i="13"/>
  <c r="M166" i="13"/>
  <c r="N166" i="13" s="1"/>
  <c r="K166" i="13"/>
  <c r="L166" i="13" s="1"/>
  <c r="C166" i="13"/>
  <c r="B166" i="13"/>
  <c r="M165" i="13"/>
  <c r="N165" i="13" s="1"/>
  <c r="K165" i="13"/>
  <c r="L165" i="13" s="1"/>
  <c r="D165" i="13"/>
  <c r="M164" i="13"/>
  <c r="N164" i="13" s="1"/>
  <c r="K164" i="13"/>
  <c r="L164" i="13" s="1"/>
  <c r="D164" i="13"/>
  <c r="B164" i="13" s="1"/>
  <c r="C164" i="13"/>
  <c r="M163" i="13"/>
  <c r="N163" i="13" s="1"/>
  <c r="K163" i="13"/>
  <c r="L163" i="13" s="1"/>
  <c r="D163" i="13"/>
  <c r="B163" i="13" s="1"/>
  <c r="C163" i="13"/>
  <c r="M162" i="13"/>
  <c r="N162" i="13" s="1"/>
  <c r="K162" i="13"/>
  <c r="L162" i="13" s="1"/>
  <c r="C162" i="13"/>
  <c r="B162" i="13"/>
  <c r="M161" i="13"/>
  <c r="N161" i="13" s="1"/>
  <c r="K161" i="13"/>
  <c r="L161" i="13" s="1"/>
  <c r="D161" i="13"/>
  <c r="M160" i="13"/>
  <c r="N160" i="13" s="1"/>
  <c r="K160" i="13"/>
  <c r="L160" i="13" s="1"/>
  <c r="D160" i="13"/>
  <c r="B160" i="13" s="1"/>
  <c r="C160" i="13"/>
  <c r="M159" i="13"/>
  <c r="N159" i="13" s="1"/>
  <c r="K159" i="13"/>
  <c r="L159" i="13" s="1"/>
  <c r="D159" i="13"/>
  <c r="B159" i="13" s="1"/>
  <c r="C159" i="13"/>
  <c r="M158" i="13"/>
  <c r="N158" i="13" s="1"/>
  <c r="K158" i="13"/>
  <c r="L158" i="13" s="1"/>
  <c r="C158" i="13"/>
  <c r="B158" i="13"/>
  <c r="M157" i="13"/>
  <c r="N157" i="13" s="1"/>
  <c r="K157" i="13"/>
  <c r="L157" i="13" s="1"/>
  <c r="D157" i="13"/>
  <c r="M156" i="13"/>
  <c r="N156" i="13" s="1"/>
  <c r="K156" i="13"/>
  <c r="L156" i="13" s="1"/>
  <c r="D156" i="13"/>
  <c r="B156" i="13" s="1"/>
  <c r="C156" i="13"/>
  <c r="M155" i="13"/>
  <c r="N155" i="13" s="1"/>
  <c r="K155" i="13"/>
  <c r="L155" i="13" s="1"/>
  <c r="D155" i="13"/>
  <c r="B155" i="13" s="1"/>
  <c r="C155" i="13"/>
  <c r="M154" i="13"/>
  <c r="N154" i="13" s="1"/>
  <c r="K154" i="13"/>
  <c r="L154" i="13" s="1"/>
  <c r="C154" i="13"/>
  <c r="B154" i="13"/>
  <c r="M153" i="13"/>
  <c r="N153" i="13" s="1"/>
  <c r="K153" i="13"/>
  <c r="L153" i="13" s="1"/>
  <c r="D153" i="13"/>
  <c r="M152" i="13"/>
  <c r="N152" i="13" s="1"/>
  <c r="K152" i="13"/>
  <c r="L152" i="13" s="1"/>
  <c r="D152" i="13"/>
  <c r="B152" i="13" s="1"/>
  <c r="C152" i="13"/>
  <c r="M151" i="13"/>
  <c r="N151" i="13" s="1"/>
  <c r="K151" i="13"/>
  <c r="L151" i="13" s="1"/>
  <c r="D151" i="13"/>
  <c r="B151" i="13" s="1"/>
  <c r="C151" i="13"/>
  <c r="M150" i="13"/>
  <c r="N150" i="13" s="1"/>
  <c r="K150" i="13"/>
  <c r="L150" i="13" s="1"/>
  <c r="C150" i="13"/>
  <c r="B150" i="13"/>
  <c r="M149" i="13"/>
  <c r="N149" i="13" s="1"/>
  <c r="K149" i="13"/>
  <c r="L149" i="13" s="1"/>
  <c r="D149" i="13"/>
  <c r="M148" i="13"/>
  <c r="N148" i="13" s="1"/>
  <c r="K148" i="13"/>
  <c r="L148" i="13" s="1"/>
  <c r="D148" i="13"/>
  <c r="B148" i="13" s="1"/>
  <c r="C148" i="13"/>
  <c r="M147" i="13"/>
  <c r="N147" i="13" s="1"/>
  <c r="K147" i="13"/>
  <c r="L147" i="13" s="1"/>
  <c r="D147" i="13"/>
  <c r="B147" i="13" s="1"/>
  <c r="C147" i="13"/>
  <c r="M146" i="13"/>
  <c r="N146" i="13" s="1"/>
  <c r="K146" i="13"/>
  <c r="L146" i="13" s="1"/>
  <c r="C146" i="13"/>
  <c r="B146" i="13"/>
  <c r="M145" i="13"/>
  <c r="N145" i="13" s="1"/>
  <c r="K145" i="13"/>
  <c r="L145" i="13" s="1"/>
  <c r="D145" i="13"/>
  <c r="M144" i="13"/>
  <c r="N144" i="13" s="1"/>
  <c r="K144" i="13"/>
  <c r="L144" i="13" s="1"/>
  <c r="D144" i="13"/>
  <c r="B144" i="13" s="1"/>
  <c r="C144" i="13"/>
  <c r="M143" i="13"/>
  <c r="N143" i="13" s="1"/>
  <c r="K143" i="13"/>
  <c r="L143" i="13" s="1"/>
  <c r="D143" i="13"/>
  <c r="B143" i="13" s="1"/>
  <c r="C143" i="13"/>
  <c r="M142" i="13"/>
  <c r="N142" i="13" s="1"/>
  <c r="K142" i="13"/>
  <c r="L142" i="13" s="1"/>
  <c r="C142" i="13"/>
  <c r="B142" i="13"/>
  <c r="M141" i="13"/>
  <c r="N141" i="13" s="1"/>
  <c r="K141" i="13"/>
  <c r="L141" i="13" s="1"/>
  <c r="D141" i="13"/>
  <c r="M140" i="13"/>
  <c r="N140" i="13" s="1"/>
  <c r="K140" i="13"/>
  <c r="L140" i="13" s="1"/>
  <c r="D140" i="13"/>
  <c r="B140" i="13" s="1"/>
  <c r="C140" i="13"/>
  <c r="M139" i="13"/>
  <c r="N139" i="13" s="1"/>
  <c r="K139" i="13"/>
  <c r="L139" i="13" s="1"/>
  <c r="D139" i="13"/>
  <c r="B139" i="13" s="1"/>
  <c r="C139" i="13"/>
  <c r="M138" i="13"/>
  <c r="N138" i="13" s="1"/>
  <c r="K138" i="13"/>
  <c r="L138" i="13" s="1"/>
  <c r="C138" i="13"/>
  <c r="B138" i="13"/>
  <c r="M137" i="13"/>
  <c r="N137" i="13" s="1"/>
  <c r="K137" i="13"/>
  <c r="L137" i="13" s="1"/>
  <c r="D137" i="13"/>
  <c r="M136" i="13"/>
  <c r="N136" i="13" s="1"/>
  <c r="K136" i="13"/>
  <c r="L136" i="13" s="1"/>
  <c r="D136" i="13"/>
  <c r="B136" i="13" s="1"/>
  <c r="C136" i="13"/>
  <c r="M135" i="13"/>
  <c r="N135" i="13" s="1"/>
  <c r="K135" i="13"/>
  <c r="L135" i="13" s="1"/>
  <c r="D135" i="13"/>
  <c r="B135" i="13" s="1"/>
  <c r="C135" i="13"/>
  <c r="M134" i="13"/>
  <c r="N134" i="13" s="1"/>
  <c r="K134" i="13"/>
  <c r="L134" i="13" s="1"/>
  <c r="C134" i="13"/>
  <c r="B134" i="13"/>
  <c r="M133" i="13"/>
  <c r="N133" i="13" s="1"/>
  <c r="K133" i="13"/>
  <c r="L133" i="13" s="1"/>
  <c r="D133" i="13"/>
  <c r="M132" i="13"/>
  <c r="N132" i="13" s="1"/>
  <c r="K132" i="13"/>
  <c r="L132" i="13" s="1"/>
  <c r="D132" i="13"/>
  <c r="B132" i="13" s="1"/>
  <c r="C132" i="13"/>
  <c r="M131" i="13"/>
  <c r="N131" i="13" s="1"/>
  <c r="K131" i="13"/>
  <c r="L131" i="13" s="1"/>
  <c r="D131" i="13"/>
  <c r="B131" i="13" s="1"/>
  <c r="C131" i="13"/>
  <c r="M130" i="13"/>
  <c r="N130" i="13" s="1"/>
  <c r="K130" i="13"/>
  <c r="L130" i="13" s="1"/>
  <c r="C130" i="13"/>
  <c r="B130" i="13"/>
  <c r="M129" i="13"/>
  <c r="N129" i="13" s="1"/>
  <c r="K129" i="13"/>
  <c r="L129" i="13" s="1"/>
  <c r="D129" i="13"/>
  <c r="M128" i="13"/>
  <c r="N128" i="13" s="1"/>
  <c r="K128" i="13"/>
  <c r="L128" i="13" s="1"/>
  <c r="D128" i="13"/>
  <c r="B128" i="13" s="1"/>
  <c r="C128" i="13"/>
  <c r="M127" i="13"/>
  <c r="N127" i="13" s="1"/>
  <c r="K127" i="13"/>
  <c r="L127" i="13" s="1"/>
  <c r="D127" i="13"/>
  <c r="B127" i="13" s="1"/>
  <c r="C127" i="13"/>
  <c r="M126" i="13"/>
  <c r="N126" i="13" s="1"/>
  <c r="K126" i="13"/>
  <c r="L126" i="13" s="1"/>
  <c r="C126" i="13"/>
  <c r="B126" i="13"/>
  <c r="M125" i="13"/>
  <c r="N125" i="13" s="1"/>
  <c r="K125" i="13"/>
  <c r="L125" i="13" s="1"/>
  <c r="D125" i="13"/>
  <c r="M124" i="13"/>
  <c r="N124" i="13" s="1"/>
  <c r="K124" i="13"/>
  <c r="L124" i="13" s="1"/>
  <c r="D124" i="13"/>
  <c r="B124" i="13" s="1"/>
  <c r="C124" i="13"/>
  <c r="M123" i="13"/>
  <c r="N123" i="13" s="1"/>
  <c r="K123" i="13"/>
  <c r="L123" i="13" s="1"/>
  <c r="D123" i="13"/>
  <c r="B123" i="13" s="1"/>
  <c r="C123" i="13"/>
  <c r="M122" i="13"/>
  <c r="N122" i="13" s="1"/>
  <c r="K122" i="13"/>
  <c r="L122" i="13" s="1"/>
  <c r="C122" i="13"/>
  <c r="B122" i="13"/>
  <c r="M121" i="13"/>
  <c r="N121" i="13" s="1"/>
  <c r="K121" i="13"/>
  <c r="L121" i="13" s="1"/>
  <c r="D121" i="13"/>
  <c r="M120" i="13"/>
  <c r="N120" i="13" s="1"/>
  <c r="K120" i="13"/>
  <c r="L120" i="13" s="1"/>
  <c r="O120" i="13"/>
  <c r="D120" i="13"/>
  <c r="B120" i="13" s="1"/>
  <c r="C120" i="13"/>
  <c r="M119" i="13"/>
  <c r="N119" i="13" s="1"/>
  <c r="K119" i="13"/>
  <c r="L119" i="13" s="1"/>
  <c r="D119" i="13"/>
  <c r="B119" i="13" s="1"/>
  <c r="C119" i="13"/>
  <c r="M118" i="13"/>
  <c r="N118" i="13" s="1"/>
  <c r="K118" i="13"/>
  <c r="L118" i="13" s="1"/>
  <c r="C118" i="13"/>
  <c r="B118" i="13"/>
  <c r="M117" i="13"/>
  <c r="N117" i="13" s="1"/>
  <c r="K117" i="13"/>
  <c r="L117" i="13" s="1"/>
  <c r="O117" i="13"/>
  <c r="D117" i="13"/>
  <c r="M116" i="13"/>
  <c r="N116" i="13" s="1"/>
  <c r="K116" i="13"/>
  <c r="L116" i="13" s="1"/>
  <c r="D116" i="13"/>
  <c r="B116" i="13" s="1"/>
  <c r="C116" i="13"/>
  <c r="M115" i="13"/>
  <c r="N115" i="13" s="1"/>
  <c r="K115" i="13"/>
  <c r="L115" i="13" s="1"/>
  <c r="D115" i="13"/>
  <c r="B115" i="13" s="1"/>
  <c r="C115" i="13"/>
  <c r="M114" i="13"/>
  <c r="N114" i="13" s="1"/>
  <c r="K114" i="13"/>
  <c r="L114" i="13" s="1"/>
  <c r="C114" i="13"/>
  <c r="B114" i="13"/>
  <c r="M113" i="13"/>
  <c r="N113" i="13" s="1"/>
  <c r="K113" i="13"/>
  <c r="L113" i="13" s="1"/>
  <c r="D113" i="13"/>
  <c r="M112" i="13"/>
  <c r="N112" i="13" s="1"/>
  <c r="K112" i="13"/>
  <c r="L112" i="13" s="1"/>
  <c r="D112" i="13"/>
  <c r="B112" i="13" s="1"/>
  <c r="C112" i="13"/>
  <c r="M111" i="13"/>
  <c r="N111" i="13" s="1"/>
  <c r="K111" i="13"/>
  <c r="L111" i="13" s="1"/>
  <c r="D111" i="13"/>
  <c r="B111" i="13" s="1"/>
  <c r="C111" i="13"/>
  <c r="M110" i="13"/>
  <c r="N110" i="13" s="1"/>
  <c r="K110" i="13"/>
  <c r="L110" i="13" s="1"/>
  <c r="C110" i="13"/>
  <c r="B110" i="13"/>
  <c r="M109" i="13"/>
  <c r="N109" i="13" s="1"/>
  <c r="K109" i="13"/>
  <c r="L109" i="13" s="1"/>
  <c r="D109" i="13"/>
  <c r="M108" i="13"/>
  <c r="N108" i="13" s="1"/>
  <c r="K108" i="13"/>
  <c r="L108" i="13" s="1"/>
  <c r="D108" i="13"/>
  <c r="B108" i="13" s="1"/>
  <c r="C108" i="13"/>
  <c r="M107" i="13"/>
  <c r="N107" i="13" s="1"/>
  <c r="K107" i="13"/>
  <c r="L107" i="13" s="1"/>
  <c r="D107" i="13"/>
  <c r="B107" i="13" s="1"/>
  <c r="C107" i="13"/>
  <c r="M106" i="13"/>
  <c r="N106" i="13" s="1"/>
  <c r="K106" i="13"/>
  <c r="L106" i="13" s="1"/>
  <c r="C106" i="13"/>
  <c r="B106" i="13"/>
  <c r="M105" i="13"/>
  <c r="N105" i="13" s="1"/>
  <c r="K105" i="13"/>
  <c r="L105" i="13" s="1"/>
  <c r="D105" i="13"/>
  <c r="M104" i="13"/>
  <c r="N104" i="13" s="1"/>
  <c r="K104" i="13"/>
  <c r="L104" i="13" s="1"/>
  <c r="D104" i="13"/>
  <c r="B104" i="13" s="1"/>
  <c r="C104" i="13"/>
  <c r="M103" i="13"/>
  <c r="N103" i="13" s="1"/>
  <c r="K103" i="13"/>
  <c r="L103" i="13" s="1"/>
  <c r="D103" i="13"/>
  <c r="B103" i="13" s="1"/>
  <c r="C103" i="13"/>
  <c r="M102" i="13"/>
  <c r="N102" i="13" s="1"/>
  <c r="K102" i="13"/>
  <c r="L102" i="13" s="1"/>
  <c r="C102" i="13"/>
  <c r="B102" i="13"/>
  <c r="M101" i="13"/>
  <c r="N101" i="13" s="1"/>
  <c r="K101" i="13"/>
  <c r="L101" i="13" s="1"/>
  <c r="O101" i="13"/>
  <c r="D101" i="13"/>
  <c r="M100" i="13"/>
  <c r="N100" i="13" s="1"/>
  <c r="K100" i="13"/>
  <c r="L100" i="13" s="1"/>
  <c r="D100" i="13"/>
  <c r="B100" i="13" s="1"/>
  <c r="C100" i="13"/>
  <c r="M99" i="13"/>
  <c r="N99" i="13" s="1"/>
  <c r="K99" i="13"/>
  <c r="L99" i="13" s="1"/>
  <c r="D99" i="13"/>
  <c r="B99" i="13" s="1"/>
  <c r="C99" i="13"/>
  <c r="M98" i="13"/>
  <c r="N98" i="13" s="1"/>
  <c r="K98" i="13"/>
  <c r="L98" i="13" s="1"/>
  <c r="C98" i="13"/>
  <c r="B98" i="13"/>
  <c r="M97" i="13"/>
  <c r="N97" i="13" s="1"/>
  <c r="K97" i="13"/>
  <c r="L97" i="13" s="1"/>
  <c r="D97" i="13"/>
  <c r="M96" i="13"/>
  <c r="N96" i="13" s="1"/>
  <c r="K96" i="13"/>
  <c r="L96" i="13" s="1"/>
  <c r="D96" i="13"/>
  <c r="B96" i="13" s="1"/>
  <c r="C96" i="13"/>
  <c r="M95" i="13"/>
  <c r="N95" i="13" s="1"/>
  <c r="K95" i="13"/>
  <c r="L95" i="13" s="1"/>
  <c r="D95" i="13"/>
  <c r="B95" i="13" s="1"/>
  <c r="C95" i="13"/>
  <c r="M94" i="13"/>
  <c r="N94" i="13" s="1"/>
  <c r="K94" i="13"/>
  <c r="L94" i="13" s="1"/>
  <c r="C94" i="13"/>
  <c r="B94" i="13"/>
  <c r="M93" i="13"/>
  <c r="N93" i="13" s="1"/>
  <c r="K93" i="13"/>
  <c r="L93" i="13" s="1"/>
  <c r="D93" i="13"/>
  <c r="M92" i="13"/>
  <c r="N92" i="13" s="1"/>
  <c r="K92" i="13"/>
  <c r="L92" i="13" s="1"/>
  <c r="D92" i="13"/>
  <c r="B92" i="13" s="1"/>
  <c r="C92" i="13"/>
  <c r="M91" i="13"/>
  <c r="N91" i="13" s="1"/>
  <c r="K91" i="13"/>
  <c r="L91" i="13" s="1"/>
  <c r="D91" i="13"/>
  <c r="B91" i="13" s="1"/>
  <c r="C91" i="13"/>
  <c r="M90" i="13"/>
  <c r="N90" i="13" s="1"/>
  <c r="K90" i="13"/>
  <c r="L90" i="13" s="1"/>
  <c r="C90" i="13"/>
  <c r="B90" i="13"/>
  <c r="M89" i="13"/>
  <c r="N89" i="13" s="1"/>
  <c r="K89" i="13"/>
  <c r="L89" i="13" s="1"/>
  <c r="D89" i="13"/>
  <c r="M88" i="13"/>
  <c r="N88" i="13" s="1"/>
  <c r="K88" i="13"/>
  <c r="L88" i="13" s="1"/>
  <c r="D88" i="13"/>
  <c r="B88" i="13" s="1"/>
  <c r="C88" i="13"/>
  <c r="M87" i="13"/>
  <c r="N87" i="13" s="1"/>
  <c r="K87" i="13"/>
  <c r="L87" i="13" s="1"/>
  <c r="D87" i="13"/>
  <c r="B87" i="13" s="1"/>
  <c r="C87" i="13"/>
  <c r="M86" i="13"/>
  <c r="N86" i="13" s="1"/>
  <c r="K86" i="13"/>
  <c r="L86" i="13" s="1"/>
  <c r="C86" i="13"/>
  <c r="B86" i="13"/>
  <c r="M85" i="13"/>
  <c r="N85" i="13" s="1"/>
  <c r="K85" i="13"/>
  <c r="L85" i="13" s="1"/>
  <c r="D85" i="13"/>
  <c r="M84" i="13"/>
  <c r="N84" i="13" s="1"/>
  <c r="K84" i="13"/>
  <c r="L84" i="13" s="1"/>
  <c r="D84" i="13"/>
  <c r="B84" i="13" s="1"/>
  <c r="C84" i="13"/>
  <c r="M83" i="13"/>
  <c r="N83" i="13" s="1"/>
  <c r="K83" i="13"/>
  <c r="L83" i="13" s="1"/>
  <c r="D83" i="13"/>
  <c r="B83" i="13" s="1"/>
  <c r="C83" i="13"/>
  <c r="M82" i="13"/>
  <c r="N82" i="13" s="1"/>
  <c r="K82" i="13"/>
  <c r="L82" i="13" s="1"/>
  <c r="C82" i="13"/>
  <c r="B82" i="13"/>
  <c r="M81" i="13"/>
  <c r="N81" i="13" s="1"/>
  <c r="K81" i="13"/>
  <c r="L81" i="13" s="1"/>
  <c r="D81" i="13"/>
  <c r="M80" i="13"/>
  <c r="N80" i="13" s="1"/>
  <c r="K80" i="13"/>
  <c r="L80" i="13" s="1"/>
  <c r="D80" i="13"/>
  <c r="B80" i="13" s="1"/>
  <c r="C80" i="13"/>
  <c r="M79" i="13"/>
  <c r="N79" i="13" s="1"/>
  <c r="K79" i="13"/>
  <c r="L79" i="13" s="1"/>
  <c r="D79" i="13"/>
  <c r="B79" i="13" s="1"/>
  <c r="C79" i="13"/>
  <c r="M78" i="13"/>
  <c r="N78" i="13" s="1"/>
  <c r="K78" i="13"/>
  <c r="L78" i="13" s="1"/>
  <c r="C78" i="13"/>
  <c r="B78" i="13"/>
  <c r="M77" i="13"/>
  <c r="N77" i="13" s="1"/>
  <c r="K77" i="13"/>
  <c r="L77" i="13" s="1"/>
  <c r="D77" i="13"/>
  <c r="M76" i="13"/>
  <c r="N76" i="13" s="1"/>
  <c r="K76" i="13"/>
  <c r="L76" i="13" s="1"/>
  <c r="D76" i="13"/>
  <c r="B76" i="13" s="1"/>
  <c r="C76" i="13"/>
  <c r="M75" i="13"/>
  <c r="N75" i="13" s="1"/>
  <c r="K75" i="13"/>
  <c r="L75" i="13" s="1"/>
  <c r="D75" i="13"/>
  <c r="B75" i="13" s="1"/>
  <c r="C75" i="13"/>
  <c r="M74" i="13"/>
  <c r="N74" i="13" s="1"/>
  <c r="K74" i="13"/>
  <c r="L74" i="13" s="1"/>
  <c r="C74" i="13"/>
  <c r="B74" i="13"/>
  <c r="M73" i="13"/>
  <c r="N73" i="13" s="1"/>
  <c r="K73" i="13"/>
  <c r="L73" i="13" s="1"/>
  <c r="D73" i="13"/>
  <c r="M72" i="13"/>
  <c r="N72" i="13" s="1"/>
  <c r="K72" i="13"/>
  <c r="L72" i="13" s="1"/>
  <c r="D72" i="13"/>
  <c r="B72" i="13" s="1"/>
  <c r="C72" i="13"/>
  <c r="M71" i="13"/>
  <c r="N71" i="13" s="1"/>
  <c r="K71" i="13"/>
  <c r="L71" i="13" s="1"/>
  <c r="D71" i="13"/>
  <c r="B71" i="13" s="1"/>
  <c r="C71" i="13"/>
  <c r="M70" i="13"/>
  <c r="N70" i="13" s="1"/>
  <c r="K70" i="13"/>
  <c r="L70" i="13" s="1"/>
  <c r="C70" i="13"/>
  <c r="B70" i="13"/>
  <c r="M69" i="13"/>
  <c r="N69" i="13" s="1"/>
  <c r="K69" i="13"/>
  <c r="L69" i="13" s="1"/>
  <c r="D69" i="13"/>
  <c r="M68" i="13"/>
  <c r="N68" i="13" s="1"/>
  <c r="K68" i="13"/>
  <c r="L68" i="13" s="1"/>
  <c r="D68" i="13"/>
  <c r="B68" i="13" s="1"/>
  <c r="C68" i="13"/>
  <c r="M67" i="13"/>
  <c r="N67" i="13" s="1"/>
  <c r="K67" i="13"/>
  <c r="L67" i="13" s="1"/>
  <c r="D67" i="13"/>
  <c r="B67" i="13" s="1"/>
  <c r="C67" i="13"/>
  <c r="M66" i="13"/>
  <c r="N66" i="13" s="1"/>
  <c r="K66" i="13"/>
  <c r="L66" i="13" s="1"/>
  <c r="C66" i="13"/>
  <c r="B66" i="13"/>
  <c r="M65" i="13"/>
  <c r="N65" i="13" s="1"/>
  <c r="K65" i="13"/>
  <c r="L65" i="13" s="1"/>
  <c r="D65" i="13"/>
  <c r="M64" i="13"/>
  <c r="N64" i="13" s="1"/>
  <c r="K64" i="13"/>
  <c r="L64" i="13" s="1"/>
  <c r="D64" i="13"/>
  <c r="B64" i="13" s="1"/>
  <c r="C64" i="13"/>
  <c r="M63" i="13"/>
  <c r="N63" i="13" s="1"/>
  <c r="K63" i="13"/>
  <c r="L63" i="13" s="1"/>
  <c r="D63" i="13"/>
  <c r="B63" i="13" s="1"/>
  <c r="C63" i="13"/>
  <c r="M62" i="13"/>
  <c r="N62" i="13" s="1"/>
  <c r="K62" i="13"/>
  <c r="L62" i="13" s="1"/>
  <c r="C62" i="13"/>
  <c r="B62" i="13"/>
  <c r="M61" i="13"/>
  <c r="N61" i="13" s="1"/>
  <c r="K61" i="13"/>
  <c r="L61" i="13" s="1"/>
  <c r="O61" i="13"/>
  <c r="D61" i="13"/>
  <c r="M60" i="13"/>
  <c r="N60" i="13" s="1"/>
  <c r="K60" i="13"/>
  <c r="L60" i="13" s="1"/>
  <c r="D60" i="13"/>
  <c r="B60" i="13" s="1"/>
  <c r="C60" i="13"/>
  <c r="M59" i="13"/>
  <c r="N59" i="13" s="1"/>
  <c r="K59" i="13"/>
  <c r="L59" i="13" s="1"/>
  <c r="D59" i="13"/>
  <c r="B59" i="13" s="1"/>
  <c r="C59" i="13"/>
  <c r="M58" i="13"/>
  <c r="N58" i="13" s="1"/>
  <c r="K58" i="13"/>
  <c r="L58" i="13" s="1"/>
  <c r="C58" i="13"/>
  <c r="B58" i="13"/>
  <c r="M57" i="13"/>
  <c r="N57" i="13" s="1"/>
  <c r="K57" i="13"/>
  <c r="L57" i="13" s="1"/>
  <c r="O57" i="13"/>
  <c r="D57" i="13"/>
  <c r="M56" i="13"/>
  <c r="N56" i="13" s="1"/>
  <c r="K56" i="13"/>
  <c r="L56" i="13" s="1"/>
  <c r="O56" i="13"/>
  <c r="D56" i="13"/>
  <c r="B56" i="13" s="1"/>
  <c r="C56" i="13"/>
  <c r="M55" i="13"/>
  <c r="N55" i="13" s="1"/>
  <c r="K55" i="13"/>
  <c r="L55" i="13" s="1"/>
  <c r="D55" i="13"/>
  <c r="B55" i="13" s="1"/>
  <c r="C55" i="13"/>
  <c r="M54" i="13"/>
  <c r="N54" i="13" s="1"/>
  <c r="K54" i="13"/>
  <c r="L54" i="13" s="1"/>
  <c r="C54" i="13"/>
  <c r="B54" i="13"/>
  <c r="M53" i="13"/>
  <c r="N53" i="13" s="1"/>
  <c r="K53" i="13"/>
  <c r="L53" i="13" s="1"/>
  <c r="D53" i="13"/>
  <c r="M52" i="13"/>
  <c r="N52" i="13" s="1"/>
  <c r="K52" i="13"/>
  <c r="L52" i="13" s="1"/>
  <c r="D52" i="13"/>
  <c r="B52" i="13" s="1"/>
  <c r="C52" i="13"/>
  <c r="M51" i="13"/>
  <c r="N51" i="13" s="1"/>
  <c r="K51" i="13"/>
  <c r="L51" i="13" s="1"/>
  <c r="D51" i="13"/>
  <c r="B51" i="13" s="1"/>
  <c r="C51" i="13"/>
  <c r="M50" i="13"/>
  <c r="N50" i="13" s="1"/>
  <c r="K50" i="13"/>
  <c r="L50" i="13" s="1"/>
  <c r="C50" i="13"/>
  <c r="B50" i="13"/>
  <c r="M49" i="13"/>
  <c r="N49" i="13" s="1"/>
  <c r="K49" i="13"/>
  <c r="L49" i="13" s="1"/>
  <c r="D49" i="13"/>
  <c r="M48" i="13"/>
  <c r="N48" i="13" s="1"/>
  <c r="K48" i="13"/>
  <c r="L48" i="13" s="1"/>
  <c r="D48" i="13"/>
  <c r="B48" i="13" s="1"/>
  <c r="C48" i="13"/>
  <c r="M47" i="13"/>
  <c r="N47" i="13" s="1"/>
  <c r="K47" i="13"/>
  <c r="L47" i="13" s="1"/>
  <c r="D47" i="13"/>
  <c r="B47" i="13" s="1"/>
  <c r="C47" i="13"/>
  <c r="M46" i="13"/>
  <c r="N46" i="13" s="1"/>
  <c r="K46" i="13"/>
  <c r="L46" i="13" s="1"/>
  <c r="C46" i="13"/>
  <c r="B46" i="13"/>
  <c r="M45" i="13"/>
  <c r="N45" i="13" s="1"/>
  <c r="K45" i="13"/>
  <c r="L45" i="13" s="1"/>
  <c r="D45" i="13"/>
  <c r="M44" i="13"/>
  <c r="N44" i="13" s="1"/>
  <c r="K44" i="13"/>
  <c r="L44" i="13" s="1"/>
  <c r="C44" i="13"/>
  <c r="B44" i="13"/>
  <c r="M43" i="13"/>
  <c r="N43" i="13" s="1"/>
  <c r="K43" i="13"/>
  <c r="L43" i="13" s="1"/>
  <c r="D43" i="13"/>
  <c r="M42" i="13"/>
  <c r="N42" i="13" s="1"/>
  <c r="K42" i="13"/>
  <c r="L42" i="13" s="1"/>
  <c r="D42" i="13"/>
  <c r="B42" i="13" s="1"/>
  <c r="C42" i="13"/>
  <c r="M41" i="13"/>
  <c r="N41" i="13" s="1"/>
  <c r="K41" i="13"/>
  <c r="L41" i="13" s="1"/>
  <c r="D41" i="13"/>
  <c r="B41" i="13" s="1"/>
  <c r="C41" i="13"/>
  <c r="M40" i="13"/>
  <c r="N40" i="13" s="1"/>
  <c r="K40" i="13"/>
  <c r="L40" i="13" s="1"/>
  <c r="C40" i="13"/>
  <c r="B40" i="13"/>
  <c r="M39" i="13"/>
  <c r="N39" i="13" s="1"/>
  <c r="K39" i="13"/>
  <c r="L39" i="13" s="1"/>
  <c r="D39" i="13"/>
  <c r="M38" i="13"/>
  <c r="N38" i="13" s="1"/>
  <c r="K38" i="13"/>
  <c r="L38" i="13" s="1"/>
  <c r="D38" i="13"/>
  <c r="B38" i="13" s="1"/>
  <c r="C38" i="13"/>
  <c r="M37" i="13"/>
  <c r="N37" i="13" s="1"/>
  <c r="K37" i="13"/>
  <c r="L37" i="13" s="1"/>
  <c r="D37" i="13"/>
  <c r="B37" i="13" s="1"/>
  <c r="C37" i="13"/>
  <c r="M36" i="13"/>
  <c r="N36" i="13" s="1"/>
  <c r="K36" i="13"/>
  <c r="L36" i="13" s="1"/>
  <c r="C36" i="13"/>
  <c r="B36" i="13"/>
  <c r="M35" i="13"/>
  <c r="N35" i="13" s="1"/>
  <c r="K35" i="13"/>
  <c r="L35" i="13" s="1"/>
  <c r="D35" i="13"/>
  <c r="M34" i="13"/>
  <c r="N34" i="13" s="1"/>
  <c r="K34" i="13"/>
  <c r="L34" i="13" s="1"/>
  <c r="D34" i="13"/>
  <c r="B34" i="13" s="1"/>
  <c r="C34" i="13"/>
  <c r="M33" i="13"/>
  <c r="N33" i="13" s="1"/>
  <c r="K33" i="13"/>
  <c r="L33" i="13" s="1"/>
  <c r="D33" i="13"/>
  <c r="B33" i="13" s="1"/>
  <c r="C33" i="13"/>
  <c r="M32" i="13"/>
  <c r="N32" i="13" s="1"/>
  <c r="K32" i="13"/>
  <c r="L32" i="13" s="1"/>
  <c r="C32" i="13"/>
  <c r="B32" i="13"/>
  <c r="M31" i="13"/>
  <c r="N31" i="13" s="1"/>
  <c r="K31" i="13"/>
  <c r="L31" i="13" s="1"/>
  <c r="D31" i="13"/>
  <c r="M30" i="13"/>
  <c r="N30" i="13" s="1"/>
  <c r="K30" i="13"/>
  <c r="L30" i="13" s="1"/>
  <c r="D30" i="13"/>
  <c r="B30" i="13" s="1"/>
  <c r="C30" i="13"/>
  <c r="M29" i="13"/>
  <c r="N29" i="13" s="1"/>
  <c r="K29" i="13"/>
  <c r="L29" i="13" s="1"/>
  <c r="D29" i="13"/>
  <c r="B29" i="13" s="1"/>
  <c r="C29" i="13"/>
  <c r="M28" i="13"/>
  <c r="K28" i="13"/>
  <c r="C28" i="13"/>
  <c r="B28" i="13"/>
  <c r="M27" i="13"/>
  <c r="N27" i="13" s="1"/>
  <c r="K27" i="13"/>
  <c r="L27" i="13" s="1"/>
  <c r="D27" i="13"/>
  <c r="M26" i="13"/>
  <c r="N26" i="13" s="1"/>
  <c r="K26" i="13"/>
  <c r="L26" i="13" s="1"/>
  <c r="D26" i="13"/>
  <c r="B26" i="13" s="1"/>
  <c r="C26" i="13"/>
  <c r="M25" i="13"/>
  <c r="N25" i="13" s="1"/>
  <c r="K25" i="13"/>
  <c r="L25" i="13" s="1"/>
  <c r="D25" i="13"/>
  <c r="B25" i="13" s="1"/>
  <c r="C25" i="13"/>
  <c r="M24" i="13"/>
  <c r="K24" i="13"/>
  <c r="C24" i="13"/>
  <c r="B24" i="13"/>
  <c r="M23" i="13"/>
  <c r="N23" i="13" s="1"/>
  <c r="K23" i="13"/>
  <c r="L23" i="13" s="1"/>
  <c r="D23" i="13"/>
  <c r="M22" i="13"/>
  <c r="N22" i="13" s="1"/>
  <c r="K22" i="13"/>
  <c r="L22" i="13" s="1"/>
  <c r="D22" i="13"/>
  <c r="B22" i="13" s="1"/>
  <c r="C22" i="13"/>
  <c r="M21" i="13"/>
  <c r="N21" i="13" s="1"/>
  <c r="K21" i="13"/>
  <c r="L21" i="13" s="1"/>
  <c r="D21" i="13"/>
  <c r="B21" i="13" s="1"/>
  <c r="C21" i="13"/>
  <c r="M20" i="13"/>
  <c r="K20" i="13"/>
  <c r="L20" i="13" s="1"/>
  <c r="C20" i="13"/>
  <c r="B20" i="13"/>
  <c r="M19" i="13"/>
  <c r="N19" i="13" s="1"/>
  <c r="K19" i="13"/>
  <c r="L19" i="13" s="1"/>
  <c r="D19" i="13"/>
  <c r="J762" i="13" l="1"/>
  <c r="F762" i="13"/>
  <c r="O762" i="13" s="1"/>
  <c r="O38" i="13"/>
  <c r="O298" i="13"/>
  <c r="O387" i="13"/>
  <c r="O403" i="13"/>
  <c r="O419" i="13"/>
  <c r="O711" i="13"/>
  <c r="O355" i="13"/>
  <c r="O631" i="13"/>
  <c r="O98" i="13"/>
  <c r="O175" i="13"/>
  <c r="O182" i="13"/>
  <c r="O198" i="13"/>
  <c r="O561" i="13"/>
  <c r="O647" i="13"/>
  <c r="O667" i="13"/>
  <c r="O23" i="13"/>
  <c r="O64" i="13"/>
  <c r="O78" i="13"/>
  <c r="O80" i="13"/>
  <c r="O86" i="13"/>
  <c r="O127" i="13"/>
  <c r="O150" i="13"/>
  <c r="O274" i="13"/>
  <c r="O317" i="13"/>
  <c r="O335" i="13"/>
  <c r="O346" i="13"/>
  <c r="O440" i="13"/>
  <c r="O493" i="13"/>
  <c r="O543" i="13"/>
  <c r="O593" i="13"/>
  <c r="O684" i="13"/>
  <c r="O24" i="13"/>
  <c r="O248" i="13"/>
  <c r="O371" i="13"/>
  <c r="O652" i="13"/>
  <c r="O66" i="13"/>
  <c r="O96" i="13"/>
  <c r="O104" i="13"/>
  <c r="O153" i="13"/>
  <c r="O155" i="13"/>
  <c r="O166" i="13"/>
  <c r="O195" i="13"/>
  <c r="O213" i="13"/>
  <c r="O226" i="13"/>
  <c r="O230" i="13"/>
  <c r="O232" i="13"/>
  <c r="O261" i="13"/>
  <c r="O266" i="13"/>
  <c r="O273" i="13"/>
  <c r="O299" i="13"/>
  <c r="O303" i="13"/>
  <c r="O400" i="13"/>
  <c r="O404" i="13"/>
  <c r="O408" i="13"/>
  <c r="O410" i="13"/>
  <c r="O428" i="13"/>
  <c r="O457" i="13"/>
  <c r="O460" i="13"/>
  <c r="O473" i="13"/>
  <c r="O476" i="13"/>
  <c r="O488" i="13"/>
  <c r="O490" i="13"/>
  <c r="O553" i="13"/>
  <c r="O621" i="13"/>
  <c r="O627" i="13"/>
  <c r="O672" i="13"/>
  <c r="O685" i="13"/>
  <c r="O689" i="13"/>
  <c r="O700" i="13"/>
  <c r="O740" i="13"/>
  <c r="O761" i="13"/>
  <c r="O130" i="13"/>
  <c r="O132" i="13"/>
  <c r="O67" i="13"/>
  <c r="O85" i="13"/>
  <c r="O95" i="13"/>
  <c r="O134" i="13"/>
  <c r="O161" i="13"/>
  <c r="O185" i="13"/>
  <c r="O221" i="13"/>
  <c r="O225" i="13"/>
  <c r="O245" i="13"/>
  <c r="O262" i="13"/>
  <c r="O264" i="13"/>
  <c r="O271" i="13"/>
  <c r="O384" i="13"/>
  <c r="O413" i="13"/>
  <c r="O422" i="13"/>
  <c r="O545" i="13"/>
  <c r="O589" i="13"/>
  <c r="O608" i="13"/>
  <c r="O615" i="13"/>
  <c r="O622" i="13"/>
  <c r="O637" i="13"/>
  <c r="O669" i="13"/>
  <c r="O708" i="13"/>
  <c r="O717" i="13"/>
  <c r="O721" i="13"/>
  <c r="O723" i="13"/>
  <c r="O732" i="13"/>
  <c r="O91" i="13"/>
  <c r="O129" i="13"/>
  <c r="O154" i="13"/>
  <c r="O168" i="13"/>
  <c r="O173" i="13"/>
  <c r="O191" i="13"/>
  <c r="O242" i="13"/>
  <c r="O250" i="13"/>
  <c r="O265" i="13"/>
  <c r="O267" i="13"/>
  <c r="O276" i="13"/>
  <c r="O307" i="13"/>
  <c r="O310" i="13"/>
  <c r="O326" i="13"/>
  <c r="O336" i="13"/>
  <c r="O344" i="13"/>
  <c r="O353" i="13"/>
  <c r="O369" i="13"/>
  <c r="O399" i="13"/>
  <c r="O604" i="13"/>
  <c r="O695" i="13"/>
  <c r="O702" i="13"/>
  <c r="O727" i="13"/>
  <c r="O734" i="13"/>
  <c r="O22" i="13"/>
  <c r="O29" i="13"/>
  <c r="O50" i="13"/>
  <c r="O54" i="13"/>
  <c r="O62" i="13"/>
  <c r="O75" i="13"/>
  <c r="O88" i="13"/>
  <c r="O107" i="13"/>
  <c r="O111" i="13"/>
  <c r="O116" i="13"/>
  <c r="O136" i="13"/>
  <c r="O149" i="13"/>
  <c r="O159" i="13"/>
  <c r="O170" i="13"/>
  <c r="O184" i="13"/>
  <c r="O201" i="13"/>
  <c r="O207" i="13"/>
  <c r="O233" i="13"/>
  <c r="O239" i="13"/>
  <c r="O255" i="13"/>
  <c r="O258" i="13"/>
  <c r="O323" i="13"/>
  <c r="O339" i="13"/>
  <c r="O342" i="13"/>
  <c r="O352" i="13"/>
  <c r="O358" i="13"/>
  <c r="O368" i="13"/>
  <c r="O374" i="13"/>
  <c r="O392" i="13"/>
  <c r="O394" i="13"/>
  <c r="O401" i="13"/>
  <c r="O405" i="13"/>
  <c r="O435" i="13"/>
  <c r="O450" i="13"/>
  <c r="O505" i="13"/>
  <c r="O507" i="13"/>
  <c r="O511" i="13"/>
  <c r="O513" i="13"/>
  <c r="O521" i="13"/>
  <c r="O523" i="13"/>
  <c r="O527" i="13"/>
  <c r="O529" i="13"/>
  <c r="O537" i="13"/>
  <c r="O540" i="13"/>
  <c r="O547" i="13"/>
  <c r="O563" i="13"/>
  <c r="O572" i="13"/>
  <c r="O595" i="13"/>
  <c r="O624" i="13"/>
  <c r="O634" i="13"/>
  <c r="O636" i="13"/>
  <c r="O638" i="13"/>
  <c r="O640" i="13"/>
  <c r="O651" i="13"/>
  <c r="O653" i="13"/>
  <c r="O656" i="13"/>
  <c r="O657" i="13"/>
  <c r="O659" i="13"/>
  <c r="O668" i="13"/>
  <c r="O675" i="13"/>
  <c r="O688" i="13"/>
  <c r="O691" i="13"/>
  <c r="O720" i="13"/>
  <c r="K762" i="13"/>
  <c r="M762" i="13"/>
  <c r="O28" i="13"/>
  <c r="O33" i="13"/>
  <c r="O52" i="13"/>
  <c r="O53" i="13"/>
  <c r="O68" i="13"/>
  <c r="O70" i="13"/>
  <c r="O90" i="13"/>
  <c r="O93" i="13"/>
  <c r="O102" i="13"/>
  <c r="O115" i="13"/>
  <c r="O123" i="13"/>
  <c r="O138" i="13"/>
  <c r="O140" i="13"/>
  <c r="O146" i="13"/>
  <c r="O148" i="13"/>
  <c r="O152" i="13"/>
  <c r="O157" i="13"/>
  <c r="O165" i="13"/>
  <c r="O169" i="13"/>
  <c r="O171" i="13"/>
  <c r="O177" i="13"/>
  <c r="O186" i="13"/>
  <c r="O188" i="13"/>
  <c r="O228" i="13"/>
  <c r="O257" i="13"/>
  <c r="O284" i="13"/>
  <c r="O294" i="13"/>
  <c r="O304" i="13"/>
  <c r="O320" i="13"/>
  <c r="O341" i="13"/>
  <c r="O351" i="13"/>
  <c r="O363" i="13"/>
  <c r="O367" i="13"/>
  <c r="O379" i="13"/>
  <c r="O416" i="13"/>
  <c r="O431" i="13"/>
  <c r="O433" i="13"/>
  <c r="O438" i="13"/>
  <c r="O445" i="13"/>
  <c r="O458" i="13"/>
  <c r="O474" i="13"/>
  <c r="O515" i="13"/>
  <c r="O531" i="13"/>
  <c r="O556" i="13"/>
  <c r="O576" i="13"/>
  <c r="O590" i="13"/>
  <c r="O599" i="13"/>
  <c r="O605" i="13"/>
  <c r="O611" i="13"/>
  <c r="O617" i="13"/>
  <c r="O620" i="13"/>
  <c r="O626" i="13"/>
  <c r="O643" i="13"/>
  <c r="O654" i="13"/>
  <c r="O679" i="13"/>
  <c r="O692" i="13"/>
  <c r="O701" i="13"/>
  <c r="O704" i="13"/>
  <c r="O705" i="13"/>
  <c r="O707" i="13"/>
  <c r="O724" i="13"/>
  <c r="O733" i="13"/>
  <c r="O736" i="13"/>
  <c r="O737" i="13"/>
  <c r="O739" i="13"/>
  <c r="O45" i="13"/>
  <c r="O48" i="13"/>
  <c r="O55" i="13"/>
  <c r="O79" i="13"/>
  <c r="O143" i="13"/>
  <c r="O162" i="13"/>
  <c r="O164" i="13"/>
  <c r="O178" i="13"/>
  <c r="O180" i="13"/>
  <c r="O193" i="13"/>
  <c r="O196" i="13"/>
  <c r="O397" i="13"/>
  <c r="O442" i="13"/>
  <c r="O20" i="13"/>
  <c r="O26" i="13"/>
  <c r="O27" i="13"/>
  <c r="O39" i="13"/>
  <c r="O42" i="13"/>
  <c r="O82" i="13"/>
  <c r="O103" i="13"/>
  <c r="O110" i="13"/>
  <c r="O118" i="13"/>
  <c r="O121" i="13"/>
  <c r="O187" i="13"/>
  <c r="O189" i="13"/>
  <c r="O194" i="13"/>
  <c r="O203" i="13"/>
  <c r="O205" i="13"/>
  <c r="O211" i="13"/>
  <c r="O214" i="13"/>
  <c r="O217" i="13"/>
  <c r="O241" i="13"/>
  <c r="O244" i="13"/>
  <c r="O268" i="13"/>
  <c r="O287" i="13"/>
  <c r="O315" i="13"/>
  <c r="O333" i="13"/>
  <c r="O337" i="13"/>
  <c r="O357" i="13"/>
  <c r="O360" i="13"/>
  <c r="O362" i="13"/>
  <c r="O373" i="13"/>
  <c r="O376" i="13"/>
  <c r="O378" i="13"/>
  <c r="O395" i="13"/>
  <c r="O449" i="13"/>
  <c r="O456" i="13"/>
  <c r="O472" i="13"/>
  <c r="O479" i="13"/>
  <c r="O481" i="13"/>
  <c r="O486" i="13"/>
  <c r="O495" i="13"/>
  <c r="O497" i="13"/>
  <c r="O504" i="13"/>
  <c r="O520" i="13"/>
  <c r="O536" i="13"/>
  <c r="O552" i="13"/>
  <c r="O581" i="13"/>
  <c r="O585" i="13"/>
  <c r="O609" i="13"/>
  <c r="O642" i="13"/>
  <c r="O665" i="13"/>
  <c r="O673" i="13"/>
  <c r="O676" i="13"/>
  <c r="O683" i="13"/>
  <c r="O699" i="13"/>
  <c r="O715" i="13"/>
  <c r="O731" i="13"/>
  <c r="O47" i="13"/>
  <c r="O59" i="13"/>
  <c r="O63" i="13"/>
  <c r="O71" i="13"/>
  <c r="O73" i="13"/>
  <c r="O77" i="13"/>
  <c r="O89" i="13"/>
  <c r="O145" i="13"/>
  <c r="O156" i="13"/>
  <c r="O163" i="13"/>
  <c r="O172" i="13"/>
  <c r="O179" i="13"/>
  <c r="O197" i="13"/>
  <c r="O200" i="13"/>
  <c r="O227" i="13"/>
  <c r="O275" i="13"/>
  <c r="O279" i="13"/>
  <c r="O285" i="13"/>
  <c r="O288" i="13"/>
  <c r="O290" i="13"/>
  <c r="O293" i="13"/>
  <c r="O309" i="13"/>
  <c r="O312" i="13"/>
  <c r="O314" i="13"/>
  <c r="O331" i="13"/>
  <c r="O349" i="13"/>
  <c r="O389" i="13"/>
  <c r="O425" i="13"/>
  <c r="O454" i="13"/>
  <c r="O465" i="13"/>
  <c r="O470" i="13"/>
  <c r="O499" i="13"/>
  <c r="O502" i="13"/>
  <c r="O508" i="13"/>
  <c r="O510" i="13"/>
  <c r="O518" i="13"/>
  <c r="O524" i="13"/>
  <c r="O526" i="13"/>
  <c r="O534" i="13"/>
  <c r="O542" i="13"/>
  <c r="O550" i="13"/>
  <c r="O558" i="13"/>
  <c r="O568" i="13"/>
  <c r="O570" i="13"/>
  <c r="O584" i="13"/>
  <c r="O602" i="13"/>
  <c r="O625" i="13"/>
  <c r="O635" i="13"/>
  <c r="O644" i="13"/>
  <c r="O649" i="13"/>
  <c r="O658" i="13"/>
  <c r="O666" i="13"/>
  <c r="O681" i="13"/>
  <c r="O690" i="13"/>
  <c r="O697" i="13"/>
  <c r="O706" i="13"/>
  <c r="O713" i="13"/>
  <c r="O722" i="13"/>
  <c r="O729" i="13"/>
  <c r="O738" i="13"/>
  <c r="O745" i="13"/>
  <c r="L28" i="13"/>
  <c r="O36" i="13"/>
  <c r="O40" i="13"/>
  <c r="O43" i="13"/>
  <c r="O69" i="13"/>
  <c r="O72" i="13"/>
  <c r="O74" i="13"/>
  <c r="O84" i="13"/>
  <c r="O100" i="13"/>
  <c r="O105" i="13"/>
  <c r="O109" i="13"/>
  <c r="O112" i="13"/>
  <c r="O114" i="13"/>
  <c r="O131" i="13"/>
  <c r="O133" i="13"/>
  <c r="O137" i="13"/>
  <c r="O139" i="13"/>
  <c r="O141" i="13"/>
  <c r="O209" i="13"/>
  <c r="O212" i="13"/>
  <c r="O216" i="13"/>
  <c r="O223" i="13"/>
  <c r="O235" i="13"/>
  <c r="O237" i="13"/>
  <c r="O243" i="13"/>
  <c r="O246" i="13"/>
  <c r="O252" i="13"/>
  <c r="O259" i="13"/>
  <c r="O260" i="13"/>
  <c r="O278" i="13"/>
  <c r="O280" i="13"/>
  <c r="O282" i="13"/>
  <c r="O297" i="13"/>
  <c r="O301" i="13"/>
  <c r="O325" i="13"/>
  <c r="O328" i="13"/>
  <c r="O330" i="13"/>
  <c r="O347" i="13"/>
  <c r="O365" i="13"/>
  <c r="O381" i="13"/>
  <c r="O383" i="13"/>
  <c r="O385" i="13"/>
  <c r="O412" i="13"/>
  <c r="O415" i="13"/>
  <c r="O424" i="13"/>
  <c r="O426" i="13"/>
  <c r="O430" i="13"/>
  <c r="O441" i="13"/>
  <c r="O451" i="13"/>
  <c r="O461" i="13"/>
  <c r="O467" i="13"/>
  <c r="O489" i="13"/>
  <c r="O492" i="13"/>
  <c r="O539" i="13"/>
  <c r="O555" i="13"/>
  <c r="O566" i="13"/>
  <c r="O573" i="13"/>
  <c r="O583" i="13"/>
  <c r="O586" i="13"/>
  <c r="O606" i="13"/>
  <c r="O633" i="13"/>
  <c r="O641" i="13"/>
  <c r="O663" i="13"/>
  <c r="O670" i="13"/>
  <c r="O674" i="13"/>
  <c r="O682" i="13"/>
  <c r="O698" i="13"/>
  <c r="O714" i="13"/>
  <c r="O730" i="13"/>
  <c r="O35" i="13"/>
  <c r="O37" i="13"/>
  <c r="O41" i="13"/>
  <c r="O49" i="13"/>
  <c r="O51" i="13"/>
  <c r="O65" i="13"/>
  <c r="O81" i="13"/>
  <c r="O83" i="13"/>
  <c r="O97" i="13"/>
  <c r="O99" i="13"/>
  <c r="O106" i="13"/>
  <c r="O119" i="13"/>
  <c r="O124" i="13"/>
  <c r="O313" i="13"/>
  <c r="O329" i="13"/>
  <c r="O345" i="13"/>
  <c r="O361" i="13"/>
  <c r="O377" i="13"/>
  <c r="O393" i="13"/>
  <c r="O406" i="13"/>
  <c r="O447" i="13"/>
  <c r="O463" i="13"/>
  <c r="O559" i="13"/>
  <c r="O30" i="13"/>
  <c r="O44" i="13"/>
  <c r="O60" i="13"/>
  <c r="O76" i="13"/>
  <c r="O92" i="13"/>
  <c r="O19" i="13"/>
  <c r="O21" i="13"/>
  <c r="N24" i="13"/>
  <c r="O25" i="13"/>
  <c r="N28" i="13"/>
  <c r="O31" i="13"/>
  <c r="O32" i="13"/>
  <c r="O34" i="13"/>
  <c r="O87" i="13"/>
  <c r="O108" i="13"/>
  <c r="O390" i="13"/>
  <c r="O409" i="13"/>
  <c r="O122" i="13"/>
  <c r="O125" i="13"/>
  <c r="O126" i="13"/>
  <c r="O128" i="13"/>
  <c r="O135" i="13"/>
  <c r="O142" i="13"/>
  <c r="O144" i="13"/>
  <c r="O151" i="13"/>
  <c r="O158" i="13"/>
  <c r="O160" i="13"/>
  <c r="O167" i="13"/>
  <c r="O174" i="13"/>
  <c r="O176" i="13"/>
  <c r="O183" i="13"/>
  <c r="O190" i="13"/>
  <c r="O192" i="13"/>
  <c r="O199" i="13"/>
  <c r="O206" i="13"/>
  <c r="O208" i="13"/>
  <c r="O215" i="13"/>
  <c r="O222" i="13"/>
  <c r="O224" i="13"/>
  <c r="O231" i="13"/>
  <c r="O238" i="13"/>
  <c r="O240" i="13"/>
  <c r="O253" i="13"/>
  <c r="O269" i="13"/>
  <c r="O292" i="13"/>
  <c r="O306" i="13"/>
  <c r="O311" i="13"/>
  <c r="O322" i="13"/>
  <c r="O327" i="13"/>
  <c r="O338" i="13"/>
  <c r="O343" i="13"/>
  <c r="O354" i="13"/>
  <c r="O359" i="13"/>
  <c r="O370" i="13"/>
  <c r="O375" i="13"/>
  <c r="O386" i="13"/>
  <c r="O391" i="13"/>
  <c r="O402" i="13"/>
  <c r="O407" i="13"/>
  <c r="O418" i="13"/>
  <c r="O420" i="13"/>
  <c r="O432" i="13"/>
  <c r="O436" i="13"/>
  <c r="O444" i="13"/>
  <c r="O448" i="13"/>
  <c r="O452" i="13"/>
  <c r="O464" i="13"/>
  <c r="O468" i="13"/>
  <c r="O480" i="13"/>
  <c r="O484" i="13"/>
  <c r="O496" i="13"/>
  <c r="O500" i="13"/>
  <c r="O512" i="13"/>
  <c r="O516" i="13"/>
  <c r="O528" i="13"/>
  <c r="O532" i="13"/>
  <c r="O544" i="13"/>
  <c r="O548" i="13"/>
  <c r="O560" i="13"/>
  <c r="O562" i="13"/>
  <c r="O575" i="13"/>
  <c r="O579" i="13"/>
  <c r="O618" i="13"/>
  <c r="O650" i="13"/>
  <c r="O113" i="13"/>
  <c r="O202" i="13"/>
  <c r="O204" i="13"/>
  <c r="O218" i="13"/>
  <c r="O220" i="13"/>
  <c r="O234" i="13"/>
  <c r="O236" i="13"/>
  <c r="O247" i="13"/>
  <c r="O254" i="13"/>
  <c r="O256" i="13"/>
  <c r="O263" i="13"/>
  <c r="O270" i="13"/>
  <c r="O272" i="13"/>
  <c r="O283" i="13"/>
  <c r="O289" i="13"/>
  <c r="O300" i="13"/>
  <c r="O308" i="13"/>
  <c r="O316" i="13"/>
  <c r="O318" i="13"/>
  <c r="O324" i="13"/>
  <c r="O332" i="13"/>
  <c r="O334" i="13"/>
  <c r="O340" i="13"/>
  <c r="O348" i="13"/>
  <c r="O350" i="13"/>
  <c r="O356" i="13"/>
  <c r="O364" i="13"/>
  <c r="O366" i="13"/>
  <c r="O372" i="13"/>
  <c r="O380" i="13"/>
  <c r="O382" i="13"/>
  <c r="O388" i="13"/>
  <c r="O396" i="13"/>
  <c r="O398" i="13"/>
  <c r="O414" i="13"/>
  <c r="O421" i="13"/>
  <c r="O423" i="13"/>
  <c r="O429" i="13"/>
  <c r="O434" i="13"/>
  <c r="O437" i="13"/>
  <c r="O439" i="13"/>
  <c r="O453" i="13"/>
  <c r="O455" i="13"/>
  <c r="O466" i="13"/>
  <c r="O469" i="13"/>
  <c r="O471" i="13"/>
  <c r="O482" i="13"/>
  <c r="O485" i="13"/>
  <c r="O487" i="13"/>
  <c r="O498" i="13"/>
  <c r="O501" i="13"/>
  <c r="O503" i="13"/>
  <c r="O506" i="13"/>
  <c r="O509" i="13"/>
  <c r="O514" i="13"/>
  <c r="O517" i="13"/>
  <c r="O519" i="13"/>
  <c r="O522" i="13"/>
  <c r="O525" i="13"/>
  <c r="O530" i="13"/>
  <c r="O533" i="13"/>
  <c r="O535" i="13"/>
  <c r="O538" i="13"/>
  <c r="O541" i="13"/>
  <c r="O546" i="13"/>
  <c r="O549" i="13"/>
  <c r="O551" i="13"/>
  <c r="O554" i="13"/>
  <c r="O557" i="13"/>
  <c r="O565" i="13"/>
  <c r="O567" i="13"/>
  <c r="O569" i="13"/>
  <c r="O582" i="13"/>
  <c r="O601" i="13"/>
  <c r="O628" i="13"/>
  <c r="O660" i="13"/>
  <c r="O281" i="13"/>
  <c r="O291" i="13"/>
  <c r="O411" i="13"/>
  <c r="O417" i="13"/>
  <c r="O427" i="13"/>
  <c r="O443" i="13"/>
  <c r="O446" i="13"/>
  <c r="O459" i="13"/>
  <c r="O462" i="13"/>
  <c r="O475" i="13"/>
  <c r="O478" i="13"/>
  <c r="O491" i="13"/>
  <c r="O494" i="13"/>
  <c r="O574" i="13"/>
  <c r="O577" i="13"/>
  <c r="O591" i="13"/>
  <c r="O597" i="13"/>
  <c r="O598" i="13"/>
  <c r="O600" i="13"/>
  <c r="O607" i="13"/>
  <c r="O613" i="13"/>
  <c r="O614" i="13"/>
  <c r="O616" i="13"/>
  <c r="O623" i="13"/>
  <c r="O629" i="13"/>
  <c r="O630" i="13"/>
  <c r="O632" i="13"/>
  <c r="O639" i="13"/>
  <c r="O645" i="13"/>
  <c r="O646" i="13"/>
  <c r="O648" i="13"/>
  <c r="O655" i="13"/>
  <c r="O661" i="13"/>
  <c r="O662" i="13"/>
  <c r="O664" i="13"/>
  <c r="O671" i="13"/>
  <c r="O677" i="13"/>
  <c r="O678" i="13"/>
  <c r="O680" i="13"/>
  <c r="O687" i="13"/>
  <c r="O693" i="13"/>
  <c r="O694" i="13"/>
  <c r="O696" i="13"/>
  <c r="O703" i="13"/>
  <c r="O709" i="13"/>
  <c r="O710" i="13"/>
  <c r="O712" i="13"/>
  <c r="O719" i="13"/>
  <c r="O725" i="13"/>
  <c r="O726" i="13"/>
  <c r="O728" i="13"/>
  <c r="O735" i="13"/>
  <c r="O741" i="13"/>
  <c r="O742" i="13"/>
  <c r="O744" i="13"/>
  <c r="L24" i="13"/>
  <c r="O302" i="13"/>
  <c r="N20" i="13"/>
  <c r="O295" i="13"/>
  <c r="O564" i="13"/>
  <c r="O580" i="13"/>
  <c r="O596" i="13"/>
  <c r="O612" i="13"/>
  <c r="O571" i="13"/>
  <c r="O578" i="13"/>
  <c r="O587" i="13"/>
  <c r="O594" i="13"/>
  <c r="O603" i="13"/>
  <c r="O610" i="13"/>
  <c r="O619" i="13"/>
  <c r="I850" i="11" l="1"/>
  <c r="J850" i="11" s="1"/>
  <c r="I844" i="11"/>
  <c r="J844" i="11" s="1"/>
  <c r="AU798" i="11"/>
  <c r="AV798" i="11" s="1"/>
  <c r="A689" i="11"/>
  <c r="B687" i="11"/>
  <c r="AW670" i="11"/>
  <c r="AX670" i="11" s="1"/>
  <c r="B665" i="11"/>
  <c r="A664" i="11"/>
  <c r="A575" i="11"/>
  <c r="AS544" i="11"/>
  <c r="AT544" i="11" s="1"/>
  <c r="AW462" i="11"/>
  <c r="AX462" i="11" s="1"/>
  <c r="AW430" i="11"/>
  <c r="AX430" i="11" s="1"/>
  <c r="A425" i="11"/>
  <c r="A424" i="11"/>
  <c r="B423" i="11"/>
  <c r="AU414" i="11"/>
  <c r="AV414" i="11" s="1"/>
  <c r="AU400" i="11"/>
  <c r="AV400" i="11" s="1"/>
  <c r="AW382" i="11"/>
  <c r="AX382" i="11" s="1"/>
  <c r="AU367" i="11"/>
  <c r="AV367" i="11" s="1"/>
  <c r="AU351" i="11"/>
  <c r="AV351" i="11" s="1"/>
  <c r="AU305" i="11"/>
  <c r="AV305" i="11" s="1"/>
  <c r="AW250" i="11"/>
  <c r="AX250" i="11" s="1"/>
  <c r="AU142" i="11"/>
  <c r="AV142" i="11" s="1"/>
  <c r="AU126" i="11"/>
  <c r="AV126" i="11" s="1"/>
  <c r="AS112" i="11"/>
  <c r="AT112" i="11" s="1"/>
  <c r="AS96" i="11"/>
  <c r="AT96" i="11" s="1"/>
  <c r="AU90" i="11"/>
  <c r="AV90" i="11" s="1"/>
  <c r="A41" i="11"/>
  <c r="AW34" i="11"/>
  <c r="AX34" i="11" s="1"/>
  <c r="V852" i="11"/>
  <c r="I851" i="11"/>
  <c r="I845" i="11"/>
  <c r="I843" i="11"/>
  <c r="AQ838" i="11"/>
  <c r="AR838" i="11" s="1"/>
  <c r="AW834" i="11"/>
  <c r="AX834" i="11" s="1"/>
  <c r="AW828" i="11"/>
  <c r="AX828" i="11" s="1"/>
  <c r="AU826" i="11"/>
  <c r="AV826" i="11" s="1"/>
  <c r="AM826" i="11"/>
  <c r="AN826" i="11" s="1"/>
  <c r="AW824" i="11"/>
  <c r="AX824" i="11" s="1"/>
  <c r="AU822" i="11"/>
  <c r="AV822" i="11" s="1"/>
  <c r="AM822" i="11"/>
  <c r="AN822" i="11" s="1"/>
  <c r="AU818" i="11"/>
  <c r="AV818" i="11" s="1"/>
  <c r="AU810" i="11"/>
  <c r="AV810" i="11" s="1"/>
  <c r="AM810" i="11"/>
  <c r="AN810" i="11" s="1"/>
  <c r="AK808" i="11"/>
  <c r="AL808" i="11" s="1"/>
  <c r="AW806" i="11"/>
  <c r="AX806" i="11" s="1"/>
  <c r="AU806" i="11"/>
  <c r="AV806" i="11" s="1"/>
  <c r="AS806" i="11"/>
  <c r="AT806" i="11" s="1"/>
  <c r="AQ806" i="11"/>
  <c r="AR806" i="11" s="1"/>
  <c r="AM806" i="11"/>
  <c r="AN806" i="11" s="1"/>
  <c r="AK806" i="11"/>
  <c r="AL806" i="11" s="1"/>
  <c r="AU809" i="11"/>
  <c r="AV809" i="11" s="1"/>
  <c r="AW805" i="11"/>
  <c r="AX805" i="11" s="1"/>
  <c r="AU803" i="11"/>
  <c r="AV803" i="11" s="1"/>
  <c r="AW802" i="11"/>
  <c r="AX802" i="11" s="1"/>
  <c r="AU802" i="11"/>
  <c r="AV802" i="11" s="1"/>
  <c r="AS802" i="11"/>
  <c r="AT802" i="11" s="1"/>
  <c r="AQ802" i="11"/>
  <c r="AR802" i="11" s="1"/>
  <c r="AM802" i="11"/>
  <c r="AN802" i="11" s="1"/>
  <c r="AK802" i="11"/>
  <c r="AL802" i="11" s="1"/>
  <c r="AW786" i="11"/>
  <c r="AX786" i="11" s="1"/>
  <c r="AW774" i="11"/>
  <c r="AX774" i="11" s="1"/>
  <c r="AU774" i="11"/>
  <c r="AV774" i="11" s="1"/>
  <c r="AS774" i="11"/>
  <c r="AT774" i="11" s="1"/>
  <c r="AQ774" i="11"/>
  <c r="AR774" i="11" s="1"/>
  <c r="AM774" i="11"/>
  <c r="AN774" i="11" s="1"/>
  <c r="AK774" i="11"/>
  <c r="AL774" i="11" s="1"/>
  <c r="AS776" i="11"/>
  <c r="AT776" i="11" s="1"/>
  <c r="AU772" i="11"/>
  <c r="AV772" i="11" s="1"/>
  <c r="AU771" i="11"/>
  <c r="AV771" i="11" s="1"/>
  <c r="AW770" i="11"/>
  <c r="AX770" i="11" s="1"/>
  <c r="AU770" i="11"/>
  <c r="AV770" i="11" s="1"/>
  <c r="AS770" i="11"/>
  <c r="AT770" i="11" s="1"/>
  <c r="AQ770" i="11"/>
  <c r="AR770" i="11" s="1"/>
  <c r="AM770" i="11"/>
  <c r="AN770" i="11" s="1"/>
  <c r="AK770" i="11"/>
  <c r="AL770" i="11" s="1"/>
  <c r="AK765" i="11"/>
  <c r="AL765" i="11" s="1"/>
  <c r="AW765" i="11"/>
  <c r="AX765" i="11" s="1"/>
  <c r="AU763" i="11"/>
  <c r="AV763" i="11" s="1"/>
  <c r="AW762" i="11"/>
  <c r="AX762" i="11" s="1"/>
  <c r="AU762" i="11"/>
  <c r="AV762" i="11" s="1"/>
  <c r="AS762" i="11"/>
  <c r="AT762" i="11" s="1"/>
  <c r="AQ762" i="11"/>
  <c r="AR762" i="11" s="1"/>
  <c r="AM762" i="11"/>
  <c r="AN762" i="11" s="1"/>
  <c r="AK762" i="11"/>
  <c r="AL762" i="11" s="1"/>
  <c r="AS761" i="11"/>
  <c r="AT761" i="11" s="1"/>
  <c r="AQ760" i="11"/>
  <c r="AR760" i="11" s="1"/>
  <c r="AW758" i="11"/>
  <c r="AX758" i="11" s="1"/>
  <c r="AU758" i="11"/>
  <c r="AV758" i="11" s="1"/>
  <c r="AS758" i="11"/>
  <c r="AT758" i="11" s="1"/>
  <c r="AQ758" i="11"/>
  <c r="AR758" i="11" s="1"/>
  <c r="AM758" i="11"/>
  <c r="AN758" i="11" s="1"/>
  <c r="AK758" i="11"/>
  <c r="AL758" i="11" s="1"/>
  <c r="AQ756" i="11"/>
  <c r="AR756" i="11" s="1"/>
  <c r="AW754" i="11"/>
  <c r="AX754" i="11" s="1"/>
  <c r="AU754" i="11"/>
  <c r="AV754" i="11" s="1"/>
  <c r="AS754" i="11"/>
  <c r="AT754" i="11" s="1"/>
  <c r="AQ754" i="11"/>
  <c r="AR754" i="11" s="1"/>
  <c r="AM754" i="11"/>
  <c r="AN754" i="11" s="1"/>
  <c r="AK754" i="11"/>
  <c r="AL754" i="11" s="1"/>
  <c r="AU755" i="11"/>
  <c r="AV755" i="11" s="1"/>
  <c r="AW752" i="11"/>
  <c r="AX752" i="11" s="1"/>
  <c r="AU747" i="11"/>
  <c r="AV747" i="11" s="1"/>
  <c r="AW746" i="11"/>
  <c r="AX746" i="11" s="1"/>
  <c r="AU746" i="11"/>
  <c r="AV746" i="11" s="1"/>
  <c r="AS746" i="11"/>
  <c r="AT746" i="11" s="1"/>
  <c r="AQ746" i="11"/>
  <c r="AR746" i="11" s="1"/>
  <c r="AM746" i="11"/>
  <c r="AN746" i="11" s="1"/>
  <c r="AK746" i="11"/>
  <c r="AL746" i="11" s="1"/>
  <c r="AW744" i="11"/>
  <c r="AX744" i="11" s="1"/>
  <c r="AU743" i="11"/>
  <c r="AV743" i="11" s="1"/>
  <c r="AW742" i="11"/>
  <c r="AX742" i="11" s="1"/>
  <c r="AU742" i="11"/>
  <c r="AV742" i="11" s="1"/>
  <c r="AS740" i="11"/>
  <c r="AT740" i="11" s="1"/>
  <c r="AW738" i="11"/>
  <c r="AX738" i="11" s="1"/>
  <c r="AU738" i="11"/>
  <c r="AV738" i="11" s="1"/>
  <c r="AS738" i="11"/>
  <c r="AT738" i="11" s="1"/>
  <c r="AQ738" i="11"/>
  <c r="AR738" i="11" s="1"/>
  <c r="AM738" i="11"/>
  <c r="AN738" i="11" s="1"/>
  <c r="AK738" i="11"/>
  <c r="AL738" i="11" s="1"/>
  <c r="AW732" i="11"/>
  <c r="AX732" i="11" s="1"/>
  <c r="AQ731" i="11"/>
  <c r="AR731" i="11" s="1"/>
  <c r="AU730" i="11"/>
  <c r="AV730" i="11" s="1"/>
  <c r="AU726" i="11"/>
  <c r="AV726" i="11" s="1"/>
  <c r="AS711" i="11"/>
  <c r="AT711" i="11" s="1"/>
  <c r="AU710" i="11"/>
  <c r="AV710" i="11" s="1"/>
  <c r="AQ710" i="11"/>
  <c r="AR710" i="11" s="1"/>
  <c r="AM710" i="11"/>
  <c r="AN710" i="11" s="1"/>
  <c r="AW698" i="11"/>
  <c r="AX698" i="11" s="1"/>
  <c r="AW694" i="11"/>
  <c r="AX694" i="11" s="1"/>
  <c r="AU693" i="11"/>
  <c r="AV693" i="11" s="1"/>
  <c r="B693" i="11"/>
  <c r="A693" i="11"/>
  <c r="B692" i="11"/>
  <c r="A692" i="11"/>
  <c r="A691" i="11"/>
  <c r="B691" i="11"/>
  <c r="AW690" i="11"/>
  <c r="AX690" i="11" s="1"/>
  <c r="AU689" i="11"/>
  <c r="AV689" i="11" s="1"/>
  <c r="AW686" i="11"/>
  <c r="AX686" i="11" s="1"/>
  <c r="AU685" i="11"/>
  <c r="AV685" i="11" s="1"/>
  <c r="AW682" i="11"/>
  <c r="AX682" i="11" s="1"/>
  <c r="AU681" i="11"/>
  <c r="AV681" i="11" s="1"/>
  <c r="AW678" i="11"/>
  <c r="AX678" i="11" s="1"/>
  <c r="AU677" i="11"/>
  <c r="AV677" i="11" s="1"/>
  <c r="AW674" i="11"/>
  <c r="AX674" i="11" s="1"/>
  <c r="AQ669" i="11"/>
  <c r="AR669" i="11" s="1"/>
  <c r="AW660" i="11"/>
  <c r="AX660" i="11" s="1"/>
  <c r="AU659" i="11"/>
  <c r="AV659" i="11" s="1"/>
  <c r="AU658" i="11"/>
  <c r="AV658" i="11" s="1"/>
  <c r="AS652" i="11"/>
  <c r="AT652" i="11" s="1"/>
  <c r="AU651" i="11"/>
  <c r="AV651" i="11" s="1"/>
  <c r="AU650" i="11"/>
  <c r="AV650" i="11" s="1"/>
  <c r="AU647" i="11"/>
  <c r="AV647" i="11" s="1"/>
  <c r="AU646" i="11"/>
  <c r="AV646" i="11" s="1"/>
  <c r="AW644" i="11"/>
  <c r="AX644" i="11" s="1"/>
  <c r="AU643" i="11"/>
  <c r="AV643" i="11" s="1"/>
  <c r="AU642" i="11"/>
  <c r="AV642" i="11" s="1"/>
  <c r="AK636" i="11"/>
  <c r="AL636" i="11" s="1"/>
  <c r="AU635" i="11"/>
  <c r="AV635" i="11" s="1"/>
  <c r="AU634" i="11"/>
  <c r="AV634" i="11" s="1"/>
  <c r="AK632" i="11"/>
  <c r="AL632" i="11" s="1"/>
  <c r="AU631" i="11"/>
  <c r="AV631" i="11" s="1"/>
  <c r="AU630" i="11"/>
  <c r="AV630" i="11" s="1"/>
  <c r="AU627" i="11"/>
  <c r="AV627" i="11" s="1"/>
  <c r="AU626" i="11"/>
  <c r="AV626" i="11" s="1"/>
  <c r="AU618" i="11"/>
  <c r="AV618" i="11" s="1"/>
  <c r="AQ615" i="11"/>
  <c r="AR615" i="11" s="1"/>
  <c r="AU614" i="11"/>
  <c r="AV614" i="11" s="1"/>
  <c r="AS612" i="11"/>
  <c r="AT612" i="11" s="1"/>
  <c r="AU610" i="11"/>
  <c r="AV610" i="11" s="1"/>
  <c r="AQ603" i="11"/>
  <c r="AR603" i="11" s="1"/>
  <c r="AU602" i="11"/>
  <c r="AV602" i="11" s="1"/>
  <c r="AQ602" i="11"/>
  <c r="AR602" i="11" s="1"/>
  <c r="AM602" i="11"/>
  <c r="AN602" i="11" s="1"/>
  <c r="AW601" i="11"/>
  <c r="AX601" i="11" s="1"/>
  <c r="AU601" i="11"/>
  <c r="AV601" i="11" s="1"/>
  <c r="AS601" i="11"/>
  <c r="AT601" i="11" s="1"/>
  <c r="AQ601" i="11"/>
  <c r="AR601" i="11" s="1"/>
  <c r="AM601" i="11"/>
  <c r="AN601" i="11" s="1"/>
  <c r="AK601" i="11"/>
  <c r="AL601" i="11" s="1"/>
  <c r="AW600" i="11"/>
  <c r="AX600" i="11" s="1"/>
  <c r="AU600" i="11"/>
  <c r="AV600" i="11" s="1"/>
  <c r="AS600" i="11"/>
  <c r="AT600" i="11" s="1"/>
  <c r="AQ600" i="11"/>
  <c r="AR600" i="11" s="1"/>
  <c r="AM600" i="11"/>
  <c r="AN600" i="11" s="1"/>
  <c r="AK600" i="11"/>
  <c r="AL600" i="11" s="1"/>
  <c r="AW599" i="11"/>
  <c r="AX599" i="11" s="1"/>
  <c r="AU599" i="11"/>
  <c r="AV599" i="11" s="1"/>
  <c r="AS599" i="11"/>
  <c r="AT599" i="11" s="1"/>
  <c r="AQ599" i="11"/>
  <c r="AR599" i="11" s="1"/>
  <c r="AM599" i="11"/>
  <c r="AN599" i="11" s="1"/>
  <c r="AK599" i="11"/>
  <c r="AL599" i="11" s="1"/>
  <c r="AW598" i="11"/>
  <c r="AX598" i="11" s="1"/>
  <c r="AU598" i="11"/>
  <c r="AV598" i="11" s="1"/>
  <c r="AU597" i="11"/>
  <c r="AV597" i="11" s="1"/>
  <c r="AS596" i="11"/>
  <c r="AT596" i="11" s="1"/>
  <c r="AU595" i="11"/>
  <c r="AV595" i="11" s="1"/>
  <c r="AW594" i="11"/>
  <c r="AX594" i="11" s="1"/>
  <c r="AU594" i="11"/>
  <c r="AV594" i="11" s="1"/>
  <c r="AU589" i="11"/>
  <c r="AV589" i="11" s="1"/>
  <c r="AK588" i="11"/>
  <c r="AL588" i="11" s="1"/>
  <c r="AU587" i="11"/>
  <c r="AV587" i="11" s="1"/>
  <c r="AW586" i="11"/>
  <c r="AX586" i="11" s="1"/>
  <c r="AU586" i="11"/>
  <c r="AV586" i="11" s="1"/>
  <c r="AU585" i="11"/>
  <c r="AV585" i="11" s="1"/>
  <c r="AW584" i="11"/>
  <c r="AX584" i="11" s="1"/>
  <c r="AU583" i="11"/>
  <c r="AV583" i="11" s="1"/>
  <c r="AW582" i="11"/>
  <c r="AX582" i="11" s="1"/>
  <c r="AU582" i="11"/>
  <c r="AV582" i="11" s="1"/>
  <c r="AU579" i="11"/>
  <c r="AV579" i="11" s="1"/>
  <c r="AW578" i="11"/>
  <c r="AX578" i="11" s="1"/>
  <c r="AU578" i="11"/>
  <c r="AV578" i="11" s="1"/>
  <c r="AW576" i="11"/>
  <c r="AX576" i="11" s="1"/>
  <c r="AU575" i="11"/>
  <c r="AV575" i="11" s="1"/>
  <c r="AW574" i="11"/>
  <c r="AX574" i="11" s="1"/>
  <c r="AU574" i="11"/>
  <c r="AV574" i="11" s="1"/>
  <c r="AK572" i="11"/>
  <c r="AL572" i="11" s="1"/>
  <c r="AU571" i="11"/>
  <c r="AV571" i="11" s="1"/>
  <c r="AW570" i="11"/>
  <c r="AX570" i="11" s="1"/>
  <c r="AU570" i="11"/>
  <c r="AV570" i="11" s="1"/>
  <c r="AW568" i="11"/>
  <c r="AX568" i="11" s="1"/>
  <c r="AW566" i="11"/>
  <c r="AX566" i="11" s="1"/>
  <c r="AU566" i="11"/>
  <c r="AV566" i="11" s="1"/>
  <c r="AW564" i="11"/>
  <c r="AX564" i="11" s="1"/>
  <c r="AU562" i="11"/>
  <c r="AV562" i="11" s="1"/>
  <c r="AK556" i="11"/>
  <c r="AL556" i="11" s="1"/>
  <c r="AU554" i="11"/>
  <c r="AV554" i="11" s="1"/>
  <c r="AQ551" i="11"/>
  <c r="AR551" i="11" s="1"/>
  <c r="AU550" i="11"/>
  <c r="AV550" i="11" s="1"/>
  <c r="AS548" i="11"/>
  <c r="AT548" i="11" s="1"/>
  <c r="AU547" i="11"/>
  <c r="AV547" i="11" s="1"/>
  <c r="AU546" i="11"/>
  <c r="AV546" i="11" s="1"/>
  <c r="AW538" i="11"/>
  <c r="AX538" i="11" s="1"/>
  <c r="AW541" i="11"/>
  <c r="AX541" i="11" s="1"/>
  <c r="AW534" i="11"/>
  <c r="AX534" i="11" s="1"/>
  <c r="AW530" i="11"/>
  <c r="AX530" i="11" s="1"/>
  <c r="AW522" i="11"/>
  <c r="AX522" i="11" s="1"/>
  <c r="AW518" i="11"/>
  <c r="AX518" i="11" s="1"/>
  <c r="AW514" i="11"/>
  <c r="AX514" i="11" s="1"/>
  <c r="AW506" i="11"/>
  <c r="AX506" i="11" s="1"/>
  <c r="AW502" i="11"/>
  <c r="AX502" i="11" s="1"/>
  <c r="AW498" i="11"/>
  <c r="AX498" i="11" s="1"/>
  <c r="AS498" i="11"/>
  <c r="AT498" i="11" s="1"/>
  <c r="AK498" i="11"/>
  <c r="AL498" i="11" s="1"/>
  <c r="AW490" i="11"/>
  <c r="AX490" i="11" s="1"/>
  <c r="AW486" i="11"/>
  <c r="AX486" i="11" s="1"/>
  <c r="AW482" i="11"/>
  <c r="AX482" i="11" s="1"/>
  <c r="AU482" i="11"/>
  <c r="AV482" i="11" s="1"/>
  <c r="AW478" i="11"/>
  <c r="AX478" i="11" s="1"/>
  <c r="AU477" i="11"/>
  <c r="AV477" i="11" s="1"/>
  <c r="AW474" i="11"/>
  <c r="AX474" i="11" s="1"/>
  <c r="AU474" i="11"/>
  <c r="AV474" i="11" s="1"/>
  <c r="AU473" i="11"/>
  <c r="AV473" i="11" s="1"/>
  <c r="AW470" i="11"/>
  <c r="AX470" i="11" s="1"/>
  <c r="AU470" i="11"/>
  <c r="AV470" i="11" s="1"/>
  <c r="AU469" i="11"/>
  <c r="AV469" i="11" s="1"/>
  <c r="AW466" i="11"/>
  <c r="AX466" i="11" s="1"/>
  <c r="AU466" i="11"/>
  <c r="AV466" i="11" s="1"/>
  <c r="AU461" i="11"/>
  <c r="AV461" i="11" s="1"/>
  <c r="AW458" i="11"/>
  <c r="AX458" i="11" s="1"/>
  <c r="AU458" i="11"/>
  <c r="AV458" i="11" s="1"/>
  <c r="AU457" i="11"/>
  <c r="AV457" i="11" s="1"/>
  <c r="AW454" i="11"/>
  <c r="AX454" i="11" s="1"/>
  <c r="AU454" i="11"/>
  <c r="AV454" i="11" s="1"/>
  <c r="AU453" i="11"/>
  <c r="AV453" i="11" s="1"/>
  <c r="AW450" i="11"/>
  <c r="AX450" i="11" s="1"/>
  <c r="AU450" i="11"/>
  <c r="AV450" i="11" s="1"/>
  <c r="AU445" i="11"/>
  <c r="AV445" i="11" s="1"/>
  <c r="AW442" i="11"/>
  <c r="AX442" i="11" s="1"/>
  <c r="AU442" i="11"/>
  <c r="AV442" i="11" s="1"/>
  <c r="AU441" i="11"/>
  <c r="AV441" i="11" s="1"/>
  <c r="AW438" i="11"/>
  <c r="AX438" i="11" s="1"/>
  <c r="AU438" i="11"/>
  <c r="AV438" i="11" s="1"/>
  <c r="AU437" i="11"/>
  <c r="AV437" i="11" s="1"/>
  <c r="AW434" i="11"/>
  <c r="AX434" i="11" s="1"/>
  <c r="AU434" i="11"/>
  <c r="AV434" i="11" s="1"/>
  <c r="AW426" i="11"/>
  <c r="AX426" i="11" s="1"/>
  <c r="AU426" i="11"/>
  <c r="AV426" i="11" s="1"/>
  <c r="AU422" i="11"/>
  <c r="AV422" i="11" s="1"/>
  <c r="AK420" i="11"/>
  <c r="AL420" i="11" s="1"/>
  <c r="AU418" i="11"/>
  <c r="AV418" i="11" s="1"/>
  <c r="AW414" i="11"/>
  <c r="AX414" i="11" s="1"/>
  <c r="AS413" i="11"/>
  <c r="AT413" i="11" s="1"/>
  <c r="AU412" i="11"/>
  <c r="AV412" i="11" s="1"/>
  <c r="AU411" i="11"/>
  <c r="AV411" i="11" s="1"/>
  <c r="AW410" i="11"/>
  <c r="AX410" i="11" s="1"/>
  <c r="AU410" i="11"/>
  <c r="AV410" i="11" s="1"/>
  <c r="AU408" i="11"/>
  <c r="AV408" i="11" s="1"/>
  <c r="AW406" i="11"/>
  <c r="AX406" i="11" s="1"/>
  <c r="AU406" i="11"/>
  <c r="AV406" i="11" s="1"/>
  <c r="AU404" i="11"/>
  <c r="AV404" i="11" s="1"/>
  <c r="AK398" i="11"/>
  <c r="AL398" i="11" s="1"/>
  <c r="AU396" i="11"/>
  <c r="AV396" i="11" s="1"/>
  <c r="AW394" i="11"/>
  <c r="AX394" i="11" s="1"/>
  <c r="AU394" i="11"/>
  <c r="AV394" i="11" s="1"/>
  <c r="AU392" i="11"/>
  <c r="AV392" i="11" s="1"/>
  <c r="AW390" i="11"/>
  <c r="AX390" i="11" s="1"/>
  <c r="AU390" i="11"/>
  <c r="AV390" i="11" s="1"/>
  <c r="AU388" i="11"/>
  <c r="AV388" i="11" s="1"/>
  <c r="AM387" i="11"/>
  <c r="AN387" i="11" s="1"/>
  <c r="AW386" i="11"/>
  <c r="AX386" i="11" s="1"/>
  <c r="AU386" i="11"/>
  <c r="AV386" i="11" s="1"/>
  <c r="AU380" i="11"/>
  <c r="AV380" i="11" s="1"/>
  <c r="AU379" i="11"/>
  <c r="AV379" i="11" s="1"/>
  <c r="AU378" i="11"/>
  <c r="AV378" i="11" s="1"/>
  <c r="AU376" i="11"/>
  <c r="AV376" i="11" s="1"/>
  <c r="AU375" i="11"/>
  <c r="AV375" i="11" s="1"/>
  <c r="AW374" i="11"/>
  <c r="AX374" i="11" s="1"/>
  <c r="AU374" i="11"/>
  <c r="AV374" i="11" s="1"/>
  <c r="AU372" i="11"/>
  <c r="AV372" i="11" s="1"/>
  <c r="AU371" i="11"/>
  <c r="AV371" i="11" s="1"/>
  <c r="AU370" i="11"/>
  <c r="AV370" i="11" s="1"/>
  <c r="AU363" i="11"/>
  <c r="AV363" i="11" s="1"/>
  <c r="AU362" i="11"/>
  <c r="AV362" i="11" s="1"/>
  <c r="AK365" i="11"/>
  <c r="AL365" i="11" s="1"/>
  <c r="AM359" i="11"/>
  <c r="AN359" i="11" s="1"/>
  <c r="AU358" i="11"/>
  <c r="AV358" i="11" s="1"/>
  <c r="AS361" i="11"/>
  <c r="AT361" i="11" s="1"/>
  <c r="AW356" i="11"/>
  <c r="AX356" i="11" s="1"/>
  <c r="AQ355" i="11"/>
  <c r="AR355" i="11" s="1"/>
  <c r="AU354" i="11"/>
  <c r="AV354" i="11" s="1"/>
  <c r="AW357" i="11"/>
  <c r="AX357" i="11" s="1"/>
  <c r="AW349" i="11"/>
  <c r="AX349" i="11" s="1"/>
  <c r="AW346" i="11"/>
  <c r="AX346" i="11" s="1"/>
  <c r="AU345" i="11"/>
  <c r="AV345" i="11" s="1"/>
  <c r="AW342" i="11"/>
  <c r="AX342" i="11" s="1"/>
  <c r="AU341" i="11"/>
  <c r="AV341" i="11" s="1"/>
  <c r="AW338" i="11"/>
  <c r="AX338" i="11" s="1"/>
  <c r="AU333" i="11"/>
  <c r="AV333" i="11" s="1"/>
  <c r="AW330" i="11"/>
  <c r="AX330" i="11" s="1"/>
  <c r="AU329" i="11"/>
  <c r="AV329" i="11" s="1"/>
  <c r="AW326" i="11"/>
  <c r="AX326" i="11" s="1"/>
  <c r="AU325" i="11"/>
  <c r="AV325" i="11" s="1"/>
  <c r="AW322" i="11"/>
  <c r="AX322" i="11" s="1"/>
  <c r="AU317" i="11"/>
  <c r="AV317" i="11" s="1"/>
  <c r="AW314" i="11"/>
  <c r="AX314" i="11" s="1"/>
  <c r="AS313" i="11"/>
  <c r="AT313" i="11" s="1"/>
  <c r="AU313" i="11"/>
  <c r="AV313" i="11" s="1"/>
  <c r="AW310" i="11"/>
  <c r="AX310" i="11" s="1"/>
  <c r="AU309" i="11"/>
  <c r="AV309" i="11" s="1"/>
  <c r="AW306" i="11"/>
  <c r="AX306" i="11" s="1"/>
  <c r="AU301" i="11"/>
  <c r="AV301" i="11" s="1"/>
  <c r="AW298" i="11"/>
  <c r="AX298" i="11" s="1"/>
  <c r="AU297" i="11"/>
  <c r="AV297" i="11" s="1"/>
  <c r="AW294" i="11"/>
  <c r="AX294" i="11" s="1"/>
  <c r="AU293" i="11"/>
  <c r="AV293" i="11" s="1"/>
  <c r="AW290" i="11"/>
  <c r="AX290" i="11" s="1"/>
  <c r="AU285" i="11"/>
  <c r="AV285" i="11" s="1"/>
  <c r="AW282" i="11"/>
  <c r="AX282" i="11" s="1"/>
  <c r="AS282" i="11"/>
  <c r="AT282" i="11" s="1"/>
  <c r="AK282" i="11"/>
  <c r="AL282" i="11" s="1"/>
  <c r="AU281" i="11"/>
  <c r="AV281" i="11" s="1"/>
  <c r="AW278" i="11"/>
  <c r="AX278" i="11" s="1"/>
  <c r="AU277" i="11"/>
  <c r="AV277" i="11" s="1"/>
  <c r="AW274" i="11"/>
  <c r="AX274" i="11" s="1"/>
  <c r="AW266" i="11"/>
  <c r="AX266" i="11" s="1"/>
  <c r="AW262" i="11"/>
  <c r="AX262" i="11" s="1"/>
  <c r="AS262" i="11"/>
  <c r="AT262" i="11" s="1"/>
  <c r="AK262" i="11"/>
  <c r="AL262" i="11" s="1"/>
  <c r="AW258" i="11"/>
  <c r="AX258" i="11" s="1"/>
  <c r="AW246" i="11"/>
  <c r="AX246" i="11" s="1"/>
  <c r="AU242" i="11"/>
  <c r="AV242" i="11" s="1"/>
  <c r="AW231" i="11"/>
  <c r="AX231" i="11" s="1"/>
  <c r="AU230" i="11"/>
  <c r="AV230" i="11" s="1"/>
  <c r="AW227" i="11"/>
  <c r="AX227" i="11" s="1"/>
  <c r="AU226" i="11"/>
  <c r="AV226" i="11" s="1"/>
  <c r="AW151" i="11"/>
  <c r="AX151" i="11" s="1"/>
  <c r="AU150" i="11"/>
  <c r="AV150" i="11" s="1"/>
  <c r="AW147" i="11"/>
  <c r="AX147" i="11" s="1"/>
  <c r="AU146" i="11"/>
  <c r="AV146" i="11" s="1"/>
  <c r="AW139" i="11"/>
  <c r="AX139" i="11" s="1"/>
  <c r="AW135" i="11"/>
  <c r="AX135" i="11" s="1"/>
  <c r="AU134" i="11"/>
  <c r="AV134" i="11" s="1"/>
  <c r="AW131" i="11"/>
  <c r="AX131" i="11" s="1"/>
  <c r="AU130" i="11"/>
  <c r="AV130" i="11" s="1"/>
  <c r="AU122" i="11"/>
  <c r="AV122" i="11" s="1"/>
  <c r="AS120" i="11"/>
  <c r="AT120" i="11" s="1"/>
  <c r="AQ119" i="11"/>
  <c r="AR119" i="11" s="1"/>
  <c r="AU118" i="11"/>
  <c r="AV118" i="11" s="1"/>
  <c r="AU114" i="11"/>
  <c r="AV114" i="11" s="1"/>
  <c r="AU103" i="11"/>
  <c r="AV103" i="11" s="1"/>
  <c r="AU102" i="11"/>
  <c r="AV102" i="11" s="1"/>
  <c r="AK100" i="11"/>
  <c r="AL100" i="11" s="1"/>
  <c r="AU98" i="11"/>
  <c r="AV98" i="11" s="1"/>
  <c r="AS92" i="11"/>
  <c r="AT92" i="11" s="1"/>
  <c r="AM90" i="11"/>
  <c r="AN90" i="11" s="1"/>
  <c r="Q55" i="11"/>
  <c r="Q51" i="11"/>
  <c r="Q47" i="11"/>
  <c r="Q43" i="11"/>
  <c r="Q39" i="11"/>
  <c r="AW38" i="11"/>
  <c r="AX38" i="11" s="1"/>
  <c r="AU37" i="11"/>
  <c r="AV37" i="11" s="1"/>
  <c r="AU36" i="11"/>
  <c r="AV36" i="11" s="1"/>
  <c r="Q35" i="11"/>
  <c r="S35" i="11" s="1"/>
  <c r="Q31" i="11"/>
  <c r="AW30" i="11"/>
  <c r="AX30" i="11" s="1"/>
  <c r="AQ29" i="11"/>
  <c r="AR29" i="11" s="1"/>
  <c r="AU28" i="11"/>
  <c r="AV28" i="11" s="1"/>
  <c r="Q27" i="11"/>
  <c r="AU25" i="11"/>
  <c r="AV25" i="11" s="1"/>
  <c r="AU24" i="11"/>
  <c r="AV24" i="11" s="1"/>
  <c r="Q23" i="11"/>
  <c r="AW22" i="11"/>
  <c r="AX22" i="11" s="1"/>
  <c r="AU20" i="11"/>
  <c r="AV20" i="11" s="1"/>
  <c r="Q19" i="11"/>
  <c r="Q18" i="11"/>
  <c r="AM37" i="11" l="1"/>
  <c r="AN37" i="11" s="1"/>
  <c r="AW127" i="11"/>
  <c r="AX127" i="11" s="1"/>
  <c r="AW143" i="11"/>
  <c r="AX143" i="11" s="1"/>
  <c r="AU222" i="11"/>
  <c r="AV222" i="11" s="1"/>
  <c r="AS333" i="11"/>
  <c r="AT333" i="11" s="1"/>
  <c r="AM371" i="11"/>
  <c r="AN371" i="11" s="1"/>
  <c r="AS398" i="11"/>
  <c r="AT398" i="11" s="1"/>
  <c r="AW286" i="11"/>
  <c r="AX286" i="11" s="1"/>
  <c r="AU16" i="11"/>
  <c r="AV16" i="11" s="1"/>
  <c r="AU321" i="11"/>
  <c r="AV321" i="11" s="1"/>
  <c r="AU238" i="11"/>
  <c r="AV238" i="11" s="1"/>
  <c r="AW334" i="11"/>
  <c r="AX334" i="11" s="1"/>
  <c r="AW352" i="11"/>
  <c r="AX352" i="11" s="1"/>
  <c r="AW740" i="11"/>
  <c r="AX740" i="11" s="1"/>
  <c r="AK804" i="11"/>
  <c r="AL804" i="11" s="1"/>
  <c r="AW804" i="11"/>
  <c r="AX804" i="11" s="1"/>
  <c r="AU478" i="11"/>
  <c r="AV478" i="11" s="1"/>
  <c r="AU481" i="11"/>
  <c r="AV481" i="11" s="1"/>
  <c r="A576" i="11"/>
  <c r="B576" i="11"/>
  <c r="AW590" i="11"/>
  <c r="AX590" i="11" s="1"/>
  <c r="AU593" i="11"/>
  <c r="AV593" i="11" s="1"/>
  <c r="AU590" i="11"/>
  <c r="AV590" i="11" s="1"/>
  <c r="AU664" i="11"/>
  <c r="AV664" i="11" s="1"/>
  <c r="B663" i="11"/>
  <c r="A663" i="11"/>
  <c r="AU751" i="11"/>
  <c r="AV751" i="11" s="1"/>
  <c r="AK750" i="11"/>
  <c r="AL750" i="11" s="1"/>
  <c r="AW750" i="11"/>
  <c r="AX750" i="11" s="1"/>
  <c r="AS750" i="11"/>
  <c r="AT750" i="11" s="1"/>
  <c r="AU750" i="11"/>
  <c r="AV750" i="11" s="1"/>
  <c r="AQ750" i="11"/>
  <c r="AR750" i="11" s="1"/>
  <c r="AM798" i="11"/>
  <c r="AN798" i="11" s="1"/>
  <c r="AK798" i="11"/>
  <c r="AL798" i="11" s="1"/>
  <c r="AW798" i="11"/>
  <c r="AX798" i="11" s="1"/>
  <c r="AS798" i="11"/>
  <c r="AT798" i="11" s="1"/>
  <c r="AU830" i="11"/>
  <c r="AV830" i="11" s="1"/>
  <c r="AU833" i="11"/>
  <c r="AV833" i="11" s="1"/>
  <c r="AM830" i="11"/>
  <c r="AN830" i="11" s="1"/>
  <c r="AU446" i="11"/>
  <c r="AV446" i="11" s="1"/>
  <c r="AU449" i="11"/>
  <c r="AV449" i="11" s="1"/>
  <c r="AU558" i="11"/>
  <c r="AV558" i="11" s="1"/>
  <c r="AK558" i="11"/>
  <c r="AL558" i="11" s="1"/>
  <c r="AQ558" i="11"/>
  <c r="AR558" i="11" s="1"/>
  <c r="AU606" i="11"/>
  <c r="AV606" i="11" s="1"/>
  <c r="B688" i="11"/>
  <c r="A688" i="11"/>
  <c r="AS736" i="11"/>
  <c r="AT736" i="11" s="1"/>
  <c r="AU734" i="11"/>
  <c r="AV734" i="11" s="1"/>
  <c r="AK766" i="11"/>
  <c r="AL766" i="11" s="1"/>
  <c r="AW766" i="11"/>
  <c r="AX766" i="11" s="1"/>
  <c r="AS766" i="11"/>
  <c r="AT766" i="11" s="1"/>
  <c r="AK769" i="11"/>
  <c r="AL769" i="11" s="1"/>
  <c r="AU766" i="11"/>
  <c r="AV766" i="11" s="1"/>
  <c r="AQ766" i="11"/>
  <c r="AR766" i="11" s="1"/>
  <c r="AK782" i="11"/>
  <c r="AL782" i="11" s="1"/>
  <c r="AM814" i="11"/>
  <c r="AN814" i="11" s="1"/>
  <c r="AU32" i="11"/>
  <c r="AV32" i="11" s="1"/>
  <c r="AW40" i="11"/>
  <c r="AX40" i="11" s="1"/>
  <c r="AU94" i="11"/>
  <c r="AV94" i="11" s="1"/>
  <c r="AU110" i="11"/>
  <c r="AV110" i="11" s="1"/>
  <c r="AW223" i="11"/>
  <c r="AX223" i="11" s="1"/>
  <c r="AM231" i="11"/>
  <c r="AN231" i="11" s="1"/>
  <c r="AW238" i="11"/>
  <c r="AX238" i="11" s="1"/>
  <c r="AW254" i="11"/>
  <c r="AX254" i="11" s="1"/>
  <c r="AW270" i="11"/>
  <c r="AX270" i="11" s="1"/>
  <c r="AS301" i="11"/>
  <c r="AT301" i="11" s="1"/>
  <c r="AW302" i="11"/>
  <c r="AX302" i="11" s="1"/>
  <c r="AM379" i="11"/>
  <c r="AN379" i="11" s="1"/>
  <c r="AM398" i="11"/>
  <c r="AN398" i="11" s="1"/>
  <c r="AW398" i="11"/>
  <c r="AX398" i="11" s="1"/>
  <c r="AS420" i="11"/>
  <c r="AT420" i="11" s="1"/>
  <c r="AW422" i="11"/>
  <c r="AX422" i="11" s="1"/>
  <c r="AW494" i="11"/>
  <c r="AX494" i="11" s="1"/>
  <c r="AW526" i="11"/>
  <c r="AX526" i="11" s="1"/>
  <c r="AU814" i="11"/>
  <c r="AV814" i="11" s="1"/>
  <c r="AU462" i="11"/>
  <c r="AV462" i="11" s="1"/>
  <c r="AU465" i="11"/>
  <c r="AV465" i="11" s="1"/>
  <c r="AU542" i="11"/>
  <c r="AV542" i="11" s="1"/>
  <c r="A577" i="11"/>
  <c r="B577" i="11"/>
  <c r="AU623" i="11"/>
  <c r="AV623" i="11" s="1"/>
  <c r="AU622" i="11"/>
  <c r="AV622" i="11" s="1"/>
  <c r="AU639" i="11"/>
  <c r="AV639" i="11" s="1"/>
  <c r="AU638" i="11"/>
  <c r="AV638" i="11" s="1"/>
  <c r="AU654" i="11"/>
  <c r="AV654" i="11" s="1"/>
  <c r="AS656" i="11"/>
  <c r="AT656" i="11" s="1"/>
  <c r="AM111" i="11"/>
  <c r="AN111" i="11" s="1"/>
  <c r="AU158" i="11"/>
  <c r="AV158" i="11" s="1"/>
  <c r="AU289" i="11"/>
  <c r="AV289" i="11" s="1"/>
  <c r="AW318" i="11"/>
  <c r="AX318" i="11" s="1"/>
  <c r="AU350" i="11"/>
  <c r="AV350" i="11" s="1"/>
  <c r="AU366" i="11"/>
  <c r="AV366" i="11" s="1"/>
  <c r="AU382" i="11"/>
  <c r="AV382" i="11" s="1"/>
  <c r="AU399" i="11"/>
  <c r="AV399" i="11" s="1"/>
  <c r="AW416" i="11"/>
  <c r="AX416" i="11" s="1"/>
  <c r="A423" i="11"/>
  <c r="B425" i="11"/>
  <c r="AW446" i="11"/>
  <c r="AX446" i="11" s="1"/>
  <c r="B575" i="11"/>
  <c r="AS608" i="11"/>
  <c r="AT608" i="11" s="1"/>
  <c r="AK624" i="11"/>
  <c r="AL624" i="11" s="1"/>
  <c r="AK648" i="11"/>
  <c r="AL648" i="11" s="1"/>
  <c r="AU655" i="11"/>
  <c r="AV655" i="11" s="1"/>
  <c r="AU662" i="11"/>
  <c r="AV662" i="11" s="1"/>
  <c r="A687" i="11"/>
  <c r="AM750" i="11"/>
  <c r="AN750" i="11" s="1"/>
  <c r="AK831" i="11"/>
  <c r="AL831" i="11" s="1"/>
  <c r="AQ398" i="11"/>
  <c r="AR398" i="11" s="1"/>
  <c r="AU398" i="11"/>
  <c r="AV398" i="11" s="1"/>
  <c r="AU430" i="11"/>
  <c r="AV430" i="11" s="1"/>
  <c r="AW510" i="11"/>
  <c r="AX510" i="11" s="1"/>
  <c r="AM558" i="11"/>
  <c r="AN558" i="11" s="1"/>
  <c r="AS592" i="11"/>
  <c r="AT592" i="11" s="1"/>
  <c r="B664" i="11"/>
  <c r="B689" i="11"/>
  <c r="AS699" i="11"/>
  <c r="AT699" i="11" s="1"/>
  <c r="AK699" i="11"/>
  <c r="AL699" i="11" s="1"/>
  <c r="AM766" i="11"/>
  <c r="AN766" i="11" s="1"/>
  <c r="AQ798" i="11"/>
  <c r="AR798" i="11" s="1"/>
  <c r="J843" i="11"/>
  <c r="O843" i="11" s="1"/>
  <c r="J851" i="11"/>
  <c r="AS100" i="11"/>
  <c r="AT100" i="11" s="1"/>
  <c r="AQ143" i="11"/>
  <c r="AR143" i="11" s="1"/>
  <c r="AU29" i="11"/>
  <c r="AV29" i="11" s="1"/>
  <c r="AQ399" i="11"/>
  <c r="AR399" i="11" s="1"/>
  <c r="AW572" i="11"/>
  <c r="AX572" i="11" s="1"/>
  <c r="AS644" i="11"/>
  <c r="AT644" i="11" s="1"/>
  <c r="AM103" i="11"/>
  <c r="AN103" i="11" s="1"/>
  <c r="AM547" i="11"/>
  <c r="AN547" i="11" s="1"/>
  <c r="AK584" i="11"/>
  <c r="AL584" i="11" s="1"/>
  <c r="AM752" i="11"/>
  <c r="AN752" i="11" s="1"/>
  <c r="AQ103" i="11"/>
  <c r="AR103" i="11" s="1"/>
  <c r="AM151" i="11"/>
  <c r="AN151" i="11" s="1"/>
  <c r="AQ231" i="11"/>
  <c r="AR231" i="11" s="1"/>
  <c r="AS416" i="11"/>
  <c r="AT416" i="11" s="1"/>
  <c r="AS584" i="11"/>
  <c r="AT584" i="11" s="1"/>
  <c r="AS352" i="11"/>
  <c r="AT352" i="11" s="1"/>
  <c r="AQ363" i="11"/>
  <c r="AR363" i="11" s="1"/>
  <c r="AM484" i="11"/>
  <c r="AN484" i="11" s="1"/>
  <c r="AK564" i="11"/>
  <c r="AL564" i="11" s="1"/>
  <c r="AQ611" i="11"/>
  <c r="AR611" i="11" s="1"/>
  <c r="AS620" i="11"/>
  <c r="AT620" i="11" s="1"/>
  <c r="AM127" i="11"/>
  <c r="AN127" i="11" s="1"/>
  <c r="AK313" i="11"/>
  <c r="AL313" i="11" s="1"/>
  <c r="AS556" i="11"/>
  <c r="AT556" i="11" s="1"/>
  <c r="AK560" i="11"/>
  <c r="AL560" i="11" s="1"/>
  <c r="AK576" i="11"/>
  <c r="AL576" i="11" s="1"/>
  <c r="AQ727" i="11"/>
  <c r="AR727" i="11" s="1"/>
  <c r="AM735" i="11"/>
  <c r="AN735" i="11" s="1"/>
  <c r="AK744" i="11"/>
  <c r="AL744" i="11" s="1"/>
  <c r="AU752" i="11"/>
  <c r="AV752" i="11" s="1"/>
  <c r="AK761" i="11"/>
  <c r="AL761" i="11" s="1"/>
  <c r="AQ776" i="11"/>
  <c r="AR776" i="11" s="1"/>
  <c r="AK828" i="11"/>
  <c r="AL828" i="11" s="1"/>
  <c r="AM25" i="11"/>
  <c r="AM119" i="11"/>
  <c r="AN119" i="11" s="1"/>
  <c r="AM131" i="11"/>
  <c r="AN131" i="11" s="1"/>
  <c r="AK281" i="11"/>
  <c r="AL281" i="11" s="1"/>
  <c r="AK285" i="11"/>
  <c r="AL285" i="11" s="1"/>
  <c r="AW560" i="11"/>
  <c r="AX560" i="11" s="1"/>
  <c r="AS588" i="11"/>
  <c r="AT588" i="11" s="1"/>
  <c r="AK656" i="11"/>
  <c r="AL656" i="11" s="1"/>
  <c r="AS744" i="11"/>
  <c r="AT744" i="11" s="1"/>
  <c r="AW112" i="11"/>
  <c r="AX112" i="11" s="1"/>
  <c r="AS281" i="11"/>
  <c r="AT281" i="11" s="1"/>
  <c r="AK361" i="11"/>
  <c r="AL361" i="11" s="1"/>
  <c r="AM363" i="11"/>
  <c r="AN363" i="11" s="1"/>
  <c r="AM411" i="11"/>
  <c r="AN411" i="11" s="1"/>
  <c r="AK585" i="11"/>
  <c r="AL585" i="11" s="1"/>
  <c r="AM611" i="11"/>
  <c r="AN611" i="11" s="1"/>
  <c r="AK620" i="11"/>
  <c r="AL620" i="11" s="1"/>
  <c r="AS624" i="11"/>
  <c r="AT624" i="11" s="1"/>
  <c r="AM755" i="11"/>
  <c r="AN755" i="11" s="1"/>
  <c r="AW761" i="11"/>
  <c r="AX761" i="11" s="1"/>
  <c r="AK824" i="11"/>
  <c r="AL824" i="11" s="1"/>
  <c r="S18" i="11"/>
  <c r="AU823" i="11"/>
  <c r="AV823" i="11" s="1"/>
  <c r="AW823" i="11"/>
  <c r="AX823" i="11" s="1"/>
  <c r="AK823" i="11"/>
  <c r="AL823" i="11" s="1"/>
  <c r="AU827" i="11"/>
  <c r="AV827" i="11" s="1"/>
  <c r="AW827" i="11"/>
  <c r="AX827" i="11" s="1"/>
  <c r="AQ90" i="11"/>
  <c r="AR90" i="11" s="1"/>
  <c r="AM91" i="11"/>
  <c r="AN91" i="11" s="1"/>
  <c r="AU106" i="11"/>
  <c r="AV106" i="11" s="1"/>
  <c r="AM123" i="11"/>
  <c r="AN123" i="11" s="1"/>
  <c r="AQ127" i="11"/>
  <c r="AR127" i="11" s="1"/>
  <c r="AM135" i="11"/>
  <c r="AN135" i="11" s="1"/>
  <c r="AM147" i="11"/>
  <c r="AN147" i="11" s="1"/>
  <c r="AM155" i="11"/>
  <c r="AN155" i="11" s="1"/>
  <c r="AU218" i="11"/>
  <c r="AV218" i="11" s="1"/>
  <c r="AU234" i="11"/>
  <c r="AV234" i="11" s="1"/>
  <c r="AS285" i="11"/>
  <c r="AT285" i="11" s="1"/>
  <c r="AK297" i="11"/>
  <c r="AL297" i="11" s="1"/>
  <c r="AS317" i="11"/>
  <c r="AT317" i="11" s="1"/>
  <c r="AK329" i="11"/>
  <c r="AL329" i="11" s="1"/>
  <c r="AS356" i="11"/>
  <c r="AT356" i="11" s="1"/>
  <c r="AM367" i="11"/>
  <c r="AN367" i="11" s="1"/>
  <c r="AQ371" i="11"/>
  <c r="AR371" i="11" s="1"/>
  <c r="AM375" i="11"/>
  <c r="AN375" i="11" s="1"/>
  <c r="AU387" i="11"/>
  <c r="AV387" i="11" s="1"/>
  <c r="AQ387" i="11"/>
  <c r="AR387" i="11" s="1"/>
  <c r="AW580" i="11"/>
  <c r="AX580" i="11" s="1"/>
  <c r="AS580" i="11"/>
  <c r="AT580" i="11" s="1"/>
  <c r="AK580" i="11"/>
  <c r="AL580" i="11" s="1"/>
  <c r="AW628" i="11"/>
  <c r="AX628" i="11" s="1"/>
  <c r="AS628" i="11"/>
  <c r="AT628" i="11" s="1"/>
  <c r="AK628" i="11"/>
  <c r="AL628" i="11" s="1"/>
  <c r="AW748" i="11"/>
  <c r="AX748" i="11" s="1"/>
  <c r="AS748" i="11"/>
  <c r="AT748" i="11" s="1"/>
  <c r="AU759" i="11"/>
  <c r="AV759" i="11" s="1"/>
  <c r="AM799" i="11"/>
  <c r="AN799" i="11" s="1"/>
  <c r="AU123" i="11"/>
  <c r="AV123" i="11" s="1"/>
  <c r="AQ147" i="11"/>
  <c r="AR147" i="11" s="1"/>
  <c r="AU154" i="11"/>
  <c r="AV154" i="11" s="1"/>
  <c r="AW234" i="11"/>
  <c r="AX234" i="11" s="1"/>
  <c r="AS297" i="11"/>
  <c r="AT297" i="11" s="1"/>
  <c r="AS329" i="11"/>
  <c r="AT329" i="11" s="1"/>
  <c r="AQ367" i="11"/>
  <c r="AR367" i="11" s="1"/>
  <c r="AQ375" i="11"/>
  <c r="AR375" i="11" s="1"/>
  <c r="AU395" i="11"/>
  <c r="AV395" i="11" s="1"/>
  <c r="AM395" i="11"/>
  <c r="AN395" i="11" s="1"/>
  <c r="AW409" i="11"/>
  <c r="AX409" i="11" s="1"/>
  <c r="AS409" i="11"/>
  <c r="AT409" i="11" s="1"/>
  <c r="AK409" i="11"/>
  <c r="AL409" i="11" s="1"/>
  <c r="AS604" i="11"/>
  <c r="AT604" i="11" s="1"/>
  <c r="AW728" i="11"/>
  <c r="AX728" i="11" s="1"/>
  <c r="AU739" i="11"/>
  <c r="AV739" i="11" s="1"/>
  <c r="AQ739" i="11"/>
  <c r="AR739" i="11" s="1"/>
  <c r="AM739" i="11"/>
  <c r="AN739" i="11" s="1"/>
  <c r="AQ767" i="11"/>
  <c r="AR767" i="11" s="1"/>
  <c r="AU767" i="11"/>
  <c r="AV767" i="11" s="1"/>
  <c r="AS773" i="11"/>
  <c r="AT773" i="11" s="1"/>
  <c r="AK773" i="11"/>
  <c r="AL773" i="11" s="1"/>
  <c r="AW552" i="11"/>
  <c r="AX552" i="11" s="1"/>
  <c r="AK552" i="11"/>
  <c r="AL552" i="11" s="1"/>
  <c r="AW96" i="11"/>
  <c r="AX96" i="11" s="1"/>
  <c r="AU138" i="11"/>
  <c r="AV138" i="11" s="1"/>
  <c r="AU407" i="11"/>
  <c r="AV407" i="11" s="1"/>
  <c r="AM407" i="11"/>
  <c r="AN407" i="11" s="1"/>
  <c r="AQ763" i="11"/>
  <c r="AR763" i="11" s="1"/>
  <c r="AM763" i="11"/>
  <c r="AN763" i="11" s="1"/>
  <c r="AQ771" i="11"/>
  <c r="AR771" i="11" s="1"/>
  <c r="AM771" i="11"/>
  <c r="AN771" i="11" s="1"/>
  <c r="AM803" i="11"/>
  <c r="AN803" i="11" s="1"/>
  <c r="AW402" i="11"/>
  <c r="AX402" i="11" s="1"/>
  <c r="AU402" i="11"/>
  <c r="AV402" i="11" s="1"/>
  <c r="AQ411" i="11"/>
  <c r="AR411" i="11" s="1"/>
  <c r="AQ547" i="11"/>
  <c r="AR547" i="11" s="1"/>
  <c r="AS564" i="11"/>
  <c r="AT564" i="11" s="1"/>
  <c r="AS576" i="11"/>
  <c r="AT576" i="11" s="1"/>
  <c r="AS585" i="11"/>
  <c r="AT585" i="11" s="1"/>
  <c r="AS752" i="11"/>
  <c r="AT752" i="11" s="1"/>
  <c r="AS765" i="11"/>
  <c r="AT765" i="11" s="1"/>
  <c r="AK776" i="11"/>
  <c r="AL776" i="11" s="1"/>
  <c r="AW776" i="11"/>
  <c r="AX776" i="11" s="1"/>
  <c r="AS801" i="11"/>
  <c r="AT801" i="11" s="1"/>
  <c r="AM399" i="11"/>
  <c r="AN399" i="11" s="1"/>
  <c r="AK416" i="11"/>
  <c r="AL416" i="11" s="1"/>
  <c r="AW548" i="11"/>
  <c r="AX548" i="11" s="1"/>
  <c r="AS660" i="11"/>
  <c r="AT660" i="11" s="1"/>
  <c r="AM664" i="11"/>
  <c r="AN664" i="11" s="1"/>
  <c r="AU21" i="11"/>
  <c r="AV21" i="11" s="1"/>
  <c r="AM21" i="11"/>
  <c r="AN21" i="11" s="1"/>
  <c r="AQ25" i="11"/>
  <c r="AR25" i="11" s="1"/>
  <c r="S27" i="11"/>
  <c r="AM29" i="11"/>
  <c r="AN29" i="11" s="1"/>
  <c r="AU33" i="11"/>
  <c r="AV33" i="11" s="1"/>
  <c r="AQ37" i="11"/>
  <c r="AR37" i="11" s="1"/>
  <c r="S39" i="11"/>
  <c r="S51" i="11"/>
  <c r="S55" i="11"/>
  <c r="S19" i="11"/>
  <c r="AQ21" i="11"/>
  <c r="AR21" i="11" s="1"/>
  <c r="S23" i="11"/>
  <c r="S31" i="11"/>
  <c r="AM33" i="11"/>
  <c r="AN33" i="11" s="1"/>
  <c r="S43" i="11"/>
  <c r="S47" i="11"/>
  <c r="AM95" i="11"/>
  <c r="AN95" i="11" s="1"/>
  <c r="AQ95" i="11"/>
  <c r="AR95" i="11" s="1"/>
  <c r="AS104" i="11"/>
  <c r="AT104" i="11" s="1"/>
  <c r="AW104" i="11"/>
  <c r="AX104" i="11" s="1"/>
  <c r="AQ33" i="11"/>
  <c r="AR33" i="11" s="1"/>
  <c r="AU95" i="11"/>
  <c r="AV95" i="11" s="1"/>
  <c r="AQ111" i="11"/>
  <c r="AR111" i="11" s="1"/>
  <c r="AW120" i="11"/>
  <c r="AX120" i="11" s="1"/>
  <c r="AU127" i="11"/>
  <c r="AV127" i="11" s="1"/>
  <c r="AQ139" i="11"/>
  <c r="AR139" i="11" s="1"/>
  <c r="AM143" i="11"/>
  <c r="AN143" i="11" s="1"/>
  <c r="AU147" i="11"/>
  <c r="AV147" i="11" s="1"/>
  <c r="AM223" i="11"/>
  <c r="AN223" i="11" s="1"/>
  <c r="AQ227" i="11"/>
  <c r="AR227" i="11" s="1"/>
  <c r="AU231" i="11"/>
  <c r="AV231" i="11" s="1"/>
  <c r="AS277" i="11"/>
  <c r="AT277" i="11" s="1"/>
  <c r="AW285" i="11"/>
  <c r="AX285" i="11" s="1"/>
  <c r="AK289" i="11"/>
  <c r="AL289" i="11" s="1"/>
  <c r="AS293" i="11"/>
  <c r="AT293" i="11" s="1"/>
  <c r="AW301" i="11"/>
  <c r="AX301" i="11" s="1"/>
  <c r="AK305" i="11"/>
  <c r="AL305" i="11" s="1"/>
  <c r="AS309" i="11"/>
  <c r="AT309" i="11" s="1"/>
  <c r="AW317" i="11"/>
  <c r="AX317" i="11" s="1"/>
  <c r="AK321" i="11"/>
  <c r="AL321" i="11" s="1"/>
  <c r="AS325" i="11"/>
  <c r="AT325" i="11" s="1"/>
  <c r="AW333" i="11"/>
  <c r="AX333" i="11" s="1"/>
  <c r="AW337" i="11"/>
  <c r="AX337" i="11" s="1"/>
  <c r="AK341" i="11"/>
  <c r="AL341" i="11" s="1"/>
  <c r="AK345" i="11"/>
  <c r="AL345" i="11" s="1"/>
  <c r="AS349" i="11"/>
  <c r="AT349" i="11" s="1"/>
  <c r="AQ351" i="11"/>
  <c r="AR351" i="11" s="1"/>
  <c r="AK352" i="11"/>
  <c r="AL352" i="11" s="1"/>
  <c r="AQ359" i="11"/>
  <c r="AR359" i="11" s="1"/>
  <c r="AS365" i="11"/>
  <c r="AT365" i="11" s="1"/>
  <c r="AS369" i="11"/>
  <c r="AT369" i="11" s="1"/>
  <c r="AU391" i="11"/>
  <c r="AV391" i="11" s="1"/>
  <c r="AM543" i="11"/>
  <c r="AN543" i="11" s="1"/>
  <c r="AS560" i="11"/>
  <c r="AT560" i="11" s="1"/>
  <c r="AU119" i="11"/>
  <c r="AV119" i="11" s="1"/>
  <c r="AU131" i="11"/>
  <c r="AV131" i="11" s="1"/>
  <c r="AU135" i="11"/>
  <c r="AV135" i="11" s="1"/>
  <c r="AU151" i="11"/>
  <c r="AV151" i="11" s="1"/>
  <c r="AQ223" i="11"/>
  <c r="AR223" i="11" s="1"/>
  <c r="AW281" i="11"/>
  <c r="AX281" i="11" s="1"/>
  <c r="AS289" i="11"/>
  <c r="AT289" i="11" s="1"/>
  <c r="AW297" i="11"/>
  <c r="AX297" i="11" s="1"/>
  <c r="AK301" i="11"/>
  <c r="AL301" i="11" s="1"/>
  <c r="AS305" i="11"/>
  <c r="AT305" i="11" s="1"/>
  <c r="AW313" i="11"/>
  <c r="AX313" i="11" s="1"/>
  <c r="AK317" i="11"/>
  <c r="AL317" i="11" s="1"/>
  <c r="AS321" i="11"/>
  <c r="AT321" i="11" s="1"/>
  <c r="AW329" i="11"/>
  <c r="AX329" i="11" s="1"/>
  <c r="AK333" i="11"/>
  <c r="AL333" i="11" s="1"/>
  <c r="AK337" i="11"/>
  <c r="AL337" i="11" s="1"/>
  <c r="AS341" i="11"/>
  <c r="AT341" i="11" s="1"/>
  <c r="AS345" i="11"/>
  <c r="AT345" i="11" s="1"/>
  <c r="AK356" i="11"/>
  <c r="AL356" i="11" s="1"/>
  <c r="AW365" i="11"/>
  <c r="AX365" i="11" s="1"/>
  <c r="AQ379" i="11"/>
  <c r="AR379" i="11" s="1"/>
  <c r="AM391" i="11"/>
  <c r="AN391" i="11" s="1"/>
  <c r="AQ395" i="11"/>
  <c r="AR395" i="11" s="1"/>
  <c r="AQ407" i="11"/>
  <c r="AR407" i="11" s="1"/>
  <c r="AW413" i="11"/>
  <c r="AX413" i="11" s="1"/>
  <c r="AW420" i="11"/>
  <c r="AX420" i="11" s="1"/>
  <c r="AU111" i="11"/>
  <c r="AV111" i="11" s="1"/>
  <c r="AU139" i="11"/>
  <c r="AV139" i="11" s="1"/>
  <c r="AU227" i="11"/>
  <c r="AV227" i="11" s="1"/>
  <c r="AW277" i="11"/>
  <c r="AX277" i="11" s="1"/>
  <c r="AW293" i="11"/>
  <c r="AX293" i="11" s="1"/>
  <c r="AW309" i="11"/>
  <c r="AX309" i="11" s="1"/>
  <c r="AW325" i="11"/>
  <c r="AX325" i="11" s="1"/>
  <c r="AQ391" i="11"/>
  <c r="AR391" i="11" s="1"/>
  <c r="AK413" i="11"/>
  <c r="AL413" i="11" s="1"/>
  <c r="AQ484" i="11"/>
  <c r="AR484" i="11" s="1"/>
  <c r="AS552" i="11"/>
  <c r="AT552" i="11" s="1"/>
  <c r="AS568" i="11"/>
  <c r="AT568" i="11" s="1"/>
  <c r="AK568" i="11"/>
  <c r="AL568" i="11" s="1"/>
  <c r="AQ131" i="11"/>
  <c r="AR131" i="11" s="1"/>
  <c r="AQ135" i="11"/>
  <c r="AR135" i="11" s="1"/>
  <c r="AM139" i="11"/>
  <c r="AN139" i="11" s="1"/>
  <c r="AU143" i="11"/>
  <c r="AV143" i="11" s="1"/>
  <c r="AQ151" i="11"/>
  <c r="AR151" i="11" s="1"/>
  <c r="AU223" i="11"/>
  <c r="AV223" i="11" s="1"/>
  <c r="AM227" i="11"/>
  <c r="AN227" i="11" s="1"/>
  <c r="AK277" i="11"/>
  <c r="AL277" i="11" s="1"/>
  <c r="AW289" i="11"/>
  <c r="AX289" i="11" s="1"/>
  <c r="AK293" i="11"/>
  <c r="AL293" i="11" s="1"/>
  <c r="AW305" i="11"/>
  <c r="AX305" i="11" s="1"/>
  <c r="AK309" i="11"/>
  <c r="AL309" i="11" s="1"/>
  <c r="AW321" i="11"/>
  <c r="AX321" i="11" s="1"/>
  <c r="AK325" i="11"/>
  <c r="AL325" i="11" s="1"/>
  <c r="AW341" i="11"/>
  <c r="AX341" i="11" s="1"/>
  <c r="AW345" i="11"/>
  <c r="AX345" i="11" s="1"/>
  <c r="AK349" i="11"/>
  <c r="AL349" i="11" s="1"/>
  <c r="AU484" i="11"/>
  <c r="AV484" i="11" s="1"/>
  <c r="AS572" i="11"/>
  <c r="AT572" i="11" s="1"/>
  <c r="AK604" i="11"/>
  <c r="AL604" i="11" s="1"/>
  <c r="AU611" i="11"/>
  <c r="AV611" i="11" s="1"/>
  <c r="AK616" i="11"/>
  <c r="AL616" i="11" s="1"/>
  <c r="AW616" i="11"/>
  <c r="AX616" i="11" s="1"/>
  <c r="AW620" i="11"/>
  <c r="AX620" i="11" s="1"/>
  <c r="AS632" i="11"/>
  <c r="AT632" i="11" s="1"/>
  <c r="AS636" i="11"/>
  <c r="AT636" i="11" s="1"/>
  <c r="AK644" i="11"/>
  <c r="AL644" i="11" s="1"/>
  <c r="AS648" i="11"/>
  <c r="AT648" i="11" s="1"/>
  <c r="AK660" i="11"/>
  <c r="AL660" i="11" s="1"/>
  <c r="AS728" i="11"/>
  <c r="AT728" i="11" s="1"/>
  <c r="AS732" i="11"/>
  <c r="AT732" i="11" s="1"/>
  <c r="AK748" i="11"/>
  <c r="AL748" i="11" s="1"/>
  <c r="AK757" i="11"/>
  <c r="AL757" i="11" s="1"/>
  <c r="AQ759" i="11"/>
  <c r="AR759" i="11" s="1"/>
  <c r="AS769" i="11"/>
  <c r="AT769" i="11" s="1"/>
  <c r="AQ775" i="11"/>
  <c r="AR775" i="11" s="1"/>
  <c r="AW809" i="11"/>
  <c r="AX809" i="11" s="1"/>
  <c r="AK827" i="11"/>
  <c r="AL827" i="11" s="1"/>
  <c r="AM833" i="11"/>
  <c r="AN833" i="11" s="1"/>
  <c r="AW585" i="11"/>
  <c r="AX585" i="11" s="1"/>
  <c r="AW588" i="11"/>
  <c r="AX588" i="11" s="1"/>
  <c r="AW589" i="11"/>
  <c r="AX589" i="11" s="1"/>
  <c r="AW592" i="11"/>
  <c r="AX592" i="11" s="1"/>
  <c r="AW593" i="11"/>
  <c r="AX593" i="11" s="1"/>
  <c r="AW596" i="11"/>
  <c r="AX596" i="11" s="1"/>
  <c r="AW597" i="11"/>
  <c r="AX597" i="11" s="1"/>
  <c r="AW652" i="11"/>
  <c r="AX652" i="11" s="1"/>
  <c r="AS757" i="11"/>
  <c r="AT757" i="11" s="1"/>
  <c r="AW773" i="11"/>
  <c r="AX773" i="11" s="1"/>
  <c r="AW775" i="11"/>
  <c r="AX775" i="11" s="1"/>
  <c r="AK809" i="11"/>
  <c r="AL809" i="11" s="1"/>
  <c r="AK589" i="11"/>
  <c r="AL589" i="11" s="1"/>
  <c r="AK592" i="11"/>
  <c r="AL592" i="11" s="1"/>
  <c r="AK593" i="11"/>
  <c r="AL593" i="11" s="1"/>
  <c r="AK596" i="11"/>
  <c r="AL596" i="11" s="1"/>
  <c r="AK597" i="11"/>
  <c r="AL597" i="11" s="1"/>
  <c r="AS616" i="11"/>
  <c r="AT616" i="11" s="1"/>
  <c r="AW632" i="11"/>
  <c r="AX632" i="11" s="1"/>
  <c r="AW636" i="11"/>
  <c r="AX636" i="11" s="1"/>
  <c r="AW648" i="11"/>
  <c r="AX648" i="11" s="1"/>
  <c r="AK652" i="11"/>
  <c r="AL652" i="11" s="1"/>
  <c r="AW769" i="11"/>
  <c r="AX769" i="11" s="1"/>
  <c r="AK805" i="11"/>
  <c r="AL805" i="11" s="1"/>
  <c r="AM809" i="11"/>
  <c r="AN809" i="11" s="1"/>
  <c r="AW811" i="11"/>
  <c r="AX811" i="11" s="1"/>
  <c r="AS589" i="11"/>
  <c r="AT589" i="11" s="1"/>
  <c r="AS593" i="11"/>
  <c r="AT593" i="11" s="1"/>
  <c r="AS597" i="11"/>
  <c r="AT597" i="11" s="1"/>
  <c r="AK608" i="11"/>
  <c r="AL608" i="11" s="1"/>
  <c r="AW624" i="11"/>
  <c r="AX624" i="11" s="1"/>
  <c r="AW656" i="11"/>
  <c r="AX656" i="11" s="1"/>
  <c r="AK728" i="11"/>
  <c r="AL728" i="11" s="1"/>
  <c r="AK732" i="11"/>
  <c r="AL732" i="11" s="1"/>
  <c r="AU735" i="11"/>
  <c r="AV735" i="11" s="1"/>
  <c r="AM759" i="11"/>
  <c r="AN759" i="11" s="1"/>
  <c r="AM767" i="11"/>
  <c r="AN767" i="11" s="1"/>
  <c r="AM775" i="11"/>
  <c r="AN775" i="11" s="1"/>
  <c r="AU799" i="11"/>
  <c r="AV799" i="11" s="1"/>
  <c r="AS805" i="11"/>
  <c r="AT805" i="11" s="1"/>
  <c r="AQ809" i="11"/>
  <c r="AR809" i="11" s="1"/>
  <c r="AW45" i="11"/>
  <c r="AX45" i="11" s="1"/>
  <c r="AS45" i="11"/>
  <c r="AT45" i="11" s="1"/>
  <c r="AK45" i="11"/>
  <c r="AL45" i="11" s="1"/>
  <c r="AU45" i="11"/>
  <c r="AV45" i="11" s="1"/>
  <c r="AQ45" i="11"/>
  <c r="AR45" i="11" s="1"/>
  <c r="AM45" i="11"/>
  <c r="AN45" i="11" s="1"/>
  <c r="AW41" i="11"/>
  <c r="AX41" i="11" s="1"/>
  <c r="AS41" i="11"/>
  <c r="AT41" i="11" s="1"/>
  <c r="AK41" i="11"/>
  <c r="AL41" i="11" s="1"/>
  <c r="AU41" i="11"/>
  <c r="AV41" i="11" s="1"/>
  <c r="AQ41" i="11"/>
  <c r="AR41" i="11" s="1"/>
  <c r="AM41" i="11"/>
  <c r="AN41" i="11" s="1"/>
  <c r="Q840" i="11"/>
  <c r="Q838" i="11"/>
  <c r="Q836" i="11"/>
  <c r="Q839" i="11"/>
  <c r="Q841" i="11"/>
  <c r="Q837" i="11"/>
  <c r="Q833" i="11"/>
  <c r="Q834" i="11"/>
  <c r="Q830" i="11"/>
  <c r="Q826" i="11"/>
  <c r="Q822" i="11"/>
  <c r="S822" i="11" s="1"/>
  <c r="Q829" i="11"/>
  <c r="Q828" i="11"/>
  <c r="Q825" i="11"/>
  <c r="Q824" i="11"/>
  <c r="Q821" i="11"/>
  <c r="Q820" i="11"/>
  <c r="Q832" i="11"/>
  <c r="Q835" i="11"/>
  <c r="S835" i="11" s="1"/>
  <c r="Q831" i="11"/>
  <c r="Q827" i="11"/>
  <c r="Q823" i="11"/>
  <c r="Q819" i="11"/>
  <c r="Q818" i="11"/>
  <c r="Q814" i="11"/>
  <c r="Q810" i="11"/>
  <c r="Q815" i="11"/>
  <c r="Q811" i="11"/>
  <c r="Q817" i="11"/>
  <c r="Q816" i="11"/>
  <c r="Q813" i="11"/>
  <c r="Q812" i="11"/>
  <c r="Q809" i="11"/>
  <c r="Q808" i="11"/>
  <c r="Q803" i="11"/>
  <c r="Q799" i="11"/>
  <c r="Q795" i="11"/>
  <c r="Q805" i="11"/>
  <c r="Q797" i="11"/>
  <c r="S797" i="11" s="1"/>
  <c r="Q802" i="11"/>
  <c r="Q800" i="11"/>
  <c r="Q794" i="11"/>
  <c r="Q790" i="11"/>
  <c r="Q807" i="11"/>
  <c r="Q806" i="11"/>
  <c r="Q804" i="11"/>
  <c r="Q798" i="11"/>
  <c r="Q796" i="11"/>
  <c r="Q792" i="11"/>
  <c r="Q788" i="11"/>
  <c r="Q784" i="11"/>
  <c r="Q793" i="11"/>
  <c r="Q783" i="11"/>
  <c r="Q801" i="11"/>
  <c r="Q789" i="11"/>
  <c r="Q787" i="11"/>
  <c r="Q786" i="11"/>
  <c r="Q785" i="11"/>
  <c r="Q781" i="11"/>
  <c r="Q777" i="11"/>
  <c r="Q791" i="11"/>
  <c r="Q778" i="11"/>
  <c r="Q774" i="11"/>
  <c r="S774" i="11" s="1"/>
  <c r="Q770" i="11"/>
  <c r="Q766" i="11"/>
  <c r="Q762" i="11"/>
  <c r="Q780" i="11"/>
  <c r="Q779" i="11"/>
  <c r="Q773" i="11"/>
  <c r="Q769" i="11"/>
  <c r="Q776" i="11"/>
  <c r="S776" i="11" s="1"/>
  <c r="Q772" i="11"/>
  <c r="Q768" i="11"/>
  <c r="Q764" i="11"/>
  <c r="Q760" i="11"/>
  <c r="Q756" i="11"/>
  <c r="Q782" i="11"/>
  <c r="Q775" i="11"/>
  <c r="Q771" i="11"/>
  <c r="Q767" i="11"/>
  <c r="Q763" i="11"/>
  <c r="Q759" i="11"/>
  <c r="Q755" i="11"/>
  <c r="Q758" i="11"/>
  <c r="Q757" i="11"/>
  <c r="Q749" i="11"/>
  <c r="Q745" i="11"/>
  <c r="S745" i="11" s="1"/>
  <c r="Q741" i="11"/>
  <c r="Q752" i="11"/>
  <c r="Q748" i="11"/>
  <c r="Q744" i="11"/>
  <c r="Q765" i="11"/>
  <c r="Q751" i="11"/>
  <c r="Q747" i="11"/>
  <c r="Q743" i="11"/>
  <c r="Q739" i="11"/>
  <c r="Q735" i="11"/>
  <c r="Q731" i="11"/>
  <c r="Q727" i="11"/>
  <c r="Q723" i="11"/>
  <c r="Q761" i="11"/>
  <c r="Q754" i="11"/>
  <c r="Q753" i="11"/>
  <c r="Q750" i="11"/>
  <c r="Q746" i="11"/>
  <c r="Q742" i="11"/>
  <c r="Q738" i="11"/>
  <c r="Q734" i="11"/>
  <c r="Q730" i="11"/>
  <c r="Q726" i="11"/>
  <c r="Q737" i="11"/>
  <c r="Q732" i="11"/>
  <c r="Q728" i="11"/>
  <c r="Q720" i="11"/>
  <c r="Q716" i="11"/>
  <c r="S716" i="11" s="1"/>
  <c r="Q725" i="11"/>
  <c r="Q719" i="11"/>
  <c r="Q736" i="11"/>
  <c r="Q733" i="11"/>
  <c r="Q729" i="11"/>
  <c r="Q722" i="11"/>
  <c r="Q718" i="11"/>
  <c r="Q714" i="11"/>
  <c r="Q710" i="11"/>
  <c r="Q706" i="11"/>
  <c r="Q702" i="11"/>
  <c r="Q740" i="11"/>
  <c r="Q724" i="11"/>
  <c r="Q721" i="11"/>
  <c r="Q717" i="11"/>
  <c r="Q713" i="11"/>
  <c r="Q709" i="11"/>
  <c r="Q705" i="11"/>
  <c r="Q701" i="11"/>
  <c r="Q697" i="11"/>
  <c r="Q712" i="11"/>
  <c r="Q703" i="11"/>
  <c r="Q695" i="11"/>
  <c r="Q691" i="11"/>
  <c r="R691" i="11" s="1"/>
  <c r="Q687" i="11"/>
  <c r="R687" i="11" s="1"/>
  <c r="Q683" i="11"/>
  <c r="Q679" i="11"/>
  <c r="Q675" i="11"/>
  <c r="S675" i="11" s="1"/>
  <c r="Q671" i="11"/>
  <c r="Q715" i="11"/>
  <c r="Q708" i="11"/>
  <c r="Q699" i="11"/>
  <c r="S699" i="11" s="1"/>
  <c r="Q694" i="11"/>
  <c r="Q690" i="11"/>
  <c r="Q686" i="11"/>
  <c r="Q682" i="11"/>
  <c r="Q678" i="11"/>
  <c r="Q711" i="11"/>
  <c r="Q704" i="11"/>
  <c r="Q698" i="11"/>
  <c r="Q693" i="11"/>
  <c r="Q689" i="11"/>
  <c r="Q685" i="11"/>
  <c r="Q681" i="11"/>
  <c r="Q677" i="11"/>
  <c r="Q673" i="11"/>
  <c r="Q669" i="11"/>
  <c r="Q665" i="11"/>
  <c r="Q707" i="11"/>
  <c r="Q700" i="11"/>
  <c r="Q696" i="11"/>
  <c r="Q692" i="11"/>
  <c r="Q688" i="11"/>
  <c r="Q684" i="11"/>
  <c r="Q680" i="11"/>
  <c r="Q676" i="11"/>
  <c r="Q672" i="11"/>
  <c r="Q668" i="11"/>
  <c r="Q674" i="11"/>
  <c r="Q666" i="11"/>
  <c r="Q661" i="11"/>
  <c r="Q657" i="11"/>
  <c r="Q653" i="11"/>
  <c r="Q649" i="11"/>
  <c r="S649" i="11" s="1"/>
  <c r="Q645" i="11"/>
  <c r="Q641" i="11"/>
  <c r="Q637" i="11"/>
  <c r="Q633" i="11"/>
  <c r="S633" i="11" s="1"/>
  <c r="Q629" i="11"/>
  <c r="Q625" i="11"/>
  <c r="Q621" i="11"/>
  <c r="Q664" i="11"/>
  <c r="Q660" i="11"/>
  <c r="Q656" i="11"/>
  <c r="Q652" i="11"/>
  <c r="Q648" i="11"/>
  <c r="S648" i="11" s="1"/>
  <c r="Q644" i="11"/>
  <c r="Q640" i="11"/>
  <c r="Q636" i="11"/>
  <c r="Q632" i="11"/>
  <c r="S632" i="11" s="1"/>
  <c r="Q628" i="11"/>
  <c r="Q624" i="11"/>
  <c r="Q670" i="11"/>
  <c r="Q667" i="11"/>
  <c r="Q663" i="11"/>
  <c r="Q659" i="11"/>
  <c r="Q655" i="11"/>
  <c r="Q651" i="11"/>
  <c r="Q647" i="11"/>
  <c r="Q643" i="11"/>
  <c r="Q639" i="11"/>
  <c r="Q635" i="11"/>
  <c r="Q631" i="11"/>
  <c r="Q627" i="11"/>
  <c r="Q623" i="11"/>
  <c r="Q619" i="11"/>
  <c r="Q615" i="11"/>
  <c r="Q611" i="11"/>
  <c r="Q607" i="11"/>
  <c r="Q603" i="11"/>
  <c r="Q662" i="11"/>
  <c r="Q658" i="11"/>
  <c r="Q654" i="11"/>
  <c r="Q650" i="11"/>
  <c r="Q646" i="11"/>
  <c r="Q642" i="11"/>
  <c r="Q638" i="11"/>
  <c r="Q634" i="11"/>
  <c r="Q630" i="11"/>
  <c r="Q626" i="11"/>
  <c r="Q622" i="11"/>
  <c r="Q618" i="11"/>
  <c r="Q614" i="11"/>
  <c r="Q610" i="11"/>
  <c r="Q606" i="11"/>
  <c r="Q602" i="11"/>
  <c r="Q613" i="11"/>
  <c r="Q604" i="11"/>
  <c r="Q597" i="11"/>
  <c r="Q593" i="11"/>
  <c r="Q589" i="11"/>
  <c r="Q585" i="11"/>
  <c r="Q581" i="11"/>
  <c r="Q577" i="11"/>
  <c r="Q573" i="11"/>
  <c r="Q569" i="11"/>
  <c r="Q565" i="11"/>
  <c r="Q561" i="11"/>
  <c r="Q617" i="11"/>
  <c r="Q608" i="11"/>
  <c r="Q596" i="11"/>
  <c r="Q592" i="11"/>
  <c r="Q588" i="11"/>
  <c r="Q584" i="11"/>
  <c r="Q580" i="11"/>
  <c r="Q576" i="11"/>
  <c r="Q572" i="11"/>
  <c r="Q620" i="11"/>
  <c r="Q612" i="11"/>
  <c r="Q605" i="11"/>
  <c r="S605" i="11" s="1"/>
  <c r="Q595" i="11"/>
  <c r="Q591" i="11"/>
  <c r="Q587" i="11"/>
  <c r="Q583" i="11"/>
  <c r="Q579" i="11"/>
  <c r="Q575" i="11"/>
  <c r="Q571" i="11"/>
  <c r="Q567" i="11"/>
  <c r="Q563" i="11"/>
  <c r="Q559" i="11"/>
  <c r="Q555" i="11"/>
  <c r="Q551" i="11"/>
  <c r="Q547" i="11"/>
  <c r="Q543" i="11"/>
  <c r="Q616" i="11"/>
  <c r="Q609" i="11"/>
  <c r="S609" i="11" s="1"/>
  <c r="Q601" i="11"/>
  <c r="Q600" i="11"/>
  <c r="Q599" i="11"/>
  <c r="Q598" i="11"/>
  <c r="Q594" i="11"/>
  <c r="Q590" i="11"/>
  <c r="Q586" i="11"/>
  <c r="Q582" i="11"/>
  <c r="Q578" i="11"/>
  <c r="Q574" i="11"/>
  <c r="Q570" i="11"/>
  <c r="Q566" i="11"/>
  <c r="Q562" i="11"/>
  <c r="Q558" i="11"/>
  <c r="S558" i="11" s="1"/>
  <c r="Q554" i="11"/>
  <c r="Q550" i="11"/>
  <c r="Q546" i="11"/>
  <c r="Q542" i="11"/>
  <c r="Q552" i="11"/>
  <c r="Q545" i="11"/>
  <c r="Q541" i="11"/>
  <c r="Q539" i="11"/>
  <c r="S539" i="11" s="1"/>
  <c r="Q535" i="11"/>
  <c r="Q531" i="11"/>
  <c r="S531" i="11" s="1"/>
  <c r="Q527" i="11"/>
  <c r="Q523" i="11"/>
  <c r="S523" i="11" s="1"/>
  <c r="Q519" i="11"/>
  <c r="Q515" i="11"/>
  <c r="S515" i="11" s="1"/>
  <c r="Q511" i="11"/>
  <c r="Q507" i="11"/>
  <c r="S507" i="11" s="1"/>
  <c r="Q503" i="11"/>
  <c r="Q499" i="11"/>
  <c r="S499" i="11" s="1"/>
  <c r="Q495" i="11"/>
  <c r="Q491" i="11"/>
  <c r="S491" i="11" s="1"/>
  <c r="Q487" i="11"/>
  <c r="Q564" i="11"/>
  <c r="Q556" i="11"/>
  <c r="Q549" i="11"/>
  <c r="Q538" i="11"/>
  <c r="Q534" i="11"/>
  <c r="S534" i="11" s="1"/>
  <c r="Q530" i="11"/>
  <c r="Q526" i="11"/>
  <c r="S526" i="11" s="1"/>
  <c r="Q522" i="11"/>
  <c r="Q518" i="11"/>
  <c r="S518" i="11" s="1"/>
  <c r="Q514" i="11"/>
  <c r="Q510" i="11"/>
  <c r="S510" i="11" s="1"/>
  <c r="Q506" i="11"/>
  <c r="Q502" i="11"/>
  <c r="S502" i="11" s="1"/>
  <c r="Q498" i="11"/>
  <c r="Q494" i="11"/>
  <c r="S494" i="11" s="1"/>
  <c r="Q490" i="11"/>
  <c r="Q568" i="11"/>
  <c r="Q553" i="11"/>
  <c r="Q544" i="11"/>
  <c r="Q537" i="11"/>
  <c r="Q533" i="11"/>
  <c r="Q529" i="11"/>
  <c r="Q525" i="11"/>
  <c r="Q521" i="11"/>
  <c r="Q517" i="11"/>
  <c r="Q513" i="11"/>
  <c r="Q509" i="11"/>
  <c r="Q505" i="11"/>
  <c r="Q501" i="11"/>
  <c r="Q497" i="11"/>
  <c r="Q493" i="11"/>
  <c r="Q489" i="11"/>
  <c r="Q485" i="11"/>
  <c r="Q560" i="11"/>
  <c r="Q557" i="11"/>
  <c r="S557" i="11" s="1"/>
  <c r="Q548" i="11"/>
  <c r="Q540" i="11"/>
  <c r="Q536" i="11"/>
  <c r="Q532" i="11"/>
  <c r="Q528" i="11"/>
  <c r="Q524" i="11"/>
  <c r="Q520" i="11"/>
  <c r="Q516" i="11"/>
  <c r="Q512" i="11"/>
  <c r="Q508" i="11"/>
  <c r="Q504" i="11"/>
  <c r="Q500" i="11"/>
  <c r="Q496" i="11"/>
  <c r="Q492" i="11"/>
  <c r="Q488" i="11"/>
  <c r="Q484" i="11"/>
  <c r="Q480" i="11"/>
  <c r="Q476" i="11"/>
  <c r="Q472" i="11"/>
  <c r="Q468" i="11"/>
  <c r="Q464" i="11"/>
  <c r="Q460" i="11"/>
  <c r="Q456" i="11"/>
  <c r="Q452" i="11"/>
  <c r="Q448" i="11"/>
  <c r="Q483" i="11"/>
  <c r="S483" i="11" s="1"/>
  <c r="Q479" i="11"/>
  <c r="Q475" i="11"/>
  <c r="S475" i="11" s="1"/>
  <c r="Q471" i="11"/>
  <c r="Q467" i="11"/>
  <c r="S467" i="11" s="1"/>
  <c r="Q463" i="11"/>
  <c r="Q459" i="11"/>
  <c r="S459" i="11" s="1"/>
  <c r="Q455" i="11"/>
  <c r="Q451" i="11"/>
  <c r="S451" i="11" s="1"/>
  <c r="Q447" i="11"/>
  <c r="Q443" i="11"/>
  <c r="S443" i="11" s="1"/>
  <c r="Q439" i="11"/>
  <c r="Q435" i="11"/>
  <c r="S435" i="11" s="1"/>
  <c r="Q431" i="11"/>
  <c r="Q427" i="11"/>
  <c r="Q423" i="11"/>
  <c r="R423" i="11" s="1"/>
  <c r="Q419" i="11"/>
  <c r="Q415" i="11"/>
  <c r="Q482" i="11"/>
  <c r="Q478" i="11"/>
  <c r="Q474" i="11"/>
  <c r="Q470" i="11"/>
  <c r="Q466" i="11"/>
  <c r="Q462" i="11"/>
  <c r="Q458" i="11"/>
  <c r="Q454" i="11"/>
  <c r="Q450" i="11"/>
  <c r="Q446" i="11"/>
  <c r="Q442" i="11"/>
  <c r="Q438" i="11"/>
  <c r="Q434" i="11"/>
  <c r="Q430" i="11"/>
  <c r="Q426" i="11"/>
  <c r="Q422" i="11"/>
  <c r="Q418" i="11"/>
  <c r="S418" i="11" s="1"/>
  <c r="Q486" i="11"/>
  <c r="Q481" i="11"/>
  <c r="S481" i="11" s="1"/>
  <c r="Q477" i="11"/>
  <c r="Q473" i="11"/>
  <c r="S473" i="11" s="1"/>
  <c r="Q469" i="11"/>
  <c r="Q465" i="11"/>
  <c r="S465" i="11" s="1"/>
  <c r="Q461" i="11"/>
  <c r="Q457" i="11"/>
  <c r="Q453" i="11"/>
  <c r="Q449" i="11"/>
  <c r="S449" i="11" s="1"/>
  <c r="Q445" i="11"/>
  <c r="Q441" i="11"/>
  <c r="S441" i="11" s="1"/>
  <c r="Q437" i="11"/>
  <c r="Q433" i="11"/>
  <c r="S433" i="11" s="1"/>
  <c r="Q429" i="11"/>
  <c r="Q425" i="11"/>
  <c r="R425" i="11" s="1"/>
  <c r="Q421" i="11"/>
  <c r="Q440" i="11"/>
  <c r="Q414" i="11"/>
  <c r="Q410" i="11"/>
  <c r="Q406" i="11"/>
  <c r="Q402" i="11"/>
  <c r="S402" i="11" s="1"/>
  <c r="Q398" i="11"/>
  <c r="Q394" i="11"/>
  <c r="Q390" i="11"/>
  <c r="Q386" i="11"/>
  <c r="S386" i="11" s="1"/>
  <c r="Q382" i="11"/>
  <c r="Q378" i="11"/>
  <c r="Q374" i="11"/>
  <c r="Q370" i="11"/>
  <c r="Q366" i="11"/>
  <c r="Q362" i="11"/>
  <c r="Q358" i="11"/>
  <c r="Q354" i="11"/>
  <c r="Q350" i="11"/>
  <c r="Q444" i="11"/>
  <c r="Q428" i="11"/>
  <c r="Q420" i="11"/>
  <c r="Q416" i="11"/>
  <c r="Q413" i="11"/>
  <c r="S413" i="11" s="1"/>
  <c r="Q409" i="11"/>
  <c r="Q405" i="11"/>
  <c r="S405" i="11" s="1"/>
  <c r="Q401" i="11"/>
  <c r="Q397" i="11"/>
  <c r="Q393" i="11"/>
  <c r="Q389" i="11"/>
  <c r="Q385" i="11"/>
  <c r="Q381" i="11"/>
  <c r="Q377" i="11"/>
  <c r="Q373" i="11"/>
  <c r="Q432" i="11"/>
  <c r="Q412" i="11"/>
  <c r="Q408" i="11"/>
  <c r="Q404" i="11"/>
  <c r="Q400" i="11"/>
  <c r="Q396" i="11"/>
  <c r="Q392" i="11"/>
  <c r="Q388" i="11"/>
  <c r="Q384" i="11"/>
  <c r="Q380" i="11"/>
  <c r="Q376" i="11"/>
  <c r="Q372" i="11"/>
  <c r="Q368" i="11"/>
  <c r="Q364" i="11"/>
  <c r="Q360" i="11"/>
  <c r="Q436" i="11"/>
  <c r="Q424" i="11"/>
  <c r="Q417" i="11"/>
  <c r="Q411" i="11"/>
  <c r="Q407" i="11"/>
  <c r="Q403" i="11"/>
  <c r="Q399" i="11"/>
  <c r="Q395" i="11"/>
  <c r="Q391" i="11"/>
  <c r="Q387" i="11"/>
  <c r="Q383" i="11"/>
  <c r="Q379" i="11"/>
  <c r="Q375" i="11"/>
  <c r="Q371" i="11"/>
  <c r="Q367" i="11"/>
  <c r="Q363" i="11"/>
  <c r="Q359" i="11"/>
  <c r="Q355" i="11"/>
  <c r="Q351" i="11"/>
  <c r="Q365" i="11"/>
  <c r="Q352" i="11"/>
  <c r="Q347" i="11"/>
  <c r="Q343" i="11"/>
  <c r="Q339" i="11"/>
  <c r="Q335" i="11"/>
  <c r="Q331" i="11"/>
  <c r="Q327" i="11"/>
  <c r="Q323" i="11"/>
  <c r="Q319" i="11"/>
  <c r="Q315" i="11"/>
  <c r="Q311" i="11"/>
  <c r="Q307" i="11"/>
  <c r="Q303" i="11"/>
  <c r="Q299" i="11"/>
  <c r="Q295" i="11"/>
  <c r="Q291" i="11"/>
  <c r="Q287" i="11"/>
  <c r="Q283" i="11"/>
  <c r="Q279" i="11"/>
  <c r="Q275" i="11"/>
  <c r="Q271" i="11"/>
  <c r="Q267" i="11"/>
  <c r="Q263" i="11"/>
  <c r="Q259" i="11"/>
  <c r="Q255" i="11"/>
  <c r="Q251" i="11"/>
  <c r="Q247" i="11"/>
  <c r="Q243" i="11"/>
  <c r="Q239" i="11"/>
  <c r="Q235" i="11"/>
  <c r="Q231" i="11"/>
  <c r="Q227" i="11"/>
  <c r="Q223" i="11"/>
  <c r="Q219" i="11"/>
  <c r="Q215" i="11"/>
  <c r="Q356" i="11"/>
  <c r="Q346" i="11"/>
  <c r="S346" i="11" s="1"/>
  <c r="Q342" i="11"/>
  <c r="Q338" i="11"/>
  <c r="Q334" i="11"/>
  <c r="Q330" i="11"/>
  <c r="S330" i="11" s="1"/>
  <c r="Q326" i="11"/>
  <c r="Q322" i="11"/>
  <c r="Q318" i="11"/>
  <c r="Q314" i="11"/>
  <c r="S314" i="11" s="1"/>
  <c r="Q310" i="11"/>
  <c r="Q306" i="11"/>
  <c r="Q302" i="11"/>
  <c r="Q298" i="11"/>
  <c r="Q294" i="11"/>
  <c r="Q290" i="11"/>
  <c r="Q286" i="11"/>
  <c r="Q282" i="11"/>
  <c r="S282" i="11" s="1"/>
  <c r="Q278" i="11"/>
  <c r="Q274" i="11"/>
  <c r="Q270" i="11"/>
  <c r="Q266" i="11"/>
  <c r="S266" i="11" s="1"/>
  <c r="Q262" i="11"/>
  <c r="Q258" i="11"/>
  <c r="Q254" i="11"/>
  <c r="Q250" i="11"/>
  <c r="S250" i="11" s="1"/>
  <c r="Q246" i="11"/>
  <c r="Q242" i="11"/>
  <c r="Q238" i="11"/>
  <c r="Q234" i="11"/>
  <c r="S234" i="11" s="1"/>
  <c r="Q230" i="11"/>
  <c r="Q226" i="11"/>
  <c r="Q222" i="11"/>
  <c r="Q218" i="11"/>
  <c r="Q369" i="11"/>
  <c r="Q353" i="11"/>
  <c r="S353" i="11" s="1"/>
  <c r="Q349" i="11"/>
  <c r="Q345" i="11"/>
  <c r="Q341" i="11"/>
  <c r="Q337" i="11"/>
  <c r="Q333" i="11"/>
  <c r="Q329" i="11"/>
  <c r="Q325" i="11"/>
  <c r="Q321" i="11"/>
  <c r="Q317" i="11"/>
  <c r="Q313" i="11"/>
  <c r="Q309" i="11"/>
  <c r="Q305" i="11"/>
  <c r="Q301" i="11"/>
  <c r="Q297" i="11"/>
  <c r="Q293" i="11"/>
  <c r="Q289" i="11"/>
  <c r="Q285" i="11"/>
  <c r="Q281" i="11"/>
  <c r="S281" i="11" s="1"/>
  <c r="Q277" i="11"/>
  <c r="Q273" i="11"/>
  <c r="Q269" i="11"/>
  <c r="Q265" i="11"/>
  <c r="S265" i="11" s="1"/>
  <c r="Q261" i="11"/>
  <c r="Q257" i="11"/>
  <c r="Q253" i="11"/>
  <c r="Q249" i="11"/>
  <c r="Q245" i="11"/>
  <c r="Q241" i="11"/>
  <c r="Q361" i="11"/>
  <c r="Q357" i="11"/>
  <c r="Q348" i="11"/>
  <c r="Q344" i="11"/>
  <c r="Q340" i="11"/>
  <c r="Q336" i="11"/>
  <c r="Q332" i="11"/>
  <c r="Q328" i="11"/>
  <c r="Q324" i="11"/>
  <c r="Q320" i="11"/>
  <c r="Q316" i="11"/>
  <c r="Q312" i="11"/>
  <c r="Q308" i="11"/>
  <c r="Q304" i="11"/>
  <c r="Q300" i="11"/>
  <c r="Q296" i="11"/>
  <c r="Q292" i="11"/>
  <c r="Q288" i="11"/>
  <c r="Q284" i="11"/>
  <c r="Q280" i="11"/>
  <c r="Q276" i="11"/>
  <c r="Q272" i="11"/>
  <c r="Q268" i="11"/>
  <c r="Q264" i="11"/>
  <c r="Q260" i="11"/>
  <c r="Q256" i="11"/>
  <c r="Q252" i="11"/>
  <c r="Q248" i="11"/>
  <c r="Q244" i="11"/>
  <c r="Q240" i="11"/>
  <c r="Q236" i="11"/>
  <c r="Q232" i="11"/>
  <c r="Q228" i="11"/>
  <c r="Q224" i="11"/>
  <c r="Q220" i="11"/>
  <c r="Q237" i="11"/>
  <c r="Q229" i="11"/>
  <c r="Q216" i="11"/>
  <c r="S216" i="11" s="1"/>
  <c r="Q211" i="11"/>
  <c r="Q207" i="11"/>
  <c r="Q203" i="11"/>
  <c r="Q199" i="11"/>
  <c r="Q195" i="11"/>
  <c r="Q191" i="11"/>
  <c r="Q187" i="11"/>
  <c r="Q183" i="11"/>
  <c r="Q179" i="11"/>
  <c r="Q175" i="11"/>
  <c r="Q171" i="11"/>
  <c r="Q167" i="11"/>
  <c r="Q163" i="11"/>
  <c r="Q159" i="11"/>
  <c r="Q155" i="11"/>
  <c r="Q151" i="11"/>
  <c r="Q147" i="11"/>
  <c r="Q143" i="11"/>
  <c r="Q139" i="11"/>
  <c r="Q135" i="11"/>
  <c r="Q131" i="11"/>
  <c r="Q127" i="11"/>
  <c r="Q123" i="11"/>
  <c r="Q119" i="11"/>
  <c r="Q115" i="11"/>
  <c r="Q111" i="11"/>
  <c r="Q107" i="11"/>
  <c r="Q103" i="11"/>
  <c r="Q99" i="11"/>
  <c r="Q95" i="11"/>
  <c r="Q91" i="11"/>
  <c r="Q233" i="11"/>
  <c r="S233" i="11" s="1"/>
  <c r="Q221" i="11"/>
  <c r="Q214" i="11"/>
  <c r="Q210" i="11"/>
  <c r="Q206" i="11"/>
  <c r="S206" i="11" s="1"/>
  <c r="Q202" i="11"/>
  <c r="Q198" i="11"/>
  <c r="Q194" i="11"/>
  <c r="Q190" i="11"/>
  <c r="Q186" i="11"/>
  <c r="Q182" i="11"/>
  <c r="Q178" i="11"/>
  <c r="Q174" i="11"/>
  <c r="S174" i="11" s="1"/>
  <c r="Q170" i="11"/>
  <c r="S170" i="11" s="1"/>
  <c r="Q166" i="11"/>
  <c r="Q162" i="11"/>
  <c r="S162" i="11" s="1"/>
  <c r="Q158" i="11"/>
  <c r="S158" i="11" s="1"/>
  <c r="Q154" i="11"/>
  <c r="Q150" i="11"/>
  <c r="Q146" i="11"/>
  <c r="Q142" i="11"/>
  <c r="S142" i="11" s="1"/>
  <c r="Q138" i="11"/>
  <c r="Q134" i="11"/>
  <c r="Q130" i="11"/>
  <c r="Q126" i="11"/>
  <c r="S126" i="11" s="1"/>
  <c r="Q122" i="11"/>
  <c r="Q118" i="11"/>
  <c r="Q114" i="11"/>
  <c r="Q110" i="11"/>
  <c r="Q106" i="11"/>
  <c r="Q102" i="11"/>
  <c r="Q98" i="11"/>
  <c r="Q94" i="11"/>
  <c r="Q90" i="11"/>
  <c r="Q217" i="11"/>
  <c r="S217" i="11" s="1"/>
  <c r="Q213" i="11"/>
  <c r="Q209" i="11"/>
  <c r="Q205" i="11"/>
  <c r="Q201" i="11"/>
  <c r="Q197" i="11"/>
  <c r="Q193" i="11"/>
  <c r="Q189" i="11"/>
  <c r="Q185" i="11"/>
  <c r="Q181" i="11"/>
  <c r="Q177" i="11"/>
  <c r="Q173" i="11"/>
  <c r="Q169" i="11"/>
  <c r="Q165" i="11"/>
  <c r="Q161" i="11"/>
  <c r="S161" i="11" s="1"/>
  <c r="Q157" i="11"/>
  <c r="Q153" i="11"/>
  <c r="Q149" i="11"/>
  <c r="Q145" i="11"/>
  <c r="S145" i="11" s="1"/>
  <c r="Q141" i="11"/>
  <c r="Q137" i="11"/>
  <c r="Q225" i="11"/>
  <c r="Q212" i="11"/>
  <c r="S212" i="11" s="1"/>
  <c r="Q208" i="11"/>
  <c r="Q204" i="11"/>
  <c r="Q200" i="11"/>
  <c r="Q196" i="11"/>
  <c r="S196" i="11" s="1"/>
  <c r="Q192" i="11"/>
  <c r="Q188" i="11"/>
  <c r="Q184" i="11"/>
  <c r="Q180" i="11"/>
  <c r="Q176" i="11"/>
  <c r="S176" i="11" s="1"/>
  <c r="Q172" i="11"/>
  <c r="Q168" i="11"/>
  <c r="S168" i="11" s="1"/>
  <c r="Q164" i="11"/>
  <c r="Q160" i="11"/>
  <c r="Q156" i="11"/>
  <c r="Q152" i="11"/>
  <c r="Q148" i="11"/>
  <c r="Q144" i="11"/>
  <c r="Q140" i="11"/>
  <c r="Q136" i="11"/>
  <c r="S136" i="11" s="1"/>
  <c r="Q132" i="11"/>
  <c r="Q128" i="11"/>
  <c r="Q16" i="11"/>
  <c r="S16" i="11" s="1"/>
  <c r="AW16" i="11"/>
  <c r="Q20" i="11"/>
  <c r="AW20" i="11"/>
  <c r="AX20" i="11" s="1"/>
  <c r="AM22" i="11"/>
  <c r="AN22" i="11" s="1"/>
  <c r="AQ22" i="11"/>
  <c r="AR22" i="11" s="1"/>
  <c r="AU22" i="11"/>
  <c r="AV22" i="11" s="1"/>
  <c r="Q24" i="11"/>
  <c r="AW24" i="11"/>
  <c r="AX24" i="11" s="1"/>
  <c r="AN25" i="11"/>
  <c r="AM26" i="11"/>
  <c r="AN26" i="11" s="1"/>
  <c r="AQ26" i="11"/>
  <c r="AR26" i="11" s="1"/>
  <c r="AU26" i="11"/>
  <c r="AV26" i="11" s="1"/>
  <c r="Q28" i="11"/>
  <c r="AW28" i="11"/>
  <c r="AX28" i="11" s="1"/>
  <c r="AM30" i="11"/>
  <c r="AN30" i="11" s="1"/>
  <c r="AQ30" i="11"/>
  <c r="AR30" i="11" s="1"/>
  <c r="AU30" i="11"/>
  <c r="AV30" i="11" s="1"/>
  <c r="Q32" i="11"/>
  <c r="AW32" i="11"/>
  <c r="AX32" i="11" s="1"/>
  <c r="AM34" i="11"/>
  <c r="AN34" i="11" s="1"/>
  <c r="AQ34" i="11"/>
  <c r="AR34" i="11" s="1"/>
  <c r="AU34" i="11"/>
  <c r="AV34" i="11" s="1"/>
  <c r="Q36" i="11"/>
  <c r="AW36" i="11"/>
  <c r="AX36" i="11" s="1"/>
  <c r="AM38" i="11"/>
  <c r="AN38" i="11" s="1"/>
  <c r="AQ38" i="11"/>
  <c r="AR38" i="11" s="1"/>
  <c r="AU38" i="11"/>
  <c r="AV38" i="11" s="1"/>
  <c r="Q40" i="11"/>
  <c r="R40" i="11" s="1"/>
  <c r="B41" i="11"/>
  <c r="AU42" i="11"/>
  <c r="AV42" i="11" s="1"/>
  <c r="Q44" i="11"/>
  <c r="AU46" i="11"/>
  <c r="AV46" i="11" s="1"/>
  <c r="Q48" i="11"/>
  <c r="AU50" i="11"/>
  <c r="AV50" i="11" s="1"/>
  <c r="Q52" i="11"/>
  <c r="AU54" i="11"/>
  <c r="AV54" i="11" s="1"/>
  <c r="Q56" i="11"/>
  <c r="AU58" i="11"/>
  <c r="AV58" i="11" s="1"/>
  <c r="Q60" i="11"/>
  <c r="AU62" i="11"/>
  <c r="AV62" i="11" s="1"/>
  <c r="Q64" i="11"/>
  <c r="AU66" i="11"/>
  <c r="AV66" i="11" s="1"/>
  <c r="Q68" i="11"/>
  <c r="AU70" i="11"/>
  <c r="AV70" i="11" s="1"/>
  <c r="Q72" i="11"/>
  <c r="AU74" i="11"/>
  <c r="AV74" i="11" s="1"/>
  <c r="Q76" i="11"/>
  <c r="AU78" i="11"/>
  <c r="AV78" i="11" s="1"/>
  <c r="Q80" i="11"/>
  <c r="AU82" i="11"/>
  <c r="AV82" i="11" s="1"/>
  <c r="Q84" i="11"/>
  <c r="AU86" i="11"/>
  <c r="AV86" i="11" s="1"/>
  <c r="Q88" i="11"/>
  <c r="AW92" i="11"/>
  <c r="AX92" i="11" s="1"/>
  <c r="Q93" i="11"/>
  <c r="S93" i="11" s="1"/>
  <c r="AM99" i="11"/>
  <c r="AN99" i="11" s="1"/>
  <c r="AU99" i="11"/>
  <c r="AV99" i="11" s="1"/>
  <c r="AU100" i="11"/>
  <c r="AV100" i="11" s="1"/>
  <c r="AQ100" i="11"/>
  <c r="AR100" i="11" s="1"/>
  <c r="AM100" i="11"/>
  <c r="AN100" i="11" s="1"/>
  <c r="AM107" i="11"/>
  <c r="AN107" i="11" s="1"/>
  <c r="AU107" i="11"/>
  <c r="AV107" i="11" s="1"/>
  <c r="AM108" i="11"/>
  <c r="AN108" i="11" s="1"/>
  <c r="AM115" i="11"/>
  <c r="AN115" i="11" s="1"/>
  <c r="AU115" i="11"/>
  <c r="AV115" i="11" s="1"/>
  <c r="AU116" i="11"/>
  <c r="AV116" i="11" s="1"/>
  <c r="AQ116" i="11"/>
  <c r="AR116" i="11" s="1"/>
  <c r="AM116" i="11"/>
  <c r="AN116" i="11" s="1"/>
  <c r="AU124" i="11"/>
  <c r="AV124" i="11" s="1"/>
  <c r="AQ124" i="11"/>
  <c r="AR124" i="11" s="1"/>
  <c r="AM124" i="11"/>
  <c r="AN124" i="11" s="1"/>
  <c r="AU128" i="11"/>
  <c r="AV128" i="11" s="1"/>
  <c r="AQ128" i="11"/>
  <c r="AR128" i="11" s="1"/>
  <c r="AM128" i="11"/>
  <c r="AN128" i="11" s="1"/>
  <c r="AW128" i="11"/>
  <c r="AX128" i="11" s="1"/>
  <c r="AS128" i="11"/>
  <c r="AT128" i="11" s="1"/>
  <c r="AK128" i="11"/>
  <c r="AL128" i="11" s="1"/>
  <c r="S180" i="11"/>
  <c r="AY857" i="11"/>
  <c r="Q17" i="11"/>
  <c r="Q21" i="11"/>
  <c r="AK21" i="11"/>
  <c r="AS21" i="11"/>
  <c r="AW21" i="11"/>
  <c r="Q25" i="11"/>
  <c r="AK25" i="11"/>
  <c r="AS25" i="11"/>
  <c r="AW25" i="11"/>
  <c r="Q29" i="11"/>
  <c r="AK29" i="11"/>
  <c r="AL29" i="11" s="1"/>
  <c r="AS29" i="11"/>
  <c r="AT29" i="11" s="1"/>
  <c r="AW29" i="11"/>
  <c r="AX29" i="11" s="1"/>
  <c r="Q33" i="11"/>
  <c r="AK33" i="11"/>
  <c r="AL33" i="11" s="1"/>
  <c r="AS33" i="11"/>
  <c r="AT33" i="11" s="1"/>
  <c r="AW33" i="11"/>
  <c r="AX33" i="11" s="1"/>
  <c r="Q37" i="11"/>
  <c r="AK37" i="11"/>
  <c r="AL37" i="11" s="1"/>
  <c r="AS37" i="11"/>
  <c r="AT37" i="11" s="1"/>
  <c r="AW37" i="11"/>
  <c r="AX37" i="11" s="1"/>
  <c r="Q41" i="11"/>
  <c r="Q45" i="11"/>
  <c r="Q49" i="11"/>
  <c r="Q53" i="11"/>
  <c r="Q57" i="11"/>
  <c r="Q61" i="11"/>
  <c r="Q65" i="11"/>
  <c r="Q69" i="11"/>
  <c r="Q73" i="11"/>
  <c r="Q77" i="11"/>
  <c r="Q81" i="11"/>
  <c r="Q85" i="11"/>
  <c r="Q89" i="11"/>
  <c r="AK89" i="11"/>
  <c r="AL89" i="11" s="1"/>
  <c r="AS89" i="11"/>
  <c r="AT89" i="11" s="1"/>
  <c r="AQ91" i="11"/>
  <c r="AR91" i="11" s="1"/>
  <c r="AW95" i="11"/>
  <c r="AX95" i="11" s="1"/>
  <c r="AS95" i="11"/>
  <c r="AT95" i="11" s="1"/>
  <c r="AK95" i="11"/>
  <c r="AL95" i="11" s="1"/>
  <c r="Q96" i="11"/>
  <c r="AK96" i="11"/>
  <c r="AL96" i="11" s="1"/>
  <c r="AW100" i="11"/>
  <c r="AX100" i="11" s="1"/>
  <c r="Q101" i="11"/>
  <c r="AW103" i="11"/>
  <c r="AX103" i="11" s="1"/>
  <c r="AS103" i="11"/>
  <c r="AT103" i="11" s="1"/>
  <c r="AK103" i="11"/>
  <c r="AL103" i="11" s="1"/>
  <c r="Q104" i="11"/>
  <c r="AK104" i="11"/>
  <c r="AL104" i="11" s="1"/>
  <c r="Q109" i="11"/>
  <c r="AW111" i="11"/>
  <c r="AX111" i="11" s="1"/>
  <c r="AS111" i="11"/>
  <c r="AT111" i="11" s="1"/>
  <c r="AK111" i="11"/>
  <c r="AL111" i="11" s="1"/>
  <c r="Q112" i="11"/>
  <c r="AK112" i="11"/>
  <c r="AL112" i="11" s="1"/>
  <c r="AW116" i="11"/>
  <c r="AX116" i="11" s="1"/>
  <c r="Q117" i="11"/>
  <c r="AW119" i="11"/>
  <c r="AX119" i="11" s="1"/>
  <c r="AS119" i="11"/>
  <c r="AT119" i="11" s="1"/>
  <c r="AK119" i="11"/>
  <c r="AL119" i="11" s="1"/>
  <c r="Q120" i="11"/>
  <c r="AK120" i="11"/>
  <c r="AL120" i="11" s="1"/>
  <c r="AW124" i="11"/>
  <c r="AX124" i="11" s="1"/>
  <c r="Q125" i="11"/>
  <c r="Q129" i="11"/>
  <c r="AU132" i="11"/>
  <c r="AV132" i="11" s="1"/>
  <c r="AQ132" i="11"/>
  <c r="AR132" i="11" s="1"/>
  <c r="AM132" i="11"/>
  <c r="AN132" i="11" s="1"/>
  <c r="AW132" i="11"/>
  <c r="AX132" i="11" s="1"/>
  <c r="AS132" i="11"/>
  <c r="AT132" i="11" s="1"/>
  <c r="AK132" i="11"/>
  <c r="AL132" i="11" s="1"/>
  <c r="S144" i="11"/>
  <c r="S149" i="11"/>
  <c r="S157" i="11"/>
  <c r="S184" i="11"/>
  <c r="S200" i="11"/>
  <c r="BA852" i="11"/>
  <c r="AY852" i="11" s="1"/>
  <c r="Q22" i="11"/>
  <c r="AK22" i="11"/>
  <c r="AL22" i="11" s="1"/>
  <c r="AS22" i="11"/>
  <c r="AT22" i="11" s="1"/>
  <c r="Q26" i="11"/>
  <c r="AK26" i="11"/>
  <c r="AL26" i="11" s="1"/>
  <c r="AS26" i="11"/>
  <c r="AT26" i="11" s="1"/>
  <c r="AW26" i="11"/>
  <c r="AX26" i="11" s="1"/>
  <c r="Q30" i="11"/>
  <c r="AK30" i="11"/>
  <c r="AL30" i="11" s="1"/>
  <c r="AS30" i="11"/>
  <c r="AT30" i="11" s="1"/>
  <c r="Q34" i="11"/>
  <c r="AK34" i="11"/>
  <c r="AL34" i="11" s="1"/>
  <c r="AS34" i="11"/>
  <c r="AT34" i="11" s="1"/>
  <c r="Q38" i="11"/>
  <c r="AK38" i="11"/>
  <c r="AL38" i="11" s="1"/>
  <c r="AS38" i="11"/>
  <c r="AT38" i="11" s="1"/>
  <c r="AU40" i="11"/>
  <c r="AV40" i="11" s="1"/>
  <c r="Q42" i="11"/>
  <c r="AW42" i="11"/>
  <c r="AX42" i="11" s="1"/>
  <c r="Q46" i="11"/>
  <c r="AW46" i="11"/>
  <c r="AX46" i="11" s="1"/>
  <c r="Q50" i="11"/>
  <c r="AW50" i="11"/>
  <c r="AX50" i="11" s="1"/>
  <c r="Q54" i="11"/>
  <c r="AW54" i="11"/>
  <c r="AX54" i="11" s="1"/>
  <c r="Q58" i="11"/>
  <c r="AW58" i="11"/>
  <c r="AX58" i="11" s="1"/>
  <c r="Q62" i="11"/>
  <c r="AW62" i="11"/>
  <c r="AX62" i="11" s="1"/>
  <c r="Q66" i="11"/>
  <c r="AW66" i="11"/>
  <c r="AX66" i="11" s="1"/>
  <c r="Q70" i="11"/>
  <c r="AW70" i="11"/>
  <c r="AX70" i="11" s="1"/>
  <c r="Q74" i="11"/>
  <c r="AW74" i="11"/>
  <c r="AX74" i="11" s="1"/>
  <c r="Q78" i="11"/>
  <c r="AW78" i="11"/>
  <c r="AX78" i="11" s="1"/>
  <c r="Q82" i="11"/>
  <c r="AW82" i="11"/>
  <c r="AX82" i="11" s="1"/>
  <c r="Q86" i="11"/>
  <c r="AW86" i="11"/>
  <c r="AX86" i="11" s="1"/>
  <c r="AW91" i="11"/>
  <c r="AX91" i="11" s="1"/>
  <c r="AS91" i="11"/>
  <c r="AT91" i="11" s="1"/>
  <c r="AK91" i="11"/>
  <c r="AL91" i="11" s="1"/>
  <c r="Q92" i="11"/>
  <c r="AK92" i="11"/>
  <c r="AL92" i="11" s="1"/>
  <c r="AU96" i="11"/>
  <c r="AV96" i="11" s="1"/>
  <c r="AQ96" i="11"/>
  <c r="AR96" i="11" s="1"/>
  <c r="AM96" i="11"/>
  <c r="AN96" i="11" s="1"/>
  <c r="AQ99" i="11"/>
  <c r="AR99" i="11" s="1"/>
  <c r="AU104" i="11"/>
  <c r="AV104" i="11" s="1"/>
  <c r="AQ104" i="11"/>
  <c r="AR104" i="11" s="1"/>
  <c r="AM104" i="11"/>
  <c r="AN104" i="11" s="1"/>
  <c r="AQ107" i="11"/>
  <c r="AR107" i="11" s="1"/>
  <c r="AU112" i="11"/>
  <c r="AV112" i="11" s="1"/>
  <c r="AQ112" i="11"/>
  <c r="AR112" i="11" s="1"/>
  <c r="AM112" i="11"/>
  <c r="AN112" i="11" s="1"/>
  <c r="AQ115" i="11"/>
  <c r="AR115" i="11" s="1"/>
  <c r="AU120" i="11"/>
  <c r="AV120" i="11" s="1"/>
  <c r="AQ120" i="11"/>
  <c r="AR120" i="11" s="1"/>
  <c r="AM120" i="11"/>
  <c r="AN120" i="11" s="1"/>
  <c r="AQ123" i="11"/>
  <c r="AR123" i="11" s="1"/>
  <c r="S128" i="11"/>
  <c r="S130" i="11"/>
  <c r="Q133" i="11"/>
  <c r="S148" i="11"/>
  <c r="Q59" i="11"/>
  <c r="Q63" i="11"/>
  <c r="Q67" i="11"/>
  <c r="Q71" i="11"/>
  <c r="Q75" i="11"/>
  <c r="Q79" i="11"/>
  <c r="Q83" i="11"/>
  <c r="AU89" i="11"/>
  <c r="AV89" i="11" s="1"/>
  <c r="AQ89" i="11"/>
  <c r="AR89" i="11" s="1"/>
  <c r="AM89" i="11"/>
  <c r="AN89" i="11" s="1"/>
  <c r="Q87" i="11"/>
  <c r="AW89" i="11"/>
  <c r="AX89" i="11" s="1"/>
  <c r="AU92" i="11"/>
  <c r="AV92" i="11" s="1"/>
  <c r="AQ92" i="11"/>
  <c r="AR92" i="11" s="1"/>
  <c r="AM92" i="11"/>
  <c r="AN92" i="11" s="1"/>
  <c r="Q97" i="11"/>
  <c r="AW99" i="11"/>
  <c r="AX99" i="11" s="1"/>
  <c r="AS99" i="11"/>
  <c r="AT99" i="11" s="1"/>
  <c r="AK99" i="11"/>
  <c r="AL99" i="11" s="1"/>
  <c r="Q100" i="11"/>
  <c r="Q105" i="11"/>
  <c r="AW107" i="11"/>
  <c r="AX107" i="11" s="1"/>
  <c r="AS107" i="11"/>
  <c r="AT107" i="11" s="1"/>
  <c r="AK107" i="11"/>
  <c r="AL107" i="11" s="1"/>
  <c r="Q108" i="11"/>
  <c r="Q113" i="11"/>
  <c r="AW115" i="11"/>
  <c r="AX115" i="11" s="1"/>
  <c r="AS115" i="11"/>
  <c r="AT115" i="11" s="1"/>
  <c r="AK115" i="11"/>
  <c r="AL115" i="11" s="1"/>
  <c r="Q116" i="11"/>
  <c r="AK116" i="11"/>
  <c r="AL116" i="11" s="1"/>
  <c r="AS116" i="11"/>
  <c r="AT116" i="11" s="1"/>
  <c r="Q121" i="11"/>
  <c r="AW123" i="11"/>
  <c r="AX123" i="11" s="1"/>
  <c r="AS123" i="11"/>
  <c r="AT123" i="11" s="1"/>
  <c r="AK123" i="11"/>
  <c r="AL123" i="11" s="1"/>
  <c r="Q124" i="11"/>
  <c r="AK124" i="11"/>
  <c r="AL124" i="11" s="1"/>
  <c r="AS124" i="11"/>
  <c r="AT124" i="11" s="1"/>
  <c r="S132" i="11"/>
  <c r="S141" i="11"/>
  <c r="S192" i="11"/>
  <c r="S208" i="11"/>
  <c r="AK136" i="11"/>
  <c r="AL136" i="11" s="1"/>
  <c r="AS136" i="11"/>
  <c r="AT136" i="11" s="1"/>
  <c r="AW136" i="11"/>
  <c r="AX136" i="11" s="1"/>
  <c r="S138" i="11"/>
  <c r="AK140" i="11"/>
  <c r="AL140" i="11" s="1"/>
  <c r="AS140" i="11"/>
  <c r="AT140" i="11" s="1"/>
  <c r="AW140" i="11"/>
  <c r="AX140" i="11" s="1"/>
  <c r="AK144" i="11"/>
  <c r="AL144" i="11" s="1"/>
  <c r="AS144" i="11"/>
  <c r="AT144" i="11" s="1"/>
  <c r="AW144" i="11"/>
  <c r="AX144" i="11" s="1"/>
  <c r="S146" i="11"/>
  <c r="AK148" i="11"/>
  <c r="AL148" i="11" s="1"/>
  <c r="AS148" i="11"/>
  <c r="AT148" i="11" s="1"/>
  <c r="AW148" i="11"/>
  <c r="AX148" i="11" s="1"/>
  <c r="AK152" i="11"/>
  <c r="AL152" i="11" s="1"/>
  <c r="AS152" i="11"/>
  <c r="AT152" i="11" s="1"/>
  <c r="AW152" i="11"/>
  <c r="AX152" i="11" s="1"/>
  <c r="S154" i="11"/>
  <c r="AK156" i="11"/>
  <c r="AL156" i="11" s="1"/>
  <c r="AS156" i="11"/>
  <c r="AT156" i="11" s="1"/>
  <c r="AW156" i="11"/>
  <c r="AX156" i="11" s="1"/>
  <c r="AK160" i="11"/>
  <c r="AL160" i="11" s="1"/>
  <c r="AS160" i="11"/>
  <c r="AT160" i="11" s="1"/>
  <c r="AW160" i="11"/>
  <c r="AX160" i="11" s="1"/>
  <c r="AU162" i="11"/>
  <c r="AV162" i="11" s="1"/>
  <c r="AK164" i="11"/>
  <c r="AL164" i="11" s="1"/>
  <c r="AS164" i="11"/>
  <c r="AT164" i="11" s="1"/>
  <c r="AW164" i="11"/>
  <c r="AX164" i="11" s="1"/>
  <c r="AU166" i="11"/>
  <c r="AV166" i="11" s="1"/>
  <c r="AK168" i="11"/>
  <c r="AL168" i="11" s="1"/>
  <c r="AS168" i="11"/>
  <c r="AT168" i="11" s="1"/>
  <c r="AW168" i="11"/>
  <c r="AX168" i="11" s="1"/>
  <c r="AU170" i="11"/>
  <c r="AV170" i="11" s="1"/>
  <c r="AK172" i="11"/>
  <c r="AL172" i="11" s="1"/>
  <c r="AS172" i="11"/>
  <c r="AT172" i="11" s="1"/>
  <c r="AW172" i="11"/>
  <c r="AX172" i="11" s="1"/>
  <c r="AU174" i="11"/>
  <c r="AV174" i="11" s="1"/>
  <c r="AK176" i="11"/>
  <c r="AL176" i="11" s="1"/>
  <c r="AS176" i="11"/>
  <c r="AT176" i="11" s="1"/>
  <c r="AW176" i="11"/>
  <c r="AX176" i="11" s="1"/>
  <c r="S178" i="11"/>
  <c r="AU178" i="11"/>
  <c r="AV178" i="11" s="1"/>
  <c r="AK180" i="11"/>
  <c r="AL180" i="11" s="1"/>
  <c r="AS180" i="11"/>
  <c r="AT180" i="11" s="1"/>
  <c r="AW180" i="11"/>
  <c r="AX180" i="11" s="1"/>
  <c r="AU182" i="11"/>
  <c r="AV182" i="11" s="1"/>
  <c r="AK184" i="11"/>
  <c r="AL184" i="11" s="1"/>
  <c r="AS184" i="11"/>
  <c r="AT184" i="11" s="1"/>
  <c r="AW184" i="11"/>
  <c r="AX184" i="11" s="1"/>
  <c r="S186" i="11"/>
  <c r="AU186" i="11"/>
  <c r="AV186" i="11" s="1"/>
  <c r="AK188" i="11"/>
  <c r="AL188" i="11" s="1"/>
  <c r="AS188" i="11"/>
  <c r="AT188" i="11" s="1"/>
  <c r="AW188" i="11"/>
  <c r="AX188" i="11" s="1"/>
  <c r="S190" i="11"/>
  <c r="AU190" i="11"/>
  <c r="AV190" i="11" s="1"/>
  <c r="AK192" i="11"/>
  <c r="AL192" i="11" s="1"/>
  <c r="AS192" i="11"/>
  <c r="AT192" i="11" s="1"/>
  <c r="AW192" i="11"/>
  <c r="AX192" i="11" s="1"/>
  <c r="S194" i="11"/>
  <c r="AU194" i="11"/>
  <c r="AV194" i="11" s="1"/>
  <c r="AK196" i="11"/>
  <c r="AL196" i="11" s="1"/>
  <c r="AS196" i="11"/>
  <c r="AT196" i="11" s="1"/>
  <c r="AW196" i="11"/>
  <c r="AX196" i="11" s="1"/>
  <c r="AU198" i="11"/>
  <c r="AV198" i="11" s="1"/>
  <c r="AK200" i="11"/>
  <c r="AL200" i="11" s="1"/>
  <c r="AS200" i="11"/>
  <c r="AT200" i="11" s="1"/>
  <c r="AW200" i="11"/>
  <c r="AX200" i="11" s="1"/>
  <c r="S202" i="11"/>
  <c r="AU202" i="11"/>
  <c r="AV202" i="11" s="1"/>
  <c r="AK204" i="11"/>
  <c r="AL204" i="11" s="1"/>
  <c r="AS204" i="11"/>
  <c r="AT204" i="11" s="1"/>
  <c r="AW204" i="11"/>
  <c r="AX204" i="11" s="1"/>
  <c r="AU206" i="11"/>
  <c r="AV206" i="11" s="1"/>
  <c r="AK208" i="11"/>
  <c r="AL208" i="11" s="1"/>
  <c r="AS208" i="11"/>
  <c r="AT208" i="11" s="1"/>
  <c r="AW208" i="11"/>
  <c r="AX208" i="11" s="1"/>
  <c r="S210" i="11"/>
  <c r="AU210" i="11"/>
  <c r="AV210" i="11" s="1"/>
  <c r="AK212" i="11"/>
  <c r="AL212" i="11" s="1"/>
  <c r="AS212" i="11"/>
  <c r="AT212" i="11" s="1"/>
  <c r="AW212" i="11"/>
  <c r="AX212" i="11" s="1"/>
  <c r="AU214" i="11"/>
  <c r="AV214" i="11" s="1"/>
  <c r="S222" i="11"/>
  <c r="S229" i="11"/>
  <c r="S249" i="11"/>
  <c r="S358" i="11"/>
  <c r="AK217" i="11"/>
  <c r="AL217" i="11" s="1"/>
  <c r="AS217" i="11"/>
  <c r="AT217" i="11" s="1"/>
  <c r="AU220" i="11"/>
  <c r="AV220" i="11" s="1"/>
  <c r="AQ220" i="11"/>
  <c r="AR220" i="11" s="1"/>
  <c r="AM220" i="11"/>
  <c r="AN220" i="11" s="1"/>
  <c r="AW220" i="11"/>
  <c r="AX220" i="11" s="1"/>
  <c r="AS220" i="11"/>
  <c r="AT220" i="11" s="1"/>
  <c r="AK220" i="11"/>
  <c r="AL220" i="11" s="1"/>
  <c r="S225" i="11"/>
  <c r="S230" i="11"/>
  <c r="AU232" i="11"/>
  <c r="AV232" i="11" s="1"/>
  <c r="AQ232" i="11"/>
  <c r="AR232" i="11" s="1"/>
  <c r="AM232" i="11"/>
  <c r="AN232" i="11" s="1"/>
  <c r="AW232" i="11"/>
  <c r="AX232" i="11" s="1"/>
  <c r="AS232" i="11"/>
  <c r="AT232" i="11" s="1"/>
  <c r="AK232" i="11"/>
  <c r="AL232" i="11" s="1"/>
  <c r="S238" i="11"/>
  <c r="S253" i="11"/>
  <c r="S269" i="11"/>
  <c r="AK90" i="11"/>
  <c r="AL90" i="11" s="1"/>
  <c r="AS90" i="11"/>
  <c r="AT90" i="11" s="1"/>
  <c r="AW90" i="11"/>
  <c r="AX90" i="11" s="1"/>
  <c r="AW94" i="11"/>
  <c r="AX94" i="11" s="1"/>
  <c r="AW98" i="11"/>
  <c r="AX98" i="11" s="1"/>
  <c r="AW102" i="11"/>
  <c r="AX102" i="11" s="1"/>
  <c r="AW106" i="11"/>
  <c r="AX106" i="11" s="1"/>
  <c r="AW110" i="11"/>
  <c r="AX110" i="11" s="1"/>
  <c r="AW114" i="11"/>
  <c r="AX114" i="11" s="1"/>
  <c r="AW118" i="11"/>
  <c r="AX118" i="11" s="1"/>
  <c r="AW122" i="11"/>
  <c r="AX122" i="11" s="1"/>
  <c r="AW126" i="11"/>
  <c r="AX126" i="11" s="1"/>
  <c r="AW130" i="11"/>
  <c r="AX130" i="11" s="1"/>
  <c r="AW134" i="11"/>
  <c r="AX134" i="11" s="1"/>
  <c r="AM136" i="11"/>
  <c r="AN136" i="11" s="1"/>
  <c r="AQ136" i="11"/>
  <c r="AR136" i="11" s="1"/>
  <c r="AU136" i="11"/>
  <c r="AV136" i="11" s="1"/>
  <c r="AW138" i="11"/>
  <c r="AX138" i="11" s="1"/>
  <c r="AM140" i="11"/>
  <c r="AN140" i="11" s="1"/>
  <c r="AQ140" i="11"/>
  <c r="AR140" i="11" s="1"/>
  <c r="AU140" i="11"/>
  <c r="AV140" i="11" s="1"/>
  <c r="AW142" i="11"/>
  <c r="AX142" i="11" s="1"/>
  <c r="AM144" i="11"/>
  <c r="AN144" i="11" s="1"/>
  <c r="AQ144" i="11"/>
  <c r="AR144" i="11" s="1"/>
  <c r="AU144" i="11"/>
  <c r="AV144" i="11" s="1"/>
  <c r="AW146" i="11"/>
  <c r="AX146" i="11" s="1"/>
  <c r="AM148" i="11"/>
  <c r="AN148" i="11" s="1"/>
  <c r="AQ148" i="11"/>
  <c r="AR148" i="11" s="1"/>
  <c r="AU148" i="11"/>
  <c r="AV148" i="11" s="1"/>
  <c r="AW150" i="11"/>
  <c r="AX150" i="11" s="1"/>
  <c r="AM152" i="11"/>
  <c r="AN152" i="11" s="1"/>
  <c r="AQ152" i="11"/>
  <c r="AR152" i="11" s="1"/>
  <c r="AU152" i="11"/>
  <c r="AV152" i="11" s="1"/>
  <c r="AW154" i="11"/>
  <c r="AX154" i="11" s="1"/>
  <c r="AM156" i="11"/>
  <c r="AN156" i="11" s="1"/>
  <c r="AQ156" i="11"/>
  <c r="AR156" i="11" s="1"/>
  <c r="AU156" i="11"/>
  <c r="AV156" i="11" s="1"/>
  <c r="AW158" i="11"/>
  <c r="AX158" i="11" s="1"/>
  <c r="AM160" i="11"/>
  <c r="AN160" i="11" s="1"/>
  <c r="AQ160" i="11"/>
  <c r="AR160" i="11" s="1"/>
  <c r="AU160" i="11"/>
  <c r="AV160" i="11" s="1"/>
  <c r="AW162" i="11"/>
  <c r="AX162" i="11" s="1"/>
  <c r="AM164" i="11"/>
  <c r="AN164" i="11" s="1"/>
  <c r="AQ164" i="11"/>
  <c r="AR164" i="11" s="1"/>
  <c r="AU164" i="11"/>
  <c r="AV164" i="11" s="1"/>
  <c r="AW166" i="11"/>
  <c r="AX166" i="11" s="1"/>
  <c r="AM168" i="11"/>
  <c r="AN168" i="11" s="1"/>
  <c r="AQ168" i="11"/>
  <c r="AR168" i="11" s="1"/>
  <c r="AU168" i="11"/>
  <c r="AV168" i="11" s="1"/>
  <c r="AW170" i="11"/>
  <c r="AX170" i="11" s="1"/>
  <c r="AM172" i="11"/>
  <c r="AN172" i="11" s="1"/>
  <c r="AQ172" i="11"/>
  <c r="AR172" i="11" s="1"/>
  <c r="AU172" i="11"/>
  <c r="AV172" i="11" s="1"/>
  <c r="AW174" i="11"/>
  <c r="AX174" i="11" s="1"/>
  <c r="AM176" i="11"/>
  <c r="AN176" i="11" s="1"/>
  <c r="AQ176" i="11"/>
  <c r="AR176" i="11" s="1"/>
  <c r="AU176" i="11"/>
  <c r="AV176" i="11" s="1"/>
  <c r="AW178" i="11"/>
  <c r="AX178" i="11" s="1"/>
  <c r="AM180" i="11"/>
  <c r="AN180" i="11" s="1"/>
  <c r="AQ180" i="11"/>
  <c r="AR180" i="11" s="1"/>
  <c r="AU180" i="11"/>
  <c r="AV180" i="11" s="1"/>
  <c r="AW182" i="11"/>
  <c r="AX182" i="11" s="1"/>
  <c r="AM184" i="11"/>
  <c r="AN184" i="11" s="1"/>
  <c r="AQ184" i="11"/>
  <c r="AR184" i="11" s="1"/>
  <c r="AU184" i="11"/>
  <c r="AV184" i="11" s="1"/>
  <c r="AW186" i="11"/>
  <c r="AX186" i="11" s="1"/>
  <c r="AM188" i="11"/>
  <c r="AN188" i="11" s="1"/>
  <c r="AQ188" i="11"/>
  <c r="AR188" i="11" s="1"/>
  <c r="AU188" i="11"/>
  <c r="AV188" i="11" s="1"/>
  <c r="AW190" i="11"/>
  <c r="AX190" i="11" s="1"/>
  <c r="AM192" i="11"/>
  <c r="AN192" i="11" s="1"/>
  <c r="AQ192" i="11"/>
  <c r="AR192" i="11" s="1"/>
  <c r="AU192" i="11"/>
  <c r="AV192" i="11" s="1"/>
  <c r="AW194" i="11"/>
  <c r="AX194" i="11" s="1"/>
  <c r="AM196" i="11"/>
  <c r="AN196" i="11" s="1"/>
  <c r="AQ196" i="11"/>
  <c r="AR196" i="11" s="1"/>
  <c r="AU196" i="11"/>
  <c r="AV196" i="11" s="1"/>
  <c r="AW198" i="11"/>
  <c r="AX198" i="11" s="1"/>
  <c r="AM200" i="11"/>
  <c r="AN200" i="11" s="1"/>
  <c r="AQ200" i="11"/>
  <c r="AR200" i="11" s="1"/>
  <c r="AU200" i="11"/>
  <c r="AV200" i="11" s="1"/>
  <c r="AW202" i="11"/>
  <c r="AX202" i="11" s="1"/>
  <c r="AM204" i="11"/>
  <c r="AN204" i="11" s="1"/>
  <c r="AQ204" i="11"/>
  <c r="AR204" i="11" s="1"/>
  <c r="AU204" i="11"/>
  <c r="AV204" i="11" s="1"/>
  <c r="AW206" i="11"/>
  <c r="AX206" i="11" s="1"/>
  <c r="AM208" i="11"/>
  <c r="AN208" i="11" s="1"/>
  <c r="AQ208" i="11"/>
  <c r="AR208" i="11" s="1"/>
  <c r="AU208" i="11"/>
  <c r="AV208" i="11" s="1"/>
  <c r="AW210" i="11"/>
  <c r="AX210" i="11" s="1"/>
  <c r="AM212" i="11"/>
  <c r="AN212" i="11" s="1"/>
  <c r="AQ212" i="11"/>
  <c r="AR212" i="11" s="1"/>
  <c r="AU212" i="11"/>
  <c r="AV212" i="11" s="1"/>
  <c r="AW214" i="11"/>
  <c r="AX214" i="11" s="1"/>
  <c r="S218" i="11"/>
  <c r="AU228" i="11"/>
  <c r="AV228" i="11" s="1"/>
  <c r="AQ228" i="11"/>
  <c r="AR228" i="11" s="1"/>
  <c r="AM228" i="11"/>
  <c r="AN228" i="11" s="1"/>
  <c r="AW228" i="11"/>
  <c r="AX228" i="11" s="1"/>
  <c r="AS228" i="11"/>
  <c r="AT228" i="11" s="1"/>
  <c r="AK228" i="11"/>
  <c r="AL228" i="11" s="1"/>
  <c r="AU236" i="11"/>
  <c r="AV236" i="11" s="1"/>
  <c r="AQ236" i="11"/>
  <c r="AR236" i="11" s="1"/>
  <c r="AM236" i="11"/>
  <c r="AN236" i="11" s="1"/>
  <c r="AW236" i="11"/>
  <c r="AX236" i="11" s="1"/>
  <c r="AS236" i="11"/>
  <c r="AT236" i="11" s="1"/>
  <c r="AK236" i="11"/>
  <c r="AL236" i="11" s="1"/>
  <c r="AK127" i="11"/>
  <c r="AL127" i="11" s="1"/>
  <c r="AS127" i="11"/>
  <c r="AT127" i="11" s="1"/>
  <c r="AK131" i="11"/>
  <c r="AL131" i="11" s="1"/>
  <c r="AS131" i="11"/>
  <c r="AT131" i="11" s="1"/>
  <c r="AK135" i="11"/>
  <c r="AL135" i="11" s="1"/>
  <c r="AS135" i="11"/>
  <c r="AT135" i="11" s="1"/>
  <c r="AK139" i="11"/>
  <c r="AL139" i="11" s="1"/>
  <c r="AS139" i="11"/>
  <c r="AT139" i="11" s="1"/>
  <c r="AK143" i="11"/>
  <c r="AL143" i="11" s="1"/>
  <c r="AS143" i="11"/>
  <c r="AT143" i="11" s="1"/>
  <c r="AK147" i="11"/>
  <c r="AL147" i="11" s="1"/>
  <c r="AS147" i="11"/>
  <c r="AT147" i="11" s="1"/>
  <c r="AK151" i="11"/>
  <c r="AL151" i="11" s="1"/>
  <c r="AS151" i="11"/>
  <c r="AT151" i="11" s="1"/>
  <c r="AK155" i="11"/>
  <c r="AL155" i="11" s="1"/>
  <c r="AS155" i="11"/>
  <c r="AT155" i="11" s="1"/>
  <c r="AU217" i="11"/>
  <c r="AV217" i="11" s="1"/>
  <c r="AQ217" i="11"/>
  <c r="AR217" i="11" s="1"/>
  <c r="AM217" i="11"/>
  <c r="AN217" i="11" s="1"/>
  <c r="AW217" i="11"/>
  <c r="AX217" i="11" s="1"/>
  <c r="S221" i="11"/>
  <c r="AU224" i="11"/>
  <c r="AV224" i="11" s="1"/>
  <c r="AQ224" i="11"/>
  <c r="AR224" i="11" s="1"/>
  <c r="AM224" i="11"/>
  <c r="AN224" i="11" s="1"/>
  <c r="AW224" i="11"/>
  <c r="AX224" i="11" s="1"/>
  <c r="AS224" i="11"/>
  <c r="AT224" i="11" s="1"/>
  <c r="AK224" i="11"/>
  <c r="AL224" i="11" s="1"/>
  <c r="S245" i="11"/>
  <c r="S261" i="11"/>
  <c r="S277" i="11"/>
  <c r="AK240" i="11"/>
  <c r="AL240" i="11" s="1"/>
  <c r="AS240" i="11"/>
  <c r="AT240" i="11" s="1"/>
  <c r="AW240" i="11"/>
  <c r="AX240" i="11" s="1"/>
  <c r="AK244" i="11"/>
  <c r="AL244" i="11" s="1"/>
  <c r="AS244" i="11"/>
  <c r="AT244" i="11" s="1"/>
  <c r="AW244" i="11"/>
  <c r="AX244" i="11" s="1"/>
  <c r="S246" i="11"/>
  <c r="AU246" i="11"/>
  <c r="AV246" i="11" s="1"/>
  <c r="AK248" i="11"/>
  <c r="AL248" i="11" s="1"/>
  <c r="AS248" i="11"/>
  <c r="AT248" i="11" s="1"/>
  <c r="AW248" i="11"/>
  <c r="AX248" i="11" s="1"/>
  <c r="AU250" i="11"/>
  <c r="AV250" i="11" s="1"/>
  <c r="AS252" i="11"/>
  <c r="AT252" i="11" s="1"/>
  <c r="S254" i="11"/>
  <c r="AU254" i="11"/>
  <c r="AV254" i="11" s="1"/>
  <c r="AK256" i="11"/>
  <c r="AL256" i="11" s="1"/>
  <c r="AS256" i="11"/>
  <c r="AT256" i="11" s="1"/>
  <c r="AW256" i="11"/>
  <c r="AX256" i="11" s="1"/>
  <c r="AU258" i="11"/>
  <c r="AV258" i="11" s="1"/>
  <c r="AK260" i="11"/>
  <c r="AL260" i="11" s="1"/>
  <c r="AS260" i="11"/>
  <c r="AT260" i="11" s="1"/>
  <c r="AW260" i="11"/>
  <c r="AX260" i="11" s="1"/>
  <c r="S262" i="11"/>
  <c r="AM262" i="11"/>
  <c r="AN262" i="11" s="1"/>
  <c r="AQ262" i="11"/>
  <c r="AR262" i="11" s="1"/>
  <c r="AU262" i="11"/>
  <c r="AV262" i="11" s="1"/>
  <c r="AK264" i="11"/>
  <c r="AL264" i="11" s="1"/>
  <c r="AS264" i="11"/>
  <c r="AT264" i="11" s="1"/>
  <c r="AW264" i="11"/>
  <c r="AX264" i="11" s="1"/>
  <c r="AU266" i="11"/>
  <c r="AV266" i="11" s="1"/>
  <c r="AK268" i="11"/>
  <c r="AL268" i="11" s="1"/>
  <c r="AS268" i="11"/>
  <c r="AT268" i="11" s="1"/>
  <c r="AW268" i="11"/>
  <c r="AX268" i="11" s="1"/>
  <c r="S270" i="11"/>
  <c r="AU270" i="11"/>
  <c r="AV270" i="11" s="1"/>
  <c r="AK272" i="11"/>
  <c r="AL272" i="11" s="1"/>
  <c r="AS272" i="11"/>
  <c r="AT272" i="11" s="1"/>
  <c r="AW272" i="11"/>
  <c r="AX272" i="11" s="1"/>
  <c r="AU274" i="11"/>
  <c r="AV274" i="11" s="1"/>
  <c r="AK276" i="11"/>
  <c r="AL276" i="11" s="1"/>
  <c r="AS276" i="11"/>
  <c r="AT276" i="11" s="1"/>
  <c r="AW276" i="11"/>
  <c r="AX276" i="11" s="1"/>
  <c r="S278" i="11"/>
  <c r="AU278" i="11"/>
  <c r="AV278" i="11" s="1"/>
  <c r="AK280" i="11"/>
  <c r="AL280" i="11" s="1"/>
  <c r="AS280" i="11"/>
  <c r="AT280" i="11" s="1"/>
  <c r="AW280" i="11"/>
  <c r="AX280" i="11" s="1"/>
  <c r="AM282" i="11"/>
  <c r="AN282" i="11" s="1"/>
  <c r="AQ282" i="11"/>
  <c r="AR282" i="11" s="1"/>
  <c r="AU282" i="11"/>
  <c r="AV282" i="11" s="1"/>
  <c r="AK284" i="11"/>
  <c r="AL284" i="11" s="1"/>
  <c r="AS284" i="11"/>
  <c r="AT284" i="11" s="1"/>
  <c r="AW284" i="11"/>
  <c r="AX284" i="11" s="1"/>
  <c r="S286" i="11"/>
  <c r="AU286" i="11"/>
  <c r="AV286" i="11" s="1"/>
  <c r="AK288" i="11"/>
  <c r="AL288" i="11" s="1"/>
  <c r="AS288" i="11"/>
  <c r="AT288" i="11" s="1"/>
  <c r="AW288" i="11"/>
  <c r="AX288" i="11" s="1"/>
  <c r="AU290" i="11"/>
  <c r="AV290" i="11" s="1"/>
  <c r="AK292" i="11"/>
  <c r="AL292" i="11" s="1"/>
  <c r="AS292" i="11"/>
  <c r="AT292" i="11" s="1"/>
  <c r="AW292" i="11"/>
  <c r="AX292" i="11" s="1"/>
  <c r="S294" i="11"/>
  <c r="AU294" i="11"/>
  <c r="AV294" i="11" s="1"/>
  <c r="AK296" i="11"/>
  <c r="AL296" i="11" s="1"/>
  <c r="AS296" i="11"/>
  <c r="AT296" i="11" s="1"/>
  <c r="AW296" i="11"/>
  <c r="AX296" i="11" s="1"/>
  <c r="S298" i="11"/>
  <c r="AU298" i="11"/>
  <c r="AV298" i="11" s="1"/>
  <c r="AK300" i="11"/>
  <c r="AL300" i="11" s="1"/>
  <c r="AS300" i="11"/>
  <c r="AT300" i="11" s="1"/>
  <c r="AW300" i="11"/>
  <c r="AX300" i="11" s="1"/>
  <c r="S302" i="11"/>
  <c r="AU302" i="11"/>
  <c r="AV302" i="11" s="1"/>
  <c r="AK304" i="11"/>
  <c r="AL304" i="11" s="1"/>
  <c r="AS304" i="11"/>
  <c r="AT304" i="11" s="1"/>
  <c r="AW304" i="11"/>
  <c r="AX304" i="11" s="1"/>
  <c r="AU306" i="11"/>
  <c r="AV306" i="11" s="1"/>
  <c r="AK308" i="11"/>
  <c r="AL308" i="11" s="1"/>
  <c r="AS308" i="11"/>
  <c r="AT308" i="11" s="1"/>
  <c r="AW308" i="11"/>
  <c r="AX308" i="11" s="1"/>
  <c r="S310" i="11"/>
  <c r="AU310" i="11"/>
  <c r="AV310" i="11" s="1"/>
  <c r="AK312" i="11"/>
  <c r="AL312" i="11" s="1"/>
  <c r="AS312" i="11"/>
  <c r="AT312" i="11" s="1"/>
  <c r="AW312" i="11"/>
  <c r="AX312" i="11" s="1"/>
  <c r="AU314" i="11"/>
  <c r="AV314" i="11" s="1"/>
  <c r="AK316" i="11"/>
  <c r="AL316" i="11" s="1"/>
  <c r="AS316" i="11"/>
  <c r="AT316" i="11" s="1"/>
  <c r="AW316" i="11"/>
  <c r="AX316" i="11" s="1"/>
  <c r="S318" i="11"/>
  <c r="AU318" i="11"/>
  <c r="AV318" i="11" s="1"/>
  <c r="AK320" i="11"/>
  <c r="AL320" i="11" s="1"/>
  <c r="AS320" i="11"/>
  <c r="AT320" i="11" s="1"/>
  <c r="AW320" i="11"/>
  <c r="AX320" i="11" s="1"/>
  <c r="AU322" i="11"/>
  <c r="AV322" i="11" s="1"/>
  <c r="AK324" i="11"/>
  <c r="AL324" i="11" s="1"/>
  <c r="AS324" i="11"/>
  <c r="AT324" i="11" s="1"/>
  <c r="AW324" i="11"/>
  <c r="AX324" i="11" s="1"/>
  <c r="S326" i="11"/>
  <c r="AU326" i="11"/>
  <c r="AV326" i="11" s="1"/>
  <c r="AK328" i="11"/>
  <c r="AL328" i="11" s="1"/>
  <c r="AS328" i="11"/>
  <c r="AT328" i="11" s="1"/>
  <c r="AW328" i="11"/>
  <c r="AX328" i="11" s="1"/>
  <c r="AU330" i="11"/>
  <c r="AV330" i="11" s="1"/>
  <c r="AK332" i="11"/>
  <c r="AL332" i="11" s="1"/>
  <c r="AS332" i="11"/>
  <c r="AT332" i="11" s="1"/>
  <c r="AW332" i="11"/>
  <c r="AX332" i="11" s="1"/>
  <c r="S334" i="11"/>
  <c r="AU334" i="11"/>
  <c r="AV334" i="11" s="1"/>
  <c r="AK336" i="11"/>
  <c r="AL336" i="11" s="1"/>
  <c r="AS336" i="11"/>
  <c r="AT336" i="11" s="1"/>
  <c r="AW336" i="11"/>
  <c r="AX336" i="11" s="1"/>
  <c r="AU338" i="11"/>
  <c r="AV338" i="11" s="1"/>
  <c r="AK340" i="11"/>
  <c r="AL340" i="11" s="1"/>
  <c r="AS340" i="11"/>
  <c r="AT340" i="11" s="1"/>
  <c r="AW340" i="11"/>
  <c r="AX340" i="11" s="1"/>
  <c r="S342" i="11"/>
  <c r="AU342" i="11"/>
  <c r="AV342" i="11" s="1"/>
  <c r="AK344" i="11"/>
  <c r="AL344" i="11" s="1"/>
  <c r="AS344" i="11"/>
  <c r="AT344" i="11" s="1"/>
  <c r="AW344" i="11"/>
  <c r="AX344" i="11" s="1"/>
  <c r="AU346" i="11"/>
  <c r="AV346" i="11" s="1"/>
  <c r="AK348" i="11"/>
  <c r="AL348" i="11" s="1"/>
  <c r="AS348" i="11"/>
  <c r="AT348" i="11" s="1"/>
  <c r="AW348" i="11"/>
  <c r="AX348" i="11" s="1"/>
  <c r="AM351" i="11"/>
  <c r="AN351" i="11" s="1"/>
  <c r="AU352" i="11"/>
  <c r="AV352" i="11" s="1"/>
  <c r="AQ352" i="11"/>
  <c r="AR352" i="11" s="1"/>
  <c r="AM352" i="11"/>
  <c r="AN352" i="11" s="1"/>
  <c r="AU357" i="11"/>
  <c r="AV357" i="11" s="1"/>
  <c r="AQ357" i="11"/>
  <c r="AR357" i="11" s="1"/>
  <c r="AM357" i="11"/>
  <c r="AN357" i="11" s="1"/>
  <c r="AK357" i="11"/>
  <c r="AL357" i="11" s="1"/>
  <c r="AS357" i="11"/>
  <c r="AT357" i="11" s="1"/>
  <c r="AW359" i="11"/>
  <c r="AX359" i="11" s="1"/>
  <c r="AS359" i="11"/>
  <c r="AT359" i="11" s="1"/>
  <c r="AK359" i="11"/>
  <c r="AL359" i="11" s="1"/>
  <c r="AU359" i="11"/>
  <c r="AV359" i="11" s="1"/>
  <c r="AU365" i="11"/>
  <c r="AV365" i="11" s="1"/>
  <c r="AQ365" i="11"/>
  <c r="AR365" i="11" s="1"/>
  <c r="AM365" i="11"/>
  <c r="AN365" i="11" s="1"/>
  <c r="S365" i="11"/>
  <c r="AU368" i="11"/>
  <c r="AV368" i="11" s="1"/>
  <c r="AQ368" i="11"/>
  <c r="AR368" i="11" s="1"/>
  <c r="AM368" i="11"/>
  <c r="AN368" i="11" s="1"/>
  <c r="AW368" i="11"/>
  <c r="AX368" i="11" s="1"/>
  <c r="AS368" i="11"/>
  <c r="AT368" i="11" s="1"/>
  <c r="AK368" i="11"/>
  <c r="AL368" i="11" s="1"/>
  <c r="AW373" i="11"/>
  <c r="AX373" i="11" s="1"/>
  <c r="AS373" i="11"/>
  <c r="AT373" i="11" s="1"/>
  <c r="AK373" i="11"/>
  <c r="AL373" i="11" s="1"/>
  <c r="AU373" i="11"/>
  <c r="AV373" i="11" s="1"/>
  <c r="AQ373" i="11"/>
  <c r="AR373" i="11" s="1"/>
  <c r="AM373" i="11"/>
  <c r="AN373" i="11" s="1"/>
  <c r="S373" i="11"/>
  <c r="AW381" i="11"/>
  <c r="AX381" i="11" s="1"/>
  <c r="AS381" i="11"/>
  <c r="AT381" i="11" s="1"/>
  <c r="AK381" i="11"/>
  <c r="AL381" i="11" s="1"/>
  <c r="AU381" i="11"/>
  <c r="AV381" i="11" s="1"/>
  <c r="AQ381" i="11"/>
  <c r="AR381" i="11" s="1"/>
  <c r="AM381" i="11"/>
  <c r="AN381" i="11" s="1"/>
  <c r="AU353" i="11"/>
  <c r="AV353" i="11" s="1"/>
  <c r="AQ353" i="11"/>
  <c r="AR353" i="11" s="1"/>
  <c r="AM353" i="11"/>
  <c r="AN353" i="11" s="1"/>
  <c r="AK353" i="11"/>
  <c r="AL353" i="11" s="1"/>
  <c r="AS353" i="11"/>
  <c r="AT353" i="11" s="1"/>
  <c r="S361" i="11"/>
  <c r="S366" i="11"/>
  <c r="AW385" i="11"/>
  <c r="AX385" i="11" s="1"/>
  <c r="AS385" i="11"/>
  <c r="AT385" i="11" s="1"/>
  <c r="AK385" i="11"/>
  <c r="AL385" i="11" s="1"/>
  <c r="AU385" i="11"/>
  <c r="AV385" i="11" s="1"/>
  <c r="AQ385" i="11"/>
  <c r="AR385" i="11" s="1"/>
  <c r="AM385" i="11"/>
  <c r="AN385" i="11" s="1"/>
  <c r="S385" i="11"/>
  <c r="AW393" i="11"/>
  <c r="AX393" i="11" s="1"/>
  <c r="AS393" i="11"/>
  <c r="AT393" i="11" s="1"/>
  <c r="AK393" i="11"/>
  <c r="AL393" i="11" s="1"/>
  <c r="AU393" i="11"/>
  <c r="AV393" i="11" s="1"/>
  <c r="AQ393" i="11"/>
  <c r="AR393" i="11" s="1"/>
  <c r="AM393" i="11"/>
  <c r="AN393" i="11" s="1"/>
  <c r="S393" i="11"/>
  <c r="AU401" i="11"/>
  <c r="AV401" i="11" s="1"/>
  <c r="S401" i="11"/>
  <c r="S409" i="11"/>
  <c r="AW218" i="11"/>
  <c r="AX218" i="11" s="1"/>
  <c r="AW222" i="11"/>
  <c r="AX222" i="11" s="1"/>
  <c r="AW226" i="11"/>
  <c r="AX226" i="11" s="1"/>
  <c r="AW230" i="11"/>
  <c r="AX230" i="11" s="1"/>
  <c r="AM240" i="11"/>
  <c r="AN240" i="11" s="1"/>
  <c r="AQ240" i="11"/>
  <c r="AR240" i="11" s="1"/>
  <c r="AU240" i="11"/>
  <c r="AV240" i="11" s="1"/>
  <c r="AW242" i="11"/>
  <c r="AX242" i="11" s="1"/>
  <c r="AM244" i="11"/>
  <c r="AN244" i="11" s="1"/>
  <c r="AQ244" i="11"/>
  <c r="AR244" i="11" s="1"/>
  <c r="AU244" i="11"/>
  <c r="AV244" i="11" s="1"/>
  <c r="AM248" i="11"/>
  <c r="AN248" i="11" s="1"/>
  <c r="AQ248" i="11"/>
  <c r="AR248" i="11" s="1"/>
  <c r="AU248" i="11"/>
  <c r="AV248" i="11" s="1"/>
  <c r="AM252" i="11"/>
  <c r="AN252" i="11" s="1"/>
  <c r="AM256" i="11"/>
  <c r="AN256" i="11" s="1"/>
  <c r="AQ256" i="11"/>
  <c r="AR256" i="11" s="1"/>
  <c r="AU256" i="11"/>
  <c r="AV256" i="11" s="1"/>
  <c r="AM260" i="11"/>
  <c r="AN260" i="11" s="1"/>
  <c r="AQ260" i="11"/>
  <c r="AR260" i="11" s="1"/>
  <c r="AU260" i="11"/>
  <c r="AV260" i="11" s="1"/>
  <c r="AM264" i="11"/>
  <c r="AN264" i="11" s="1"/>
  <c r="AQ264" i="11"/>
  <c r="AR264" i="11" s="1"/>
  <c r="AU264" i="11"/>
  <c r="AV264" i="11" s="1"/>
  <c r="AM268" i="11"/>
  <c r="AN268" i="11" s="1"/>
  <c r="AQ268" i="11"/>
  <c r="AR268" i="11" s="1"/>
  <c r="AU268" i="11"/>
  <c r="AV268" i="11" s="1"/>
  <c r="AM272" i="11"/>
  <c r="AN272" i="11" s="1"/>
  <c r="AQ272" i="11"/>
  <c r="AR272" i="11" s="1"/>
  <c r="AU272" i="11"/>
  <c r="AV272" i="11" s="1"/>
  <c r="AM276" i="11"/>
  <c r="AN276" i="11" s="1"/>
  <c r="AQ276" i="11"/>
  <c r="AR276" i="11" s="1"/>
  <c r="AU276" i="11"/>
  <c r="AV276" i="11" s="1"/>
  <c r="AM280" i="11"/>
  <c r="AN280" i="11" s="1"/>
  <c r="AQ280" i="11"/>
  <c r="AR280" i="11" s="1"/>
  <c r="AU280" i="11"/>
  <c r="AV280" i="11" s="1"/>
  <c r="AM284" i="11"/>
  <c r="AN284" i="11" s="1"/>
  <c r="AQ284" i="11"/>
  <c r="AR284" i="11" s="1"/>
  <c r="AU284" i="11"/>
  <c r="AV284" i="11" s="1"/>
  <c r="AM288" i="11"/>
  <c r="AN288" i="11" s="1"/>
  <c r="AQ288" i="11"/>
  <c r="AR288" i="11" s="1"/>
  <c r="AU288" i="11"/>
  <c r="AV288" i="11" s="1"/>
  <c r="AM292" i="11"/>
  <c r="AN292" i="11" s="1"/>
  <c r="AQ292" i="11"/>
  <c r="AR292" i="11" s="1"/>
  <c r="AU292" i="11"/>
  <c r="AV292" i="11" s="1"/>
  <c r="AM296" i="11"/>
  <c r="AN296" i="11" s="1"/>
  <c r="AQ296" i="11"/>
  <c r="AR296" i="11" s="1"/>
  <c r="AU296" i="11"/>
  <c r="AV296" i="11" s="1"/>
  <c r="AM300" i="11"/>
  <c r="AN300" i="11" s="1"/>
  <c r="AQ300" i="11"/>
  <c r="AR300" i="11" s="1"/>
  <c r="AU300" i="11"/>
  <c r="AV300" i="11" s="1"/>
  <c r="AM304" i="11"/>
  <c r="AN304" i="11" s="1"/>
  <c r="AQ304" i="11"/>
  <c r="AR304" i="11" s="1"/>
  <c r="AU304" i="11"/>
  <c r="AV304" i="11" s="1"/>
  <c r="AM308" i="11"/>
  <c r="AN308" i="11" s="1"/>
  <c r="AQ308" i="11"/>
  <c r="AR308" i="11" s="1"/>
  <c r="AU308" i="11"/>
  <c r="AV308" i="11" s="1"/>
  <c r="AM312" i="11"/>
  <c r="AN312" i="11" s="1"/>
  <c r="AQ312" i="11"/>
  <c r="AR312" i="11" s="1"/>
  <c r="AU312" i="11"/>
  <c r="AV312" i="11" s="1"/>
  <c r="AM316" i="11"/>
  <c r="AN316" i="11" s="1"/>
  <c r="AQ316" i="11"/>
  <c r="AR316" i="11" s="1"/>
  <c r="AU316" i="11"/>
  <c r="AV316" i="11" s="1"/>
  <c r="AM320" i="11"/>
  <c r="AN320" i="11" s="1"/>
  <c r="AQ320" i="11"/>
  <c r="AR320" i="11" s="1"/>
  <c r="AU320" i="11"/>
  <c r="AV320" i="11" s="1"/>
  <c r="AM324" i="11"/>
  <c r="AN324" i="11" s="1"/>
  <c r="AQ324" i="11"/>
  <c r="AR324" i="11" s="1"/>
  <c r="AU324" i="11"/>
  <c r="AV324" i="11" s="1"/>
  <c r="AM328" i="11"/>
  <c r="AN328" i="11" s="1"/>
  <c r="AQ328" i="11"/>
  <c r="AR328" i="11" s="1"/>
  <c r="AU328" i="11"/>
  <c r="AV328" i="11" s="1"/>
  <c r="AM332" i="11"/>
  <c r="AN332" i="11" s="1"/>
  <c r="AQ332" i="11"/>
  <c r="AR332" i="11" s="1"/>
  <c r="AU332" i="11"/>
  <c r="AV332" i="11" s="1"/>
  <c r="AM336" i="11"/>
  <c r="AN336" i="11" s="1"/>
  <c r="AQ336" i="11"/>
  <c r="AR336" i="11" s="1"/>
  <c r="AU336" i="11"/>
  <c r="AV336" i="11" s="1"/>
  <c r="AM340" i="11"/>
  <c r="AN340" i="11" s="1"/>
  <c r="AQ340" i="11"/>
  <c r="AR340" i="11" s="1"/>
  <c r="AU340" i="11"/>
  <c r="AV340" i="11" s="1"/>
  <c r="AM344" i="11"/>
  <c r="AN344" i="11" s="1"/>
  <c r="AQ344" i="11"/>
  <c r="AR344" i="11" s="1"/>
  <c r="AU344" i="11"/>
  <c r="AV344" i="11" s="1"/>
  <c r="AM348" i="11"/>
  <c r="AN348" i="11" s="1"/>
  <c r="AQ348" i="11"/>
  <c r="AR348" i="11" s="1"/>
  <c r="AU348" i="11"/>
  <c r="AV348" i="11" s="1"/>
  <c r="AU349" i="11"/>
  <c r="AV349" i="11" s="1"/>
  <c r="AW355" i="11"/>
  <c r="AX355" i="11" s="1"/>
  <c r="AS355" i="11"/>
  <c r="AT355" i="11" s="1"/>
  <c r="AK355" i="11"/>
  <c r="AL355" i="11" s="1"/>
  <c r="AU364" i="11"/>
  <c r="AV364" i="11" s="1"/>
  <c r="AQ364" i="11"/>
  <c r="AR364" i="11" s="1"/>
  <c r="AM364" i="11"/>
  <c r="AN364" i="11" s="1"/>
  <c r="AW364" i="11"/>
  <c r="AX364" i="11" s="1"/>
  <c r="AS364" i="11"/>
  <c r="AT364" i="11" s="1"/>
  <c r="AK364" i="11"/>
  <c r="AL364" i="11" s="1"/>
  <c r="S369" i="11"/>
  <c r="AW377" i="11"/>
  <c r="AX377" i="11" s="1"/>
  <c r="AS377" i="11"/>
  <c r="AT377" i="11" s="1"/>
  <c r="AK377" i="11"/>
  <c r="AL377" i="11" s="1"/>
  <c r="AU377" i="11"/>
  <c r="AV377" i="11" s="1"/>
  <c r="AQ377" i="11"/>
  <c r="AR377" i="11" s="1"/>
  <c r="AM377" i="11"/>
  <c r="AN377" i="11" s="1"/>
  <c r="S377" i="11"/>
  <c r="AK223" i="11"/>
  <c r="AL223" i="11" s="1"/>
  <c r="AS223" i="11"/>
  <c r="AT223" i="11" s="1"/>
  <c r="AK227" i="11"/>
  <c r="AL227" i="11" s="1"/>
  <c r="AS227" i="11"/>
  <c r="AT227" i="11" s="1"/>
  <c r="AK231" i="11"/>
  <c r="AL231" i="11" s="1"/>
  <c r="AS231" i="11"/>
  <c r="AT231" i="11" s="1"/>
  <c r="AM277" i="11"/>
  <c r="AN277" i="11" s="1"/>
  <c r="AQ277" i="11"/>
  <c r="AR277" i="11" s="1"/>
  <c r="AM281" i="11"/>
  <c r="AN281" i="11" s="1"/>
  <c r="AQ281" i="11"/>
  <c r="AR281" i="11" s="1"/>
  <c r="AM285" i="11"/>
  <c r="AN285" i="11" s="1"/>
  <c r="AQ285" i="11"/>
  <c r="AR285" i="11" s="1"/>
  <c r="AM289" i="11"/>
  <c r="AN289" i="11" s="1"/>
  <c r="AQ289" i="11"/>
  <c r="AR289" i="11" s="1"/>
  <c r="AM293" i="11"/>
  <c r="AN293" i="11" s="1"/>
  <c r="AQ293" i="11"/>
  <c r="AR293" i="11" s="1"/>
  <c r="AM297" i="11"/>
  <c r="AN297" i="11" s="1"/>
  <c r="AQ297" i="11"/>
  <c r="AR297" i="11" s="1"/>
  <c r="AM301" i="11"/>
  <c r="AN301" i="11" s="1"/>
  <c r="AQ301" i="11"/>
  <c r="AR301" i="11" s="1"/>
  <c r="AM305" i="11"/>
  <c r="AN305" i="11" s="1"/>
  <c r="AQ305" i="11"/>
  <c r="AR305" i="11" s="1"/>
  <c r="AM309" i="11"/>
  <c r="AN309" i="11" s="1"/>
  <c r="AQ309" i="11"/>
  <c r="AR309" i="11" s="1"/>
  <c r="AM313" i="11"/>
  <c r="AN313" i="11" s="1"/>
  <c r="AQ313" i="11"/>
  <c r="AR313" i="11" s="1"/>
  <c r="AM317" i="11"/>
  <c r="AN317" i="11" s="1"/>
  <c r="AQ317" i="11"/>
  <c r="AR317" i="11" s="1"/>
  <c r="AM321" i="11"/>
  <c r="AN321" i="11" s="1"/>
  <c r="AQ321" i="11"/>
  <c r="AR321" i="11" s="1"/>
  <c r="AM325" i="11"/>
  <c r="AN325" i="11" s="1"/>
  <c r="AQ325" i="11"/>
  <c r="AR325" i="11" s="1"/>
  <c r="AM329" i="11"/>
  <c r="AN329" i="11" s="1"/>
  <c r="AQ329" i="11"/>
  <c r="AR329" i="11" s="1"/>
  <c r="AM333" i="11"/>
  <c r="AN333" i="11" s="1"/>
  <c r="AQ333" i="11"/>
  <c r="AR333" i="11" s="1"/>
  <c r="AM337" i="11"/>
  <c r="AN337" i="11" s="1"/>
  <c r="AQ337" i="11"/>
  <c r="AR337" i="11" s="1"/>
  <c r="AM341" i="11"/>
  <c r="AN341" i="11" s="1"/>
  <c r="AQ341" i="11"/>
  <c r="AR341" i="11" s="1"/>
  <c r="AM345" i="11"/>
  <c r="AN345" i="11" s="1"/>
  <c r="AQ345" i="11"/>
  <c r="AR345" i="11" s="1"/>
  <c r="AM349" i="11"/>
  <c r="AN349" i="11" s="1"/>
  <c r="AQ349" i="11"/>
  <c r="AR349" i="11" s="1"/>
  <c r="AW351" i="11"/>
  <c r="AX351" i="11" s="1"/>
  <c r="AS351" i="11"/>
  <c r="AT351" i="11" s="1"/>
  <c r="AK351" i="11"/>
  <c r="AL351" i="11" s="1"/>
  <c r="AW353" i="11"/>
  <c r="AX353" i="11" s="1"/>
  <c r="AM355" i="11"/>
  <c r="AN355" i="11" s="1"/>
  <c r="AU355" i="11"/>
  <c r="AV355" i="11" s="1"/>
  <c r="AU356" i="11"/>
  <c r="AV356" i="11" s="1"/>
  <c r="AQ356" i="11"/>
  <c r="AR356" i="11" s="1"/>
  <c r="AM356" i="11"/>
  <c r="AN356" i="11" s="1"/>
  <c r="S357" i="11"/>
  <c r="AU361" i="11"/>
  <c r="AV361" i="11" s="1"/>
  <c r="AQ361" i="11"/>
  <c r="AR361" i="11" s="1"/>
  <c r="AM361" i="11"/>
  <c r="AN361" i="11" s="1"/>
  <c r="AU360" i="11"/>
  <c r="AV360" i="11" s="1"/>
  <c r="AQ360" i="11"/>
  <c r="AR360" i="11" s="1"/>
  <c r="AM360" i="11"/>
  <c r="AN360" i="11" s="1"/>
  <c r="AW360" i="11"/>
  <c r="AX360" i="11" s="1"/>
  <c r="AS360" i="11"/>
  <c r="AT360" i="11" s="1"/>
  <c r="AK360" i="11"/>
  <c r="AL360" i="11" s="1"/>
  <c r="AW361" i="11"/>
  <c r="AX361" i="11" s="1"/>
  <c r="AW369" i="11"/>
  <c r="AX369" i="11" s="1"/>
  <c r="AU369" i="11"/>
  <c r="AV369" i="11" s="1"/>
  <c r="AQ369" i="11"/>
  <c r="AR369" i="11" s="1"/>
  <c r="AM369" i="11"/>
  <c r="AN369" i="11" s="1"/>
  <c r="AK369" i="11"/>
  <c r="AL369" i="11" s="1"/>
  <c r="AW389" i="11"/>
  <c r="AX389" i="11" s="1"/>
  <c r="AS389" i="11"/>
  <c r="AT389" i="11" s="1"/>
  <c r="AK389" i="11"/>
  <c r="AL389" i="11" s="1"/>
  <c r="AU389" i="11"/>
  <c r="AV389" i="11" s="1"/>
  <c r="AQ389" i="11"/>
  <c r="AR389" i="11" s="1"/>
  <c r="AM389" i="11"/>
  <c r="AN389" i="11" s="1"/>
  <c r="S389" i="11"/>
  <c r="AW397" i="11"/>
  <c r="AX397" i="11" s="1"/>
  <c r="AS397" i="11"/>
  <c r="AT397" i="11" s="1"/>
  <c r="AK397" i="11"/>
  <c r="AL397" i="11" s="1"/>
  <c r="AU397" i="11"/>
  <c r="AV397" i="11" s="1"/>
  <c r="AQ397" i="11"/>
  <c r="AR397" i="11" s="1"/>
  <c r="AM397" i="11"/>
  <c r="AN397" i="11" s="1"/>
  <c r="AW405" i="11"/>
  <c r="AX405" i="11" s="1"/>
  <c r="AS405" i="11"/>
  <c r="AT405" i="11" s="1"/>
  <c r="AK405" i="11"/>
  <c r="AL405" i="11" s="1"/>
  <c r="AU405" i="11"/>
  <c r="AV405" i="11" s="1"/>
  <c r="AQ405" i="11"/>
  <c r="AR405" i="11" s="1"/>
  <c r="AM405" i="11"/>
  <c r="AN405" i="11" s="1"/>
  <c r="AK363" i="11"/>
  <c r="AL363" i="11" s="1"/>
  <c r="AS363" i="11"/>
  <c r="AT363" i="11" s="1"/>
  <c r="AW363" i="11"/>
  <c r="AX363" i="11" s="1"/>
  <c r="AK367" i="11"/>
  <c r="AL367" i="11" s="1"/>
  <c r="AS367" i="11"/>
  <c r="AT367" i="11" s="1"/>
  <c r="AW367" i="11"/>
  <c r="AX367" i="11" s="1"/>
  <c r="AK371" i="11"/>
  <c r="AL371" i="11" s="1"/>
  <c r="AS371" i="11"/>
  <c r="AT371" i="11" s="1"/>
  <c r="AW371" i="11"/>
  <c r="AX371" i="11" s="1"/>
  <c r="AK375" i="11"/>
  <c r="AL375" i="11" s="1"/>
  <c r="AS375" i="11"/>
  <c r="AT375" i="11" s="1"/>
  <c r="AW375" i="11"/>
  <c r="AX375" i="11" s="1"/>
  <c r="AK379" i="11"/>
  <c r="AL379" i="11" s="1"/>
  <c r="AS379" i="11"/>
  <c r="AT379" i="11" s="1"/>
  <c r="AW379" i="11"/>
  <c r="AX379" i="11" s="1"/>
  <c r="AK387" i="11"/>
  <c r="AL387" i="11" s="1"/>
  <c r="AS387" i="11"/>
  <c r="AT387" i="11" s="1"/>
  <c r="AW387" i="11"/>
  <c r="AX387" i="11" s="1"/>
  <c r="AK391" i="11"/>
  <c r="AL391" i="11" s="1"/>
  <c r="AS391" i="11"/>
  <c r="AT391" i="11" s="1"/>
  <c r="AW391" i="11"/>
  <c r="AX391" i="11" s="1"/>
  <c r="AK395" i="11"/>
  <c r="AL395" i="11" s="1"/>
  <c r="AS395" i="11"/>
  <c r="AT395" i="11" s="1"/>
  <c r="AW395" i="11"/>
  <c r="AX395" i="11" s="1"/>
  <c r="AK399" i="11"/>
  <c r="AL399" i="11" s="1"/>
  <c r="AS399" i="11"/>
  <c r="AT399" i="11" s="1"/>
  <c r="AW399" i="11"/>
  <c r="AX399" i="11" s="1"/>
  <c r="AK403" i="11"/>
  <c r="AL403" i="11" s="1"/>
  <c r="AS403" i="11"/>
  <c r="AT403" i="11" s="1"/>
  <c r="AW403" i="11"/>
  <c r="AX403" i="11" s="1"/>
  <c r="AK407" i="11"/>
  <c r="AL407" i="11" s="1"/>
  <c r="AS407" i="11"/>
  <c r="AT407" i="11" s="1"/>
  <c r="AW407" i="11"/>
  <c r="AX407" i="11" s="1"/>
  <c r="AM409" i="11"/>
  <c r="AN409" i="11" s="1"/>
  <c r="AQ409" i="11"/>
  <c r="AR409" i="11" s="1"/>
  <c r="AU409" i="11"/>
  <c r="AV409" i="11" s="1"/>
  <c r="AK411" i="11"/>
  <c r="AL411" i="11" s="1"/>
  <c r="AS411" i="11"/>
  <c r="AT411" i="11" s="1"/>
  <c r="AW411" i="11"/>
  <c r="AX411" i="11" s="1"/>
  <c r="AM413" i="11"/>
  <c r="AN413" i="11" s="1"/>
  <c r="AQ413" i="11"/>
  <c r="AR413" i="11" s="1"/>
  <c r="AU413" i="11"/>
  <c r="AV413" i="11" s="1"/>
  <c r="AW419" i="11"/>
  <c r="AX419" i="11" s="1"/>
  <c r="AS419" i="11"/>
  <c r="AT419" i="11" s="1"/>
  <c r="AK419" i="11"/>
  <c r="AL419" i="11" s="1"/>
  <c r="AU419" i="11"/>
  <c r="AV419" i="11" s="1"/>
  <c r="AQ419" i="11"/>
  <c r="AR419" i="11" s="1"/>
  <c r="AM419" i="11"/>
  <c r="AN419" i="11" s="1"/>
  <c r="B424" i="11"/>
  <c r="AW431" i="11"/>
  <c r="AX431" i="11" s="1"/>
  <c r="AS431" i="11"/>
  <c r="AT431" i="11" s="1"/>
  <c r="AK431" i="11"/>
  <c r="AL431" i="11" s="1"/>
  <c r="AU431" i="11"/>
  <c r="AV431" i="11" s="1"/>
  <c r="AQ431" i="11"/>
  <c r="AR431" i="11" s="1"/>
  <c r="AM431" i="11"/>
  <c r="AN431" i="11" s="1"/>
  <c r="AW447" i="11"/>
  <c r="AX447" i="11" s="1"/>
  <c r="AS447" i="11"/>
  <c r="AT447" i="11" s="1"/>
  <c r="AK447" i="11"/>
  <c r="AL447" i="11" s="1"/>
  <c r="AU447" i="11"/>
  <c r="AV447" i="11" s="1"/>
  <c r="AQ447" i="11"/>
  <c r="AR447" i="11" s="1"/>
  <c r="AM447" i="11"/>
  <c r="AN447" i="11" s="1"/>
  <c r="S370" i="11"/>
  <c r="AK372" i="11"/>
  <c r="AL372" i="11" s="1"/>
  <c r="AS372" i="11"/>
  <c r="AT372" i="11" s="1"/>
  <c r="AW372" i="11"/>
  <c r="AX372" i="11" s="1"/>
  <c r="S374" i="11"/>
  <c r="AK376" i="11"/>
  <c r="AL376" i="11" s="1"/>
  <c r="AS376" i="11"/>
  <c r="AT376" i="11" s="1"/>
  <c r="AW376" i="11"/>
  <c r="AX376" i="11" s="1"/>
  <c r="AK380" i="11"/>
  <c r="AL380" i="11" s="1"/>
  <c r="AS380" i="11"/>
  <c r="AT380" i="11" s="1"/>
  <c r="AW380" i="11"/>
  <c r="AX380" i="11" s="1"/>
  <c r="S382" i="11"/>
  <c r="AK388" i="11"/>
  <c r="AL388" i="11" s="1"/>
  <c r="AS388" i="11"/>
  <c r="AT388" i="11" s="1"/>
  <c r="AW388" i="11"/>
  <c r="AX388" i="11" s="1"/>
  <c r="S390" i="11"/>
  <c r="AK392" i="11"/>
  <c r="AL392" i="11" s="1"/>
  <c r="AS392" i="11"/>
  <c r="AT392" i="11" s="1"/>
  <c r="AW392" i="11"/>
  <c r="AX392" i="11" s="1"/>
  <c r="AK396" i="11"/>
  <c r="AL396" i="11" s="1"/>
  <c r="AS396" i="11"/>
  <c r="AT396" i="11" s="1"/>
  <c r="AW396" i="11"/>
  <c r="AX396" i="11" s="1"/>
  <c r="S398" i="11"/>
  <c r="AK400" i="11"/>
  <c r="AL400" i="11" s="1"/>
  <c r="AS400" i="11"/>
  <c r="AT400" i="11" s="1"/>
  <c r="AW400" i="11"/>
  <c r="AX400" i="11" s="1"/>
  <c r="AK404" i="11"/>
  <c r="AL404" i="11" s="1"/>
  <c r="AS404" i="11"/>
  <c r="AT404" i="11" s="1"/>
  <c r="AW404" i="11"/>
  <c r="AX404" i="11" s="1"/>
  <c r="S406" i="11"/>
  <c r="AK408" i="11"/>
  <c r="AL408" i="11" s="1"/>
  <c r="AS408" i="11"/>
  <c r="AT408" i="11" s="1"/>
  <c r="AW408" i="11"/>
  <c r="AX408" i="11" s="1"/>
  <c r="AK412" i="11"/>
  <c r="AL412" i="11" s="1"/>
  <c r="AS412" i="11"/>
  <c r="AT412" i="11" s="1"/>
  <c r="AW412" i="11"/>
  <c r="AX412" i="11" s="1"/>
  <c r="S414" i="11"/>
  <c r="AW415" i="11"/>
  <c r="AX415" i="11" s="1"/>
  <c r="AS415" i="11"/>
  <c r="AT415" i="11" s="1"/>
  <c r="AK415" i="11"/>
  <c r="AL415" i="11" s="1"/>
  <c r="AQ415" i="11"/>
  <c r="AR415" i="11" s="1"/>
  <c r="S416" i="11"/>
  <c r="AW427" i="11"/>
  <c r="AX427" i="11" s="1"/>
  <c r="AS427" i="11"/>
  <c r="AT427" i="11" s="1"/>
  <c r="AK427" i="11"/>
  <c r="AL427" i="11" s="1"/>
  <c r="AU427" i="11"/>
  <c r="AV427" i="11" s="1"/>
  <c r="AQ427" i="11"/>
  <c r="AR427" i="11" s="1"/>
  <c r="AM427" i="11"/>
  <c r="AN427" i="11" s="1"/>
  <c r="S437" i="11"/>
  <c r="AW443" i="11"/>
  <c r="AX443" i="11" s="1"/>
  <c r="AS443" i="11"/>
  <c r="AT443" i="11" s="1"/>
  <c r="AK443" i="11"/>
  <c r="AL443" i="11" s="1"/>
  <c r="AU443" i="11"/>
  <c r="AV443" i="11" s="1"/>
  <c r="AQ443" i="11"/>
  <c r="AR443" i="11" s="1"/>
  <c r="AM443" i="11"/>
  <c r="AN443" i="11" s="1"/>
  <c r="S461" i="11"/>
  <c r="S477" i="11"/>
  <c r="AW439" i="11"/>
  <c r="AX439" i="11" s="1"/>
  <c r="AS439" i="11"/>
  <c r="AT439" i="11" s="1"/>
  <c r="AK439" i="11"/>
  <c r="AL439" i="11" s="1"/>
  <c r="AU439" i="11"/>
  <c r="AV439" i="11" s="1"/>
  <c r="AQ439" i="11"/>
  <c r="AR439" i="11" s="1"/>
  <c r="AM439" i="11"/>
  <c r="AN439" i="11" s="1"/>
  <c r="S457" i="11"/>
  <c r="AW350" i="11"/>
  <c r="AX350" i="11" s="1"/>
  <c r="AW354" i="11"/>
  <c r="AX354" i="11" s="1"/>
  <c r="AW358" i="11"/>
  <c r="AX358" i="11" s="1"/>
  <c r="AW362" i="11"/>
  <c r="AX362" i="11" s="1"/>
  <c r="AW366" i="11"/>
  <c r="AX366" i="11" s="1"/>
  <c r="AW370" i="11"/>
  <c r="AX370" i="11" s="1"/>
  <c r="AM372" i="11"/>
  <c r="AN372" i="11" s="1"/>
  <c r="AQ372" i="11"/>
  <c r="AR372" i="11" s="1"/>
  <c r="AM376" i="11"/>
  <c r="AN376" i="11" s="1"/>
  <c r="AQ376" i="11"/>
  <c r="AR376" i="11" s="1"/>
  <c r="AW378" i="11"/>
  <c r="AX378" i="11" s="1"/>
  <c r="AM380" i="11"/>
  <c r="AN380" i="11" s="1"/>
  <c r="AQ380" i="11"/>
  <c r="AR380" i="11" s="1"/>
  <c r="AM388" i="11"/>
  <c r="AN388" i="11" s="1"/>
  <c r="AQ388" i="11"/>
  <c r="AR388" i="11" s="1"/>
  <c r="AM392" i="11"/>
  <c r="AN392" i="11" s="1"/>
  <c r="AQ392" i="11"/>
  <c r="AR392" i="11" s="1"/>
  <c r="AM396" i="11"/>
  <c r="AN396" i="11" s="1"/>
  <c r="AQ396" i="11"/>
  <c r="AR396" i="11" s="1"/>
  <c r="AM400" i="11"/>
  <c r="AN400" i="11" s="1"/>
  <c r="AQ400" i="11"/>
  <c r="AR400" i="11" s="1"/>
  <c r="AM404" i="11"/>
  <c r="AN404" i="11" s="1"/>
  <c r="AQ404" i="11"/>
  <c r="AR404" i="11" s="1"/>
  <c r="AM408" i="11"/>
  <c r="AN408" i="11" s="1"/>
  <c r="AQ408" i="11"/>
  <c r="AR408" i="11" s="1"/>
  <c r="AM412" i="11"/>
  <c r="AN412" i="11" s="1"/>
  <c r="AQ412" i="11"/>
  <c r="AR412" i="11" s="1"/>
  <c r="AM415" i="11"/>
  <c r="AN415" i="11" s="1"/>
  <c r="AU415" i="11"/>
  <c r="AV415" i="11" s="1"/>
  <c r="AU416" i="11"/>
  <c r="AV416" i="11" s="1"/>
  <c r="AQ416" i="11"/>
  <c r="AR416" i="11" s="1"/>
  <c r="AM416" i="11"/>
  <c r="AN416" i="11" s="1"/>
  <c r="S417" i="11"/>
  <c r="S421" i="11"/>
  <c r="AW423" i="11"/>
  <c r="AX423" i="11" s="1"/>
  <c r="AS423" i="11"/>
  <c r="AT423" i="11" s="1"/>
  <c r="AK423" i="11"/>
  <c r="AL423" i="11" s="1"/>
  <c r="AU423" i="11"/>
  <c r="AV423" i="11" s="1"/>
  <c r="AQ423" i="11"/>
  <c r="AR423" i="11" s="1"/>
  <c r="AM423" i="11"/>
  <c r="AN423" i="11" s="1"/>
  <c r="S429" i="11"/>
  <c r="AW435" i="11"/>
  <c r="AX435" i="11" s="1"/>
  <c r="AS435" i="11"/>
  <c r="AT435" i="11" s="1"/>
  <c r="AK435" i="11"/>
  <c r="AL435" i="11" s="1"/>
  <c r="AU435" i="11"/>
  <c r="AV435" i="11" s="1"/>
  <c r="AQ435" i="11"/>
  <c r="AR435" i="11" s="1"/>
  <c r="AM435" i="11"/>
  <c r="AN435" i="11" s="1"/>
  <c r="S445" i="11"/>
  <c r="S453" i="11"/>
  <c r="S469" i="11"/>
  <c r="S423" i="11"/>
  <c r="T423" i="11" s="1"/>
  <c r="U423" i="11" s="1"/>
  <c r="S431" i="11"/>
  <c r="AK437" i="11"/>
  <c r="AL437" i="11" s="1"/>
  <c r="AS437" i="11"/>
  <c r="AT437" i="11" s="1"/>
  <c r="AW437" i="11"/>
  <c r="AX437" i="11" s="1"/>
  <c r="S439" i="11"/>
  <c r="AK441" i="11"/>
  <c r="AL441" i="11" s="1"/>
  <c r="AS441" i="11"/>
  <c r="AT441" i="11" s="1"/>
  <c r="AW441" i="11"/>
  <c r="AX441" i="11" s="1"/>
  <c r="AK445" i="11"/>
  <c r="AL445" i="11" s="1"/>
  <c r="AS445" i="11"/>
  <c r="AT445" i="11" s="1"/>
  <c r="AW445" i="11"/>
  <c r="AX445" i="11" s="1"/>
  <c r="S447" i="11"/>
  <c r="AK449" i="11"/>
  <c r="AL449" i="11" s="1"/>
  <c r="AS449" i="11"/>
  <c r="AT449" i="11" s="1"/>
  <c r="AW449" i="11"/>
  <c r="AX449" i="11" s="1"/>
  <c r="AM451" i="11"/>
  <c r="AN451" i="11" s="1"/>
  <c r="AQ451" i="11"/>
  <c r="AR451" i="11" s="1"/>
  <c r="AU451" i="11"/>
  <c r="AV451" i="11" s="1"/>
  <c r="AK453" i="11"/>
  <c r="AL453" i="11" s="1"/>
  <c r="AS453" i="11"/>
  <c r="AT453" i="11" s="1"/>
  <c r="AW453" i="11"/>
  <c r="AX453" i="11" s="1"/>
  <c r="S455" i="11"/>
  <c r="AM455" i="11"/>
  <c r="AN455" i="11" s="1"/>
  <c r="AQ455" i="11"/>
  <c r="AR455" i="11" s="1"/>
  <c r="AU455" i="11"/>
  <c r="AV455" i="11" s="1"/>
  <c r="AK457" i="11"/>
  <c r="AL457" i="11" s="1"/>
  <c r="AS457" i="11"/>
  <c r="AT457" i="11" s="1"/>
  <c r="AW457" i="11"/>
  <c r="AX457" i="11" s="1"/>
  <c r="AM459" i="11"/>
  <c r="AN459" i="11" s="1"/>
  <c r="AQ459" i="11"/>
  <c r="AR459" i="11" s="1"/>
  <c r="AU459" i="11"/>
  <c r="AV459" i="11" s="1"/>
  <c r="AK461" i="11"/>
  <c r="AL461" i="11" s="1"/>
  <c r="AS461" i="11"/>
  <c r="AT461" i="11" s="1"/>
  <c r="AW461" i="11"/>
  <c r="AX461" i="11" s="1"/>
  <c r="S463" i="11"/>
  <c r="AM463" i="11"/>
  <c r="AN463" i="11" s="1"/>
  <c r="AQ463" i="11"/>
  <c r="AR463" i="11" s="1"/>
  <c r="AU463" i="11"/>
  <c r="AV463" i="11" s="1"/>
  <c r="AK465" i="11"/>
  <c r="AL465" i="11" s="1"/>
  <c r="AS465" i="11"/>
  <c r="AT465" i="11" s="1"/>
  <c r="AW465" i="11"/>
  <c r="AX465" i="11" s="1"/>
  <c r="AM467" i="11"/>
  <c r="AN467" i="11" s="1"/>
  <c r="AQ467" i="11"/>
  <c r="AR467" i="11" s="1"/>
  <c r="AU467" i="11"/>
  <c r="AV467" i="11" s="1"/>
  <c r="AK469" i="11"/>
  <c r="AL469" i="11" s="1"/>
  <c r="AS469" i="11"/>
  <c r="AT469" i="11" s="1"/>
  <c r="AW469" i="11"/>
  <c r="AX469" i="11" s="1"/>
  <c r="S471" i="11"/>
  <c r="AM471" i="11"/>
  <c r="AN471" i="11" s="1"/>
  <c r="AQ471" i="11"/>
  <c r="AR471" i="11" s="1"/>
  <c r="AU471" i="11"/>
  <c r="AV471" i="11" s="1"/>
  <c r="AK473" i="11"/>
  <c r="AL473" i="11" s="1"/>
  <c r="AS473" i="11"/>
  <c r="AT473" i="11" s="1"/>
  <c r="AW473" i="11"/>
  <c r="AX473" i="11" s="1"/>
  <c r="AM475" i="11"/>
  <c r="AN475" i="11" s="1"/>
  <c r="AQ475" i="11"/>
  <c r="AR475" i="11" s="1"/>
  <c r="AU475" i="11"/>
  <c r="AV475" i="11" s="1"/>
  <c r="AK477" i="11"/>
  <c r="AL477" i="11" s="1"/>
  <c r="AS477" i="11"/>
  <c r="AT477" i="11" s="1"/>
  <c r="AW477" i="11"/>
  <c r="AX477" i="11" s="1"/>
  <c r="S479" i="11"/>
  <c r="AM479" i="11"/>
  <c r="AN479" i="11" s="1"/>
  <c r="AQ479" i="11"/>
  <c r="AR479" i="11" s="1"/>
  <c r="AU479" i="11"/>
  <c r="AV479" i="11" s="1"/>
  <c r="AK481" i="11"/>
  <c r="AL481" i="11" s="1"/>
  <c r="AS481" i="11"/>
  <c r="AT481" i="11" s="1"/>
  <c r="AW481" i="11"/>
  <c r="AX481" i="11" s="1"/>
  <c r="AM483" i="11"/>
  <c r="AN483" i="11" s="1"/>
  <c r="AQ483" i="11"/>
  <c r="AR483" i="11" s="1"/>
  <c r="AU483" i="11"/>
  <c r="AV483" i="11" s="1"/>
  <c r="S486" i="11"/>
  <c r="S554" i="11"/>
  <c r="AW418" i="11"/>
  <c r="AX418" i="11" s="1"/>
  <c r="AM420" i="11"/>
  <c r="AN420" i="11" s="1"/>
  <c r="AQ420" i="11"/>
  <c r="AR420" i="11" s="1"/>
  <c r="AU420" i="11"/>
  <c r="AV420" i="11" s="1"/>
  <c r="AM437" i="11"/>
  <c r="AN437" i="11" s="1"/>
  <c r="AQ437" i="11"/>
  <c r="AR437" i="11" s="1"/>
  <c r="AM441" i="11"/>
  <c r="AN441" i="11" s="1"/>
  <c r="AQ441" i="11"/>
  <c r="AR441" i="11" s="1"/>
  <c r="AM445" i="11"/>
  <c r="AN445" i="11" s="1"/>
  <c r="AQ445" i="11"/>
  <c r="AR445" i="11" s="1"/>
  <c r="AM449" i="11"/>
  <c r="AN449" i="11" s="1"/>
  <c r="AQ449" i="11"/>
  <c r="AR449" i="11" s="1"/>
  <c r="AK451" i="11"/>
  <c r="AL451" i="11" s="1"/>
  <c r="AS451" i="11"/>
  <c r="AT451" i="11" s="1"/>
  <c r="AW451" i="11"/>
  <c r="AX451" i="11" s="1"/>
  <c r="AM453" i="11"/>
  <c r="AN453" i="11" s="1"/>
  <c r="AQ453" i="11"/>
  <c r="AR453" i="11" s="1"/>
  <c r="AK455" i="11"/>
  <c r="AL455" i="11" s="1"/>
  <c r="AS455" i="11"/>
  <c r="AT455" i="11" s="1"/>
  <c r="AW455" i="11"/>
  <c r="AX455" i="11" s="1"/>
  <c r="AM457" i="11"/>
  <c r="AN457" i="11" s="1"/>
  <c r="AQ457" i="11"/>
  <c r="AR457" i="11" s="1"/>
  <c r="AK459" i="11"/>
  <c r="AL459" i="11" s="1"/>
  <c r="AS459" i="11"/>
  <c r="AT459" i="11" s="1"/>
  <c r="AW459" i="11"/>
  <c r="AX459" i="11" s="1"/>
  <c r="AM461" i="11"/>
  <c r="AN461" i="11" s="1"/>
  <c r="AQ461" i="11"/>
  <c r="AR461" i="11" s="1"/>
  <c r="AK463" i="11"/>
  <c r="AL463" i="11" s="1"/>
  <c r="AS463" i="11"/>
  <c r="AT463" i="11" s="1"/>
  <c r="AW463" i="11"/>
  <c r="AX463" i="11" s="1"/>
  <c r="AM465" i="11"/>
  <c r="AN465" i="11" s="1"/>
  <c r="AQ465" i="11"/>
  <c r="AR465" i="11" s="1"/>
  <c r="AK467" i="11"/>
  <c r="AL467" i="11" s="1"/>
  <c r="AS467" i="11"/>
  <c r="AT467" i="11" s="1"/>
  <c r="AW467" i="11"/>
  <c r="AX467" i="11" s="1"/>
  <c r="AM469" i="11"/>
  <c r="AN469" i="11" s="1"/>
  <c r="AQ469" i="11"/>
  <c r="AR469" i="11" s="1"/>
  <c r="AK471" i="11"/>
  <c r="AL471" i="11" s="1"/>
  <c r="AS471" i="11"/>
  <c r="AT471" i="11" s="1"/>
  <c r="AW471" i="11"/>
  <c r="AX471" i="11" s="1"/>
  <c r="AM473" i="11"/>
  <c r="AN473" i="11" s="1"/>
  <c r="AQ473" i="11"/>
  <c r="AR473" i="11" s="1"/>
  <c r="AK475" i="11"/>
  <c r="AL475" i="11" s="1"/>
  <c r="AS475" i="11"/>
  <c r="AT475" i="11" s="1"/>
  <c r="AW475" i="11"/>
  <c r="AX475" i="11" s="1"/>
  <c r="AM477" i="11"/>
  <c r="AN477" i="11" s="1"/>
  <c r="AQ477" i="11"/>
  <c r="AR477" i="11" s="1"/>
  <c r="AK479" i="11"/>
  <c r="AL479" i="11" s="1"/>
  <c r="AS479" i="11"/>
  <c r="AT479" i="11" s="1"/>
  <c r="AW479" i="11"/>
  <c r="AX479" i="11" s="1"/>
  <c r="AM481" i="11"/>
  <c r="AN481" i="11" s="1"/>
  <c r="AQ481" i="11"/>
  <c r="AR481" i="11" s="1"/>
  <c r="AW484" i="11"/>
  <c r="AX484" i="11" s="1"/>
  <c r="AS484" i="11"/>
  <c r="AT484" i="11" s="1"/>
  <c r="AK484" i="11"/>
  <c r="AL484" i="11" s="1"/>
  <c r="AK483" i="11"/>
  <c r="AL483" i="11" s="1"/>
  <c r="AS483" i="11"/>
  <c r="AT483" i="11" s="1"/>
  <c r="AW483" i="11"/>
  <c r="AX483" i="11" s="1"/>
  <c r="S490" i="11"/>
  <c r="S498" i="11"/>
  <c r="S506" i="11"/>
  <c r="S514" i="11"/>
  <c r="S522" i="11"/>
  <c r="S530" i="11"/>
  <c r="S538" i="11"/>
  <c r="S541" i="11"/>
  <c r="S542" i="11"/>
  <c r="AU486" i="11"/>
  <c r="AV486" i="11" s="1"/>
  <c r="AU490" i="11"/>
  <c r="AV490" i="11" s="1"/>
  <c r="AU494" i="11"/>
  <c r="AV494" i="11" s="1"/>
  <c r="AM498" i="11"/>
  <c r="AN498" i="11" s="1"/>
  <c r="AQ498" i="11"/>
  <c r="AR498" i="11" s="1"/>
  <c r="AU498" i="11"/>
  <c r="AV498" i="11" s="1"/>
  <c r="AU502" i="11"/>
  <c r="AV502" i="11" s="1"/>
  <c r="AU506" i="11"/>
  <c r="AV506" i="11" s="1"/>
  <c r="AU510" i="11"/>
  <c r="AV510" i="11" s="1"/>
  <c r="AU514" i="11"/>
  <c r="AV514" i="11" s="1"/>
  <c r="AU518" i="11"/>
  <c r="AV518" i="11" s="1"/>
  <c r="AU522" i="11"/>
  <c r="AV522" i="11" s="1"/>
  <c r="AU526" i="11"/>
  <c r="AV526" i="11" s="1"/>
  <c r="AU530" i="11"/>
  <c r="AV530" i="11" s="1"/>
  <c r="AU534" i="11"/>
  <c r="AV534" i="11" s="1"/>
  <c r="AU538" i="11"/>
  <c r="AV538" i="11" s="1"/>
  <c r="AK541" i="11"/>
  <c r="AL541" i="11" s="1"/>
  <c r="AS541" i="11"/>
  <c r="AT541" i="11" s="1"/>
  <c r="AQ543" i="11"/>
  <c r="AR543" i="11" s="1"/>
  <c r="S544" i="11"/>
  <c r="AW547" i="11"/>
  <c r="AX547" i="11" s="1"/>
  <c r="AS547" i="11"/>
  <c r="AT547" i="11" s="1"/>
  <c r="AK547" i="11"/>
  <c r="AL547" i="11" s="1"/>
  <c r="AK548" i="11"/>
  <c r="AL548" i="11" s="1"/>
  <c r="AM551" i="11"/>
  <c r="AN551" i="11" s="1"/>
  <c r="AU551" i="11"/>
  <c r="AV551" i="11" s="1"/>
  <c r="AU552" i="11"/>
  <c r="AV552" i="11" s="1"/>
  <c r="AQ552" i="11"/>
  <c r="AR552" i="11" s="1"/>
  <c r="AM552" i="11"/>
  <c r="AN552" i="11" s="1"/>
  <c r="S553" i="11"/>
  <c r="AW556" i="11"/>
  <c r="AX556" i="11" s="1"/>
  <c r="AU563" i="11"/>
  <c r="AV563" i="11" s="1"/>
  <c r="AQ563" i="11"/>
  <c r="AR563" i="11" s="1"/>
  <c r="AM563" i="11"/>
  <c r="AN563" i="11" s="1"/>
  <c r="AW563" i="11"/>
  <c r="AX563" i="11" s="1"/>
  <c r="AS563" i="11"/>
  <c r="AT563" i="11" s="1"/>
  <c r="AK563" i="11"/>
  <c r="AL563" i="11" s="1"/>
  <c r="S487" i="11"/>
  <c r="S495" i="11"/>
  <c r="S503" i="11"/>
  <c r="S511" i="11"/>
  <c r="S519" i="11"/>
  <c r="S527" i="11"/>
  <c r="S535" i="11"/>
  <c r="AW543" i="11"/>
  <c r="AX543" i="11" s="1"/>
  <c r="AS543" i="11"/>
  <c r="AT543" i="11" s="1"/>
  <c r="AK543" i="11"/>
  <c r="AL543" i="11" s="1"/>
  <c r="AK544" i="11"/>
  <c r="AL544" i="11" s="1"/>
  <c r="AU548" i="11"/>
  <c r="AV548" i="11" s="1"/>
  <c r="AQ548" i="11"/>
  <c r="AR548" i="11" s="1"/>
  <c r="AM548" i="11"/>
  <c r="AN548" i="11" s="1"/>
  <c r="S549" i="11"/>
  <c r="AQ555" i="11"/>
  <c r="AR555" i="11" s="1"/>
  <c r="S561" i="11"/>
  <c r="S606" i="11"/>
  <c r="AU544" i="11"/>
  <c r="AV544" i="11" s="1"/>
  <c r="AQ544" i="11"/>
  <c r="AR544" i="11" s="1"/>
  <c r="AM544" i="11"/>
  <c r="AN544" i="11" s="1"/>
  <c r="S545" i="11"/>
  <c r="S552" i="11"/>
  <c r="AW555" i="11"/>
  <c r="AX555" i="11" s="1"/>
  <c r="AS555" i="11"/>
  <c r="AT555" i="11" s="1"/>
  <c r="AK555" i="11"/>
  <c r="AL555" i="11" s="1"/>
  <c r="AU559" i="11"/>
  <c r="AV559" i="11" s="1"/>
  <c r="AQ559" i="11"/>
  <c r="AR559" i="11" s="1"/>
  <c r="AM559" i="11"/>
  <c r="AN559" i="11" s="1"/>
  <c r="AW559" i="11"/>
  <c r="AX559" i="11" s="1"/>
  <c r="AS559" i="11"/>
  <c r="AT559" i="11" s="1"/>
  <c r="AK559" i="11"/>
  <c r="AL559" i="11" s="1"/>
  <c r="AU541" i="11"/>
  <c r="AV541" i="11" s="1"/>
  <c r="AQ541" i="11"/>
  <c r="AR541" i="11" s="1"/>
  <c r="AM541" i="11"/>
  <c r="AN541" i="11" s="1"/>
  <c r="AW544" i="11"/>
  <c r="AX544" i="11" s="1"/>
  <c r="S548" i="11"/>
  <c r="AW551" i="11"/>
  <c r="AX551" i="11" s="1"/>
  <c r="AS551" i="11"/>
  <c r="AT551" i="11" s="1"/>
  <c r="AK551" i="11"/>
  <c r="AL551" i="11" s="1"/>
  <c r="AM555" i="11"/>
  <c r="AN555" i="11" s="1"/>
  <c r="AU555" i="11"/>
  <c r="AV555" i="11" s="1"/>
  <c r="AU556" i="11"/>
  <c r="AV556" i="11" s="1"/>
  <c r="AQ556" i="11"/>
  <c r="AR556" i="11" s="1"/>
  <c r="AM556" i="11"/>
  <c r="AN556" i="11" s="1"/>
  <c r="S565" i="11"/>
  <c r="AU567" i="11"/>
  <c r="AV567" i="11" s="1"/>
  <c r="AQ567" i="11"/>
  <c r="AR567" i="11" s="1"/>
  <c r="AM567" i="11"/>
  <c r="AN567" i="11" s="1"/>
  <c r="AW567" i="11"/>
  <c r="AX567" i="11" s="1"/>
  <c r="AS567" i="11"/>
  <c r="AT567" i="11" s="1"/>
  <c r="AK567" i="11"/>
  <c r="AL567" i="11" s="1"/>
  <c r="AW542" i="11"/>
  <c r="AX542" i="11" s="1"/>
  <c r="AW546" i="11"/>
  <c r="AX546" i="11" s="1"/>
  <c r="AW550" i="11"/>
  <c r="AX550" i="11" s="1"/>
  <c r="AW554" i="11"/>
  <c r="AX554" i="11" s="1"/>
  <c r="AS558" i="11"/>
  <c r="AT558" i="11" s="1"/>
  <c r="AW558" i="11"/>
  <c r="AX558" i="11" s="1"/>
  <c r="AM560" i="11"/>
  <c r="AN560" i="11" s="1"/>
  <c r="AQ560" i="11"/>
  <c r="AR560" i="11" s="1"/>
  <c r="AU560" i="11"/>
  <c r="AV560" i="11" s="1"/>
  <c r="AW562" i="11"/>
  <c r="AX562" i="11" s="1"/>
  <c r="AM564" i="11"/>
  <c r="AN564" i="11" s="1"/>
  <c r="AQ564" i="11"/>
  <c r="AR564" i="11" s="1"/>
  <c r="AU564" i="11"/>
  <c r="AV564" i="11" s="1"/>
  <c r="AM568" i="11"/>
  <c r="AN568" i="11" s="1"/>
  <c r="AQ568" i="11"/>
  <c r="AR568" i="11" s="1"/>
  <c r="AU568" i="11"/>
  <c r="AV568" i="11" s="1"/>
  <c r="AM572" i="11"/>
  <c r="AN572" i="11" s="1"/>
  <c r="AQ572" i="11"/>
  <c r="AR572" i="11" s="1"/>
  <c r="AU572" i="11"/>
  <c r="AV572" i="11" s="1"/>
  <c r="AM576" i="11"/>
  <c r="AN576" i="11" s="1"/>
  <c r="AQ576" i="11"/>
  <c r="AR576" i="11" s="1"/>
  <c r="AU576" i="11"/>
  <c r="AV576" i="11" s="1"/>
  <c r="AM580" i="11"/>
  <c r="AN580" i="11" s="1"/>
  <c r="AQ580" i="11"/>
  <c r="AR580" i="11" s="1"/>
  <c r="AU580" i="11"/>
  <c r="AV580" i="11" s="1"/>
  <c r="AM584" i="11"/>
  <c r="AN584" i="11" s="1"/>
  <c r="AQ584" i="11"/>
  <c r="AR584" i="11" s="1"/>
  <c r="AU584" i="11"/>
  <c r="AV584" i="11" s="1"/>
  <c r="AM588" i="11"/>
  <c r="AN588" i="11" s="1"/>
  <c r="AQ588" i="11"/>
  <c r="AR588" i="11" s="1"/>
  <c r="AU588" i="11"/>
  <c r="AV588" i="11" s="1"/>
  <c r="AM592" i="11"/>
  <c r="AN592" i="11" s="1"/>
  <c r="AQ592" i="11"/>
  <c r="AR592" i="11" s="1"/>
  <c r="AU592" i="11"/>
  <c r="AV592" i="11" s="1"/>
  <c r="AM596" i="11"/>
  <c r="AN596" i="11" s="1"/>
  <c r="AQ596" i="11"/>
  <c r="AR596" i="11" s="1"/>
  <c r="AU596" i="11"/>
  <c r="AV596" i="11" s="1"/>
  <c r="AM603" i="11"/>
  <c r="AN603" i="11" s="1"/>
  <c r="AU603" i="11"/>
  <c r="AV603" i="11" s="1"/>
  <c r="AU604" i="11"/>
  <c r="AV604" i="11" s="1"/>
  <c r="AQ604" i="11"/>
  <c r="AR604" i="11" s="1"/>
  <c r="AM604" i="11"/>
  <c r="AN604" i="11" s="1"/>
  <c r="AW608" i="11"/>
  <c r="AX608" i="11" s="1"/>
  <c r="S612" i="11"/>
  <c r="AW615" i="11"/>
  <c r="AX615" i="11" s="1"/>
  <c r="AS615" i="11"/>
  <c r="AT615" i="11" s="1"/>
  <c r="AK615" i="11"/>
  <c r="AL615" i="11" s="1"/>
  <c r="S624" i="11"/>
  <c r="S640" i="11"/>
  <c r="S656" i="11"/>
  <c r="S569" i="11"/>
  <c r="AK571" i="11"/>
  <c r="AL571" i="11" s="1"/>
  <c r="AS571" i="11"/>
  <c r="AT571" i="11" s="1"/>
  <c r="AW571" i="11"/>
  <c r="AX571" i="11" s="1"/>
  <c r="S573" i="11"/>
  <c r="AK575" i="11"/>
  <c r="AL575" i="11" s="1"/>
  <c r="AS575" i="11"/>
  <c r="AT575" i="11" s="1"/>
  <c r="AW575" i="11"/>
  <c r="AX575" i="11" s="1"/>
  <c r="AK579" i="11"/>
  <c r="AL579" i="11" s="1"/>
  <c r="AS579" i="11"/>
  <c r="AT579" i="11" s="1"/>
  <c r="AW579" i="11"/>
  <c r="AX579" i="11" s="1"/>
  <c r="S581" i="11"/>
  <c r="AK583" i="11"/>
  <c r="AL583" i="11" s="1"/>
  <c r="AS583" i="11"/>
  <c r="AT583" i="11" s="1"/>
  <c r="AW583" i="11"/>
  <c r="AX583" i="11" s="1"/>
  <c r="S585" i="11"/>
  <c r="AM585" i="11"/>
  <c r="AN585" i="11" s="1"/>
  <c r="AQ585" i="11"/>
  <c r="AR585" i="11" s="1"/>
  <c r="AK587" i="11"/>
  <c r="AL587" i="11" s="1"/>
  <c r="AS587" i="11"/>
  <c r="AT587" i="11" s="1"/>
  <c r="AW587" i="11"/>
  <c r="AX587" i="11" s="1"/>
  <c r="S589" i="11"/>
  <c r="AM589" i="11"/>
  <c r="AN589" i="11" s="1"/>
  <c r="AQ589" i="11"/>
  <c r="AR589" i="11" s="1"/>
  <c r="S593" i="11"/>
  <c r="AM593" i="11"/>
  <c r="AN593" i="11" s="1"/>
  <c r="AQ593" i="11"/>
  <c r="AR593" i="11" s="1"/>
  <c r="AK595" i="11"/>
  <c r="AL595" i="11" s="1"/>
  <c r="AS595" i="11"/>
  <c r="AT595" i="11" s="1"/>
  <c r="AW595" i="11"/>
  <c r="AX595" i="11" s="1"/>
  <c r="S597" i="11"/>
  <c r="AM597" i="11"/>
  <c r="AN597" i="11" s="1"/>
  <c r="AQ597" i="11"/>
  <c r="AR597" i="11" s="1"/>
  <c r="AW604" i="11"/>
  <c r="AX604" i="11" s="1"/>
  <c r="AQ607" i="11"/>
  <c r="AR607" i="11" s="1"/>
  <c r="S608" i="11"/>
  <c r="AW611" i="11"/>
  <c r="AX611" i="11" s="1"/>
  <c r="AS611" i="11"/>
  <c r="AT611" i="11" s="1"/>
  <c r="AK611" i="11"/>
  <c r="AL611" i="11" s="1"/>
  <c r="AK612" i="11"/>
  <c r="AL612" i="11" s="1"/>
  <c r="AM615" i="11"/>
  <c r="AN615" i="11" s="1"/>
  <c r="AU615" i="11"/>
  <c r="AV615" i="11" s="1"/>
  <c r="AU616" i="11"/>
  <c r="AV616" i="11" s="1"/>
  <c r="AQ616" i="11"/>
  <c r="AR616" i="11" s="1"/>
  <c r="AM616" i="11"/>
  <c r="AN616" i="11" s="1"/>
  <c r="S617" i="11"/>
  <c r="S620" i="11"/>
  <c r="S636" i="11"/>
  <c r="S652" i="11"/>
  <c r="AW665" i="11"/>
  <c r="AX665" i="11" s="1"/>
  <c r="AS665" i="11"/>
  <c r="AT665" i="11" s="1"/>
  <c r="AK665" i="11"/>
  <c r="AL665" i="11" s="1"/>
  <c r="AU665" i="11"/>
  <c r="AV665" i="11" s="1"/>
  <c r="AM665" i="11"/>
  <c r="AN665" i="11" s="1"/>
  <c r="AQ665" i="11"/>
  <c r="AR665" i="11" s="1"/>
  <c r="S604" i="11"/>
  <c r="AW607" i="11"/>
  <c r="AX607" i="11" s="1"/>
  <c r="AS607" i="11"/>
  <c r="AT607" i="11" s="1"/>
  <c r="AK607" i="11"/>
  <c r="AL607" i="11" s="1"/>
  <c r="AU612" i="11"/>
  <c r="AV612" i="11" s="1"/>
  <c r="AQ612" i="11"/>
  <c r="AR612" i="11" s="1"/>
  <c r="AM612" i="11"/>
  <c r="AN612" i="11" s="1"/>
  <c r="S613" i="11"/>
  <c r="S621" i="11"/>
  <c r="AM571" i="11"/>
  <c r="AN571" i="11" s="1"/>
  <c r="AQ571" i="11"/>
  <c r="AR571" i="11" s="1"/>
  <c r="AM575" i="11"/>
  <c r="AN575" i="11" s="1"/>
  <c r="AQ575" i="11"/>
  <c r="AR575" i="11" s="1"/>
  <c r="AM579" i="11"/>
  <c r="AN579" i="11" s="1"/>
  <c r="AQ579" i="11"/>
  <c r="AR579" i="11" s="1"/>
  <c r="AM583" i="11"/>
  <c r="AN583" i="11" s="1"/>
  <c r="AQ583" i="11"/>
  <c r="AR583" i="11" s="1"/>
  <c r="AM587" i="11"/>
  <c r="AN587" i="11" s="1"/>
  <c r="AQ587" i="11"/>
  <c r="AR587" i="11" s="1"/>
  <c r="AQ591" i="11"/>
  <c r="AR591" i="11" s="1"/>
  <c r="AM595" i="11"/>
  <c r="AN595" i="11" s="1"/>
  <c r="AQ595" i="11"/>
  <c r="AR595" i="11" s="1"/>
  <c r="AW603" i="11"/>
  <c r="AX603" i="11" s="1"/>
  <c r="AS603" i="11"/>
  <c r="AT603" i="11" s="1"/>
  <c r="AK603" i="11"/>
  <c r="AL603" i="11" s="1"/>
  <c r="AM607" i="11"/>
  <c r="AN607" i="11" s="1"/>
  <c r="AU607" i="11"/>
  <c r="AV607" i="11" s="1"/>
  <c r="AU608" i="11"/>
  <c r="AV608" i="11" s="1"/>
  <c r="AQ608" i="11"/>
  <c r="AR608" i="11" s="1"/>
  <c r="AM608" i="11"/>
  <c r="AN608" i="11" s="1"/>
  <c r="AW612" i="11"/>
  <c r="AX612" i="11" s="1"/>
  <c r="S616" i="11"/>
  <c r="AU619" i="11"/>
  <c r="AV619" i="11" s="1"/>
  <c r="AQ619" i="11"/>
  <c r="AR619" i="11" s="1"/>
  <c r="AM619" i="11"/>
  <c r="AN619" i="11" s="1"/>
  <c r="AW619" i="11"/>
  <c r="AX619" i="11" s="1"/>
  <c r="AS619" i="11"/>
  <c r="AT619" i="11" s="1"/>
  <c r="AK619" i="11"/>
  <c r="AL619" i="11" s="1"/>
  <c r="S628" i="11"/>
  <c r="S644" i="11"/>
  <c r="S660" i="11"/>
  <c r="AK602" i="11"/>
  <c r="AL602" i="11" s="1"/>
  <c r="AS602" i="11"/>
  <c r="AT602" i="11" s="1"/>
  <c r="AW602" i="11"/>
  <c r="AX602" i="11" s="1"/>
  <c r="AW606" i="11"/>
  <c r="AX606" i="11" s="1"/>
  <c r="AW610" i="11"/>
  <c r="AX610" i="11" s="1"/>
  <c r="AW614" i="11"/>
  <c r="AX614" i="11" s="1"/>
  <c r="AW618" i="11"/>
  <c r="AX618" i="11" s="1"/>
  <c r="AM620" i="11"/>
  <c r="AN620" i="11" s="1"/>
  <c r="AQ620" i="11"/>
  <c r="AR620" i="11" s="1"/>
  <c r="AU620" i="11"/>
  <c r="AV620" i="11" s="1"/>
  <c r="AW622" i="11"/>
  <c r="AX622" i="11" s="1"/>
  <c r="AM624" i="11"/>
  <c r="AN624" i="11" s="1"/>
  <c r="AQ624" i="11"/>
  <c r="AR624" i="11" s="1"/>
  <c r="AU624" i="11"/>
  <c r="AV624" i="11" s="1"/>
  <c r="AW626" i="11"/>
  <c r="AX626" i="11" s="1"/>
  <c r="AM628" i="11"/>
  <c r="AN628" i="11" s="1"/>
  <c r="AQ628" i="11"/>
  <c r="AR628" i="11" s="1"/>
  <c r="AU628" i="11"/>
  <c r="AV628" i="11" s="1"/>
  <c r="AW630" i="11"/>
  <c r="AX630" i="11" s="1"/>
  <c r="AM632" i="11"/>
  <c r="AN632" i="11" s="1"/>
  <c r="AQ632" i="11"/>
  <c r="AR632" i="11" s="1"/>
  <c r="AU632" i="11"/>
  <c r="AV632" i="11" s="1"/>
  <c r="AW634" i="11"/>
  <c r="AX634" i="11" s="1"/>
  <c r="AM636" i="11"/>
  <c r="AN636" i="11" s="1"/>
  <c r="AQ636" i="11"/>
  <c r="AR636" i="11" s="1"/>
  <c r="AU636" i="11"/>
  <c r="AV636" i="11" s="1"/>
  <c r="AW638" i="11"/>
  <c r="AX638" i="11" s="1"/>
  <c r="AW642" i="11"/>
  <c r="AX642" i="11" s="1"/>
  <c r="AM644" i="11"/>
  <c r="AN644" i="11" s="1"/>
  <c r="AQ644" i="11"/>
  <c r="AR644" i="11" s="1"/>
  <c r="AU644" i="11"/>
  <c r="AV644" i="11" s="1"/>
  <c r="AW646" i="11"/>
  <c r="AX646" i="11" s="1"/>
  <c r="AM648" i="11"/>
  <c r="AN648" i="11" s="1"/>
  <c r="AQ648" i="11"/>
  <c r="AR648" i="11" s="1"/>
  <c r="AU648" i="11"/>
  <c r="AV648" i="11" s="1"/>
  <c r="AW650" i="11"/>
  <c r="AX650" i="11" s="1"/>
  <c r="AM652" i="11"/>
  <c r="AN652" i="11" s="1"/>
  <c r="AQ652" i="11"/>
  <c r="AR652" i="11" s="1"/>
  <c r="AU652" i="11"/>
  <c r="AV652" i="11" s="1"/>
  <c r="AW654" i="11"/>
  <c r="AX654" i="11" s="1"/>
  <c r="AM656" i="11"/>
  <c r="AN656" i="11" s="1"/>
  <c r="AQ656" i="11"/>
  <c r="AR656" i="11" s="1"/>
  <c r="AU656" i="11"/>
  <c r="AV656" i="11" s="1"/>
  <c r="AW658" i="11"/>
  <c r="AX658" i="11" s="1"/>
  <c r="AM660" i="11"/>
  <c r="AN660" i="11" s="1"/>
  <c r="AQ660" i="11"/>
  <c r="AR660" i="11" s="1"/>
  <c r="AU660" i="11"/>
  <c r="AV660" i="11" s="1"/>
  <c r="AW662" i="11"/>
  <c r="AX662" i="11" s="1"/>
  <c r="A665" i="11"/>
  <c r="AU666" i="11"/>
  <c r="AV666" i="11" s="1"/>
  <c r="S667" i="11"/>
  <c r="AM669" i="11"/>
  <c r="AN669" i="11" s="1"/>
  <c r="AU669" i="11"/>
  <c r="AV669" i="11" s="1"/>
  <c r="S670" i="11"/>
  <c r="S709" i="11"/>
  <c r="AK623" i="11"/>
  <c r="AL623" i="11" s="1"/>
  <c r="AS623" i="11"/>
  <c r="AT623" i="11" s="1"/>
  <c r="AW623" i="11"/>
  <c r="AX623" i="11" s="1"/>
  <c r="S625" i="11"/>
  <c r="AK627" i="11"/>
  <c r="AL627" i="11" s="1"/>
  <c r="AS627" i="11"/>
  <c r="AT627" i="11" s="1"/>
  <c r="AW627" i="11"/>
  <c r="AX627" i="11" s="1"/>
  <c r="S629" i="11"/>
  <c r="AK631" i="11"/>
  <c r="AL631" i="11" s="1"/>
  <c r="AS631" i="11"/>
  <c r="AT631" i="11" s="1"/>
  <c r="AW631" i="11"/>
  <c r="AX631" i="11" s="1"/>
  <c r="AK635" i="11"/>
  <c r="AL635" i="11" s="1"/>
  <c r="AS635" i="11"/>
  <c r="AT635" i="11" s="1"/>
  <c r="AW635" i="11"/>
  <c r="AX635" i="11" s="1"/>
  <c r="S637" i="11"/>
  <c r="AK639" i="11"/>
  <c r="AL639" i="11" s="1"/>
  <c r="AS639" i="11"/>
  <c r="AT639" i="11" s="1"/>
  <c r="AW639" i="11"/>
  <c r="AX639" i="11" s="1"/>
  <c r="S641" i="11"/>
  <c r="AK643" i="11"/>
  <c r="AL643" i="11" s="1"/>
  <c r="AS643" i="11"/>
  <c r="AT643" i="11" s="1"/>
  <c r="AW643" i="11"/>
  <c r="AX643" i="11" s="1"/>
  <c r="S645" i="11"/>
  <c r="AK647" i="11"/>
  <c r="AL647" i="11" s="1"/>
  <c r="AS647" i="11"/>
  <c r="AT647" i="11" s="1"/>
  <c r="AW647" i="11"/>
  <c r="AX647" i="11" s="1"/>
  <c r="AK651" i="11"/>
  <c r="AL651" i="11" s="1"/>
  <c r="AS651" i="11"/>
  <c r="AT651" i="11" s="1"/>
  <c r="AW651" i="11"/>
  <c r="AX651" i="11" s="1"/>
  <c r="S653" i="11"/>
  <c r="AK655" i="11"/>
  <c r="AL655" i="11" s="1"/>
  <c r="AS655" i="11"/>
  <c r="AT655" i="11" s="1"/>
  <c r="AW655" i="11"/>
  <c r="AX655" i="11" s="1"/>
  <c r="S657" i="11"/>
  <c r="AK659" i="11"/>
  <c r="AL659" i="11" s="1"/>
  <c r="AS659" i="11"/>
  <c r="AT659" i="11" s="1"/>
  <c r="AW659" i="11"/>
  <c r="AX659" i="11" s="1"/>
  <c r="S661" i="11"/>
  <c r="AQ664" i="11"/>
  <c r="AR664" i="11" s="1"/>
  <c r="AW666" i="11"/>
  <c r="AX666" i="11" s="1"/>
  <c r="S666" i="11"/>
  <c r="AU670" i="11"/>
  <c r="AV670" i="11" s="1"/>
  <c r="AM623" i="11"/>
  <c r="AN623" i="11" s="1"/>
  <c r="AQ623" i="11"/>
  <c r="AR623" i="11" s="1"/>
  <c r="AM627" i="11"/>
  <c r="AN627" i="11" s="1"/>
  <c r="AQ627" i="11"/>
  <c r="AR627" i="11" s="1"/>
  <c r="AM631" i="11"/>
  <c r="AN631" i="11" s="1"/>
  <c r="AQ631" i="11"/>
  <c r="AR631" i="11" s="1"/>
  <c r="AM635" i="11"/>
  <c r="AN635" i="11" s="1"/>
  <c r="AQ635" i="11"/>
  <c r="AR635" i="11" s="1"/>
  <c r="AM639" i="11"/>
  <c r="AN639" i="11" s="1"/>
  <c r="AQ639" i="11"/>
  <c r="AR639" i="11" s="1"/>
  <c r="AM643" i="11"/>
  <c r="AN643" i="11" s="1"/>
  <c r="AQ643" i="11"/>
  <c r="AR643" i="11" s="1"/>
  <c r="AM647" i="11"/>
  <c r="AN647" i="11" s="1"/>
  <c r="AQ647" i="11"/>
  <c r="AR647" i="11" s="1"/>
  <c r="AM651" i="11"/>
  <c r="AN651" i="11" s="1"/>
  <c r="AQ651" i="11"/>
  <c r="AR651" i="11" s="1"/>
  <c r="AM655" i="11"/>
  <c r="AN655" i="11" s="1"/>
  <c r="AQ655" i="11"/>
  <c r="AR655" i="11" s="1"/>
  <c r="AM659" i="11"/>
  <c r="AN659" i="11" s="1"/>
  <c r="AQ659" i="11"/>
  <c r="AR659" i="11" s="1"/>
  <c r="AW664" i="11"/>
  <c r="AX664" i="11" s="1"/>
  <c r="AS664" i="11"/>
  <c r="AT664" i="11" s="1"/>
  <c r="AK664" i="11"/>
  <c r="AL664" i="11" s="1"/>
  <c r="AW669" i="11"/>
  <c r="AX669" i="11" s="1"/>
  <c r="AS669" i="11"/>
  <c r="AT669" i="11" s="1"/>
  <c r="AK669" i="11"/>
  <c r="AL669" i="11" s="1"/>
  <c r="S671" i="11"/>
  <c r="S674" i="11"/>
  <c r="S713" i="11"/>
  <c r="AU674" i="11"/>
  <c r="AV674" i="11" s="1"/>
  <c r="AU678" i="11"/>
  <c r="AV678" i="11" s="1"/>
  <c r="AU682" i="11"/>
  <c r="AV682" i="11" s="1"/>
  <c r="AU686" i="11"/>
  <c r="AV686" i="11" s="1"/>
  <c r="AU690" i="11"/>
  <c r="AV690" i="11" s="1"/>
  <c r="AU694" i="11"/>
  <c r="AV694" i="11" s="1"/>
  <c r="AW699" i="11"/>
  <c r="AX699" i="11" s="1"/>
  <c r="AU702" i="11"/>
  <c r="AV702" i="11" s="1"/>
  <c r="S704" i="11"/>
  <c r="AW706" i="11"/>
  <c r="AX706" i="11" s="1"/>
  <c r="S711" i="11"/>
  <c r="AK677" i="11"/>
  <c r="AL677" i="11" s="1"/>
  <c r="AS677" i="11"/>
  <c r="AT677" i="11" s="1"/>
  <c r="AW677" i="11"/>
  <c r="AX677" i="11" s="1"/>
  <c r="S679" i="11"/>
  <c r="AK681" i="11"/>
  <c r="AL681" i="11" s="1"/>
  <c r="AS681" i="11"/>
  <c r="AT681" i="11" s="1"/>
  <c r="AW681" i="11"/>
  <c r="AX681" i="11" s="1"/>
  <c r="S683" i="11"/>
  <c r="AK685" i="11"/>
  <c r="AL685" i="11" s="1"/>
  <c r="AS685" i="11"/>
  <c r="AT685" i="11" s="1"/>
  <c r="AW685" i="11"/>
  <c r="AX685" i="11" s="1"/>
  <c r="S687" i="11"/>
  <c r="T687" i="11" s="1"/>
  <c r="U687" i="11" s="1"/>
  <c r="AK689" i="11"/>
  <c r="AL689" i="11" s="1"/>
  <c r="AS689" i="11"/>
  <c r="AT689" i="11" s="1"/>
  <c r="AW689" i="11"/>
  <c r="AX689" i="11" s="1"/>
  <c r="S691" i="11"/>
  <c r="T691" i="11" s="1"/>
  <c r="U691" i="11" s="1"/>
  <c r="AK693" i="11"/>
  <c r="AL693" i="11" s="1"/>
  <c r="AS693" i="11"/>
  <c r="AT693" i="11" s="1"/>
  <c r="AW693" i="11"/>
  <c r="AX693" i="11" s="1"/>
  <c r="S695" i="11"/>
  <c r="AU698" i="11"/>
  <c r="AV698" i="11" s="1"/>
  <c r="AU706" i="11"/>
  <c r="AV706" i="11" s="1"/>
  <c r="S708" i="11"/>
  <c r="AW710" i="11"/>
  <c r="AX710" i="11" s="1"/>
  <c r="AS710" i="11"/>
  <c r="AT710" i="11" s="1"/>
  <c r="AK710" i="11"/>
  <c r="AL710" i="11" s="1"/>
  <c r="AK711" i="11"/>
  <c r="AL711" i="11" s="1"/>
  <c r="AU714" i="11"/>
  <c r="AV714" i="11" s="1"/>
  <c r="AW714" i="11"/>
  <c r="AX714" i="11" s="1"/>
  <c r="AU724" i="11"/>
  <c r="AV724" i="11" s="1"/>
  <c r="AQ724" i="11"/>
  <c r="AR724" i="11" s="1"/>
  <c r="AM724" i="11"/>
  <c r="AN724" i="11" s="1"/>
  <c r="AW724" i="11"/>
  <c r="AX724" i="11" s="1"/>
  <c r="AS724" i="11"/>
  <c r="AT724" i="11" s="1"/>
  <c r="AK724" i="11"/>
  <c r="AL724" i="11" s="1"/>
  <c r="S730" i="11"/>
  <c r="S703" i="11"/>
  <c r="AU711" i="11"/>
  <c r="AV711" i="11" s="1"/>
  <c r="AQ711" i="11"/>
  <c r="AR711" i="11" s="1"/>
  <c r="AM711" i="11"/>
  <c r="AN711" i="11" s="1"/>
  <c r="S712" i="11"/>
  <c r="AW719" i="11"/>
  <c r="AX719" i="11" s="1"/>
  <c r="AS719" i="11"/>
  <c r="AT719" i="11" s="1"/>
  <c r="AK719" i="11"/>
  <c r="AL719" i="11" s="1"/>
  <c r="AU719" i="11"/>
  <c r="AV719" i="11" s="1"/>
  <c r="AQ719" i="11"/>
  <c r="AR719" i="11" s="1"/>
  <c r="AM719" i="11"/>
  <c r="AN719" i="11" s="1"/>
  <c r="S734" i="11"/>
  <c r="AM677" i="11"/>
  <c r="AN677" i="11" s="1"/>
  <c r="AQ677" i="11"/>
  <c r="AR677" i="11" s="1"/>
  <c r="AM681" i="11"/>
  <c r="AN681" i="11" s="1"/>
  <c r="AQ681" i="11"/>
  <c r="AR681" i="11" s="1"/>
  <c r="AM685" i="11"/>
  <c r="AN685" i="11" s="1"/>
  <c r="AQ685" i="11"/>
  <c r="AR685" i="11" s="1"/>
  <c r="AM689" i="11"/>
  <c r="AN689" i="11" s="1"/>
  <c r="AQ689" i="11"/>
  <c r="AR689" i="11" s="1"/>
  <c r="AM693" i="11"/>
  <c r="AN693" i="11" s="1"/>
  <c r="AQ693" i="11"/>
  <c r="AR693" i="11" s="1"/>
  <c r="S697" i="11"/>
  <c r="AU699" i="11"/>
  <c r="AV699" i="11" s="1"/>
  <c r="AQ699" i="11"/>
  <c r="AR699" i="11" s="1"/>
  <c r="AM699" i="11"/>
  <c r="AN699" i="11" s="1"/>
  <c r="S700" i="11"/>
  <c r="AW702" i="11"/>
  <c r="AX702" i="11" s="1"/>
  <c r="S707" i="11"/>
  <c r="AW711" i="11"/>
  <c r="AX711" i="11" s="1"/>
  <c r="S715" i="11"/>
  <c r="S719" i="11"/>
  <c r="AM727" i="11"/>
  <c r="AN727" i="11" s="1"/>
  <c r="AU727" i="11"/>
  <c r="AV727" i="11" s="1"/>
  <c r="AU728" i="11"/>
  <c r="AV728" i="11" s="1"/>
  <c r="AQ728" i="11"/>
  <c r="AR728" i="11" s="1"/>
  <c r="AM728" i="11"/>
  <c r="AN728" i="11" s="1"/>
  <c r="S729" i="11"/>
  <c r="AM731" i="11"/>
  <c r="AN731" i="11" s="1"/>
  <c r="AU731" i="11"/>
  <c r="AV731" i="11" s="1"/>
  <c r="AU732" i="11"/>
  <c r="AV732" i="11" s="1"/>
  <c r="AQ732" i="11"/>
  <c r="AR732" i="11" s="1"/>
  <c r="AM732" i="11"/>
  <c r="AN732" i="11" s="1"/>
  <c r="S733" i="11"/>
  <c r="AQ735" i="11"/>
  <c r="AR735" i="11" s="1"/>
  <c r="AW739" i="11"/>
  <c r="AX739" i="11" s="1"/>
  <c r="AS739" i="11"/>
  <c r="AT739" i="11" s="1"/>
  <c r="AK739" i="11"/>
  <c r="AL739" i="11" s="1"/>
  <c r="AK740" i="11"/>
  <c r="AL740" i="11" s="1"/>
  <c r="AW718" i="11"/>
  <c r="AX718" i="11" s="1"/>
  <c r="S720" i="11"/>
  <c r="S725" i="11"/>
  <c r="AW735" i="11"/>
  <c r="AX735" i="11" s="1"/>
  <c r="AS735" i="11"/>
  <c r="AT735" i="11" s="1"/>
  <c r="AK735" i="11"/>
  <c r="AL735" i="11" s="1"/>
  <c r="AK736" i="11"/>
  <c r="AL736" i="11" s="1"/>
  <c r="AU740" i="11"/>
  <c r="AV740" i="11" s="1"/>
  <c r="AQ740" i="11"/>
  <c r="AR740" i="11" s="1"/>
  <c r="AM740" i="11"/>
  <c r="AN740" i="11" s="1"/>
  <c r="S741" i="11"/>
  <c r="AW722" i="11"/>
  <c r="AX722" i="11" s="1"/>
  <c r="S728" i="11"/>
  <c r="AU736" i="11"/>
  <c r="AV736" i="11" s="1"/>
  <c r="AQ736" i="11"/>
  <c r="AR736" i="11" s="1"/>
  <c r="AM736" i="11"/>
  <c r="AN736" i="11" s="1"/>
  <c r="S737" i="11"/>
  <c r="S746" i="11"/>
  <c r="AU718" i="11"/>
  <c r="AV718" i="11" s="1"/>
  <c r="AU722" i="11"/>
  <c r="AV722" i="11" s="1"/>
  <c r="S724" i="11"/>
  <c r="AW727" i="11"/>
  <c r="AX727" i="11" s="1"/>
  <c r="AS727" i="11"/>
  <c r="AT727" i="11" s="1"/>
  <c r="AK727" i="11"/>
  <c r="AL727" i="11" s="1"/>
  <c r="AW731" i="11"/>
  <c r="AX731" i="11" s="1"/>
  <c r="AS731" i="11"/>
  <c r="AT731" i="11" s="1"/>
  <c r="AK731" i="11"/>
  <c r="AL731" i="11" s="1"/>
  <c r="AW736" i="11"/>
  <c r="AX736" i="11" s="1"/>
  <c r="AW726" i="11"/>
  <c r="AX726" i="11" s="1"/>
  <c r="AW730" i="11"/>
  <c r="AX730" i="11" s="1"/>
  <c r="AW734" i="11"/>
  <c r="AX734" i="11" s="1"/>
  <c r="AM744" i="11"/>
  <c r="AN744" i="11" s="1"/>
  <c r="AQ744" i="11"/>
  <c r="AR744" i="11" s="1"/>
  <c r="AU744" i="11"/>
  <c r="AV744" i="11" s="1"/>
  <c r="AM748" i="11"/>
  <c r="AN748" i="11" s="1"/>
  <c r="AQ748" i="11"/>
  <c r="AR748" i="11" s="1"/>
  <c r="AU748" i="11"/>
  <c r="AV748" i="11" s="1"/>
  <c r="AK752" i="11"/>
  <c r="AL752" i="11" s="1"/>
  <c r="AW755" i="11"/>
  <c r="AX755" i="11" s="1"/>
  <c r="AS755" i="11"/>
  <c r="AT755" i="11" s="1"/>
  <c r="AK755" i="11"/>
  <c r="AL755" i="11" s="1"/>
  <c r="AM756" i="11"/>
  <c r="AN756" i="11" s="1"/>
  <c r="AU756" i="11"/>
  <c r="AV756" i="11" s="1"/>
  <c r="AU757" i="11"/>
  <c r="AV757" i="11" s="1"/>
  <c r="AQ757" i="11"/>
  <c r="AR757" i="11" s="1"/>
  <c r="AM757" i="11"/>
  <c r="AN757" i="11" s="1"/>
  <c r="AW760" i="11"/>
  <c r="AX760" i="11" s="1"/>
  <c r="AS760" i="11"/>
  <c r="AT760" i="11" s="1"/>
  <c r="AK760" i="11"/>
  <c r="AL760" i="11" s="1"/>
  <c r="S780" i="11"/>
  <c r="AK743" i="11"/>
  <c r="AL743" i="11" s="1"/>
  <c r="AS743" i="11"/>
  <c r="AT743" i="11" s="1"/>
  <c r="AW743" i="11"/>
  <c r="AX743" i="11" s="1"/>
  <c r="AK747" i="11"/>
  <c r="AL747" i="11" s="1"/>
  <c r="AS747" i="11"/>
  <c r="AT747" i="11" s="1"/>
  <c r="AW747" i="11"/>
  <c r="AX747" i="11" s="1"/>
  <c r="S749" i="11"/>
  <c r="AK751" i="11"/>
  <c r="AL751" i="11" s="1"/>
  <c r="AS751" i="11"/>
  <c r="AT751" i="11" s="1"/>
  <c r="AW751" i="11"/>
  <c r="AX751" i="11" s="1"/>
  <c r="AQ752" i="11"/>
  <c r="AR752" i="11" s="1"/>
  <c r="AQ755" i="11"/>
  <c r="AR755" i="11" s="1"/>
  <c r="AW757" i="11"/>
  <c r="AX757" i="11" s="1"/>
  <c r="S758" i="11"/>
  <c r="AM760" i="11"/>
  <c r="AN760" i="11" s="1"/>
  <c r="AU760" i="11"/>
  <c r="AV760" i="11" s="1"/>
  <c r="AU761" i="11"/>
  <c r="AV761" i="11" s="1"/>
  <c r="AQ761" i="11"/>
  <c r="AR761" i="11" s="1"/>
  <c r="AM761" i="11"/>
  <c r="AN761" i="11" s="1"/>
  <c r="S765" i="11"/>
  <c r="S769" i="11"/>
  <c r="S753" i="11"/>
  <c r="S754" i="11"/>
  <c r="S757" i="11"/>
  <c r="S762" i="11"/>
  <c r="AU764" i="11"/>
  <c r="AV764" i="11" s="1"/>
  <c r="AQ764" i="11"/>
  <c r="AR764" i="11" s="1"/>
  <c r="AM764" i="11"/>
  <c r="AN764" i="11" s="1"/>
  <c r="AW764" i="11"/>
  <c r="AX764" i="11" s="1"/>
  <c r="AS764" i="11"/>
  <c r="AT764" i="11" s="1"/>
  <c r="AK764" i="11"/>
  <c r="AL764" i="11" s="1"/>
  <c r="AM743" i="11"/>
  <c r="AN743" i="11" s="1"/>
  <c r="AQ743" i="11"/>
  <c r="AR743" i="11" s="1"/>
  <c r="AM747" i="11"/>
  <c r="AN747" i="11" s="1"/>
  <c r="AQ747" i="11"/>
  <c r="AR747" i="11" s="1"/>
  <c r="AM751" i="11"/>
  <c r="AN751" i="11" s="1"/>
  <c r="AQ751" i="11"/>
  <c r="AR751" i="11" s="1"/>
  <c r="AW756" i="11"/>
  <c r="AX756" i="11" s="1"/>
  <c r="AS756" i="11"/>
  <c r="AT756" i="11" s="1"/>
  <c r="AK756" i="11"/>
  <c r="AL756" i="11" s="1"/>
  <c r="S761" i="11"/>
  <c r="S766" i="11"/>
  <c r="S773" i="11"/>
  <c r="AU779" i="11"/>
  <c r="AV779" i="11" s="1"/>
  <c r="AQ779" i="11"/>
  <c r="AR779" i="11" s="1"/>
  <c r="AM779" i="11"/>
  <c r="AN779" i="11" s="1"/>
  <c r="AW779" i="11"/>
  <c r="AX779" i="11" s="1"/>
  <c r="AS779" i="11"/>
  <c r="AT779" i="11" s="1"/>
  <c r="AK779" i="11"/>
  <c r="AL779" i="11" s="1"/>
  <c r="AK759" i="11"/>
  <c r="AL759" i="11" s="1"/>
  <c r="AS759" i="11"/>
  <c r="AT759" i="11" s="1"/>
  <c r="AW759" i="11"/>
  <c r="AX759" i="11" s="1"/>
  <c r="AK763" i="11"/>
  <c r="AL763" i="11" s="1"/>
  <c r="AS763" i="11"/>
  <c r="AT763" i="11" s="1"/>
  <c r="AW763" i="11"/>
  <c r="AX763" i="11" s="1"/>
  <c r="AM765" i="11"/>
  <c r="AN765" i="11" s="1"/>
  <c r="AQ765" i="11"/>
  <c r="AR765" i="11" s="1"/>
  <c r="AU765" i="11"/>
  <c r="AV765" i="11" s="1"/>
  <c r="AK767" i="11"/>
  <c r="AL767" i="11" s="1"/>
  <c r="AS767" i="11"/>
  <c r="AT767" i="11" s="1"/>
  <c r="AW767" i="11"/>
  <c r="AX767" i="11" s="1"/>
  <c r="AM769" i="11"/>
  <c r="AN769" i="11" s="1"/>
  <c r="AQ769" i="11"/>
  <c r="AR769" i="11" s="1"/>
  <c r="AU769" i="11"/>
  <c r="AV769" i="11" s="1"/>
  <c r="AK771" i="11"/>
  <c r="AL771" i="11" s="1"/>
  <c r="AS771" i="11"/>
  <c r="AT771" i="11" s="1"/>
  <c r="AW771" i="11"/>
  <c r="AX771" i="11" s="1"/>
  <c r="AM773" i="11"/>
  <c r="AN773" i="11" s="1"/>
  <c r="AQ773" i="11"/>
  <c r="AR773" i="11" s="1"/>
  <c r="AU773" i="11"/>
  <c r="AV773" i="11" s="1"/>
  <c r="AK775" i="11"/>
  <c r="AL775" i="11" s="1"/>
  <c r="AS775" i="11"/>
  <c r="AT775" i="11" s="1"/>
  <c r="AM776" i="11"/>
  <c r="AN776" i="11" s="1"/>
  <c r="AU776" i="11"/>
  <c r="AV776" i="11" s="1"/>
  <c r="AW778" i="11"/>
  <c r="AX778" i="11" s="1"/>
  <c r="AM782" i="11"/>
  <c r="AN782" i="11" s="1"/>
  <c r="AS782" i="11"/>
  <c r="AT782" i="11" s="1"/>
  <c r="AU782" i="11"/>
  <c r="AV782" i="11" s="1"/>
  <c r="S770" i="11"/>
  <c r="AK772" i="11"/>
  <c r="AL772" i="11" s="1"/>
  <c r="AS772" i="11"/>
  <c r="AT772" i="11" s="1"/>
  <c r="AW772" i="11"/>
  <c r="AX772" i="11" s="1"/>
  <c r="AU775" i="11"/>
  <c r="AV775" i="11" s="1"/>
  <c r="AK778" i="11"/>
  <c r="AL778" i="11" s="1"/>
  <c r="AW782" i="11"/>
  <c r="AX782" i="11" s="1"/>
  <c r="S786" i="11"/>
  <c r="AW777" i="11"/>
  <c r="AX777" i="11" s="1"/>
  <c r="AS777" i="11"/>
  <c r="AT777" i="11" s="1"/>
  <c r="AK777" i="11"/>
  <c r="AL777" i="11" s="1"/>
  <c r="AQ777" i="11"/>
  <c r="AR777" i="11" s="1"/>
  <c r="AQ778" i="11"/>
  <c r="AR778" i="11" s="1"/>
  <c r="AK785" i="11"/>
  <c r="AL785" i="11" s="1"/>
  <c r="AU785" i="11"/>
  <c r="AV785" i="11" s="1"/>
  <c r="AS785" i="11"/>
  <c r="AT785" i="11" s="1"/>
  <c r="AM785" i="11"/>
  <c r="AN785" i="11" s="1"/>
  <c r="AQ785" i="11"/>
  <c r="AR785" i="11" s="1"/>
  <c r="AW785" i="11"/>
  <c r="AX785" i="11" s="1"/>
  <c r="S787" i="11"/>
  <c r="AM772" i="11"/>
  <c r="AN772" i="11" s="1"/>
  <c r="AQ772" i="11"/>
  <c r="AR772" i="11" s="1"/>
  <c r="AM777" i="11"/>
  <c r="AN777" i="11" s="1"/>
  <c r="AU777" i="11"/>
  <c r="AV777" i="11" s="1"/>
  <c r="AM778" i="11"/>
  <c r="AN778" i="11" s="1"/>
  <c r="AS778" i="11"/>
  <c r="AT778" i="11" s="1"/>
  <c r="AU778" i="11"/>
  <c r="AV778" i="11" s="1"/>
  <c r="S779" i="11"/>
  <c r="AQ782" i="11"/>
  <c r="AR782" i="11" s="1"/>
  <c r="S783" i="11"/>
  <c r="AU786" i="11"/>
  <c r="AV786" i="11" s="1"/>
  <c r="AQ786" i="11"/>
  <c r="AR786" i="11" s="1"/>
  <c r="AM786" i="11"/>
  <c r="AN786" i="11" s="1"/>
  <c r="S792" i="11"/>
  <c r="S794" i="11"/>
  <c r="S809" i="11"/>
  <c r="S810" i="11"/>
  <c r="AS786" i="11"/>
  <c r="AT786" i="11" s="1"/>
  <c r="S790" i="11"/>
  <c r="S817" i="11"/>
  <c r="S788" i="11"/>
  <c r="AU792" i="11"/>
  <c r="AV792" i="11" s="1"/>
  <c r="AQ792" i="11"/>
  <c r="AR792" i="11" s="1"/>
  <c r="AM792" i="11"/>
  <c r="AN792" i="11" s="1"/>
  <c r="AW792" i="11"/>
  <c r="AX792" i="11" s="1"/>
  <c r="AS792" i="11"/>
  <c r="AT792" i="11" s="1"/>
  <c r="AK792" i="11"/>
  <c r="AL792" i="11" s="1"/>
  <c r="AW794" i="11"/>
  <c r="AX794" i="11" s="1"/>
  <c r="AS794" i="11"/>
  <c r="AT794" i="11" s="1"/>
  <c r="AK794" i="11"/>
  <c r="AL794" i="11" s="1"/>
  <c r="AU794" i="11"/>
  <c r="AV794" i="11" s="1"/>
  <c r="AQ794" i="11"/>
  <c r="AR794" i="11" s="1"/>
  <c r="AM794" i="11"/>
  <c r="AN794" i="11" s="1"/>
  <c r="AK786" i="11"/>
  <c r="AL786" i="11" s="1"/>
  <c r="AW790" i="11"/>
  <c r="AX790" i="11" s="1"/>
  <c r="AS790" i="11"/>
  <c r="AT790" i="11" s="1"/>
  <c r="AK790" i="11"/>
  <c r="AL790" i="11" s="1"/>
  <c r="AU790" i="11"/>
  <c r="AV790" i="11" s="1"/>
  <c r="AQ790" i="11"/>
  <c r="AR790" i="11" s="1"/>
  <c r="AM790" i="11"/>
  <c r="AN790" i="11" s="1"/>
  <c r="AW800" i="11"/>
  <c r="AX800" i="11" s="1"/>
  <c r="AU800" i="11"/>
  <c r="AV800" i="11" s="1"/>
  <c r="AS800" i="11"/>
  <c r="AT800" i="11" s="1"/>
  <c r="AM800" i="11"/>
  <c r="AN800" i="11" s="1"/>
  <c r="AK800" i="11"/>
  <c r="AL800" i="11" s="1"/>
  <c r="AQ800" i="11"/>
  <c r="AR800" i="11" s="1"/>
  <c r="AU808" i="11"/>
  <c r="AV808" i="11" s="1"/>
  <c r="AQ808" i="11"/>
  <c r="AR808" i="11" s="1"/>
  <c r="AM808" i="11"/>
  <c r="AN808" i="11" s="1"/>
  <c r="AS808" i="11"/>
  <c r="AT808" i="11" s="1"/>
  <c r="AW808" i="11"/>
  <c r="AX808" i="11" s="1"/>
  <c r="AU801" i="11"/>
  <c r="AV801" i="11" s="1"/>
  <c r="AQ801" i="11"/>
  <c r="AR801" i="11" s="1"/>
  <c r="AM801" i="11"/>
  <c r="AN801" i="11" s="1"/>
  <c r="AW803" i="11"/>
  <c r="AX803" i="11" s="1"/>
  <c r="AS803" i="11"/>
  <c r="AT803" i="11" s="1"/>
  <c r="AK803" i="11"/>
  <c r="AL803" i="11" s="1"/>
  <c r="AQ803" i="11"/>
  <c r="AR803" i="11" s="1"/>
  <c r="AM804" i="11"/>
  <c r="AN804" i="11" s="1"/>
  <c r="AS804" i="11"/>
  <c r="AT804" i="11" s="1"/>
  <c r="AU804" i="11"/>
  <c r="AV804" i="11" s="1"/>
  <c r="S805" i="11"/>
  <c r="S814" i="11"/>
  <c r="S818" i="11"/>
  <c r="AW799" i="11"/>
  <c r="AX799" i="11" s="1"/>
  <c r="AS799" i="11"/>
  <c r="AT799" i="11" s="1"/>
  <c r="AK799" i="11"/>
  <c r="AL799" i="11" s="1"/>
  <c r="AQ799" i="11"/>
  <c r="AR799" i="11" s="1"/>
  <c r="S801" i="11"/>
  <c r="AU805" i="11"/>
  <c r="AV805" i="11" s="1"/>
  <c r="AQ805" i="11"/>
  <c r="AR805" i="11" s="1"/>
  <c r="AM805" i="11"/>
  <c r="AN805" i="11" s="1"/>
  <c r="AK815" i="11"/>
  <c r="AL815" i="11" s="1"/>
  <c r="AW815" i="11"/>
  <c r="AX815" i="11" s="1"/>
  <c r="AU815" i="11"/>
  <c r="AV815" i="11" s="1"/>
  <c r="AS815" i="11"/>
  <c r="AT815" i="11" s="1"/>
  <c r="AM815" i="11"/>
  <c r="AN815" i="11" s="1"/>
  <c r="AQ815" i="11"/>
  <c r="AR815" i="11" s="1"/>
  <c r="AU819" i="11"/>
  <c r="AV819" i="11" s="1"/>
  <c r="AS819" i="11"/>
  <c r="AT819" i="11" s="1"/>
  <c r="AM819" i="11"/>
  <c r="AN819" i="11" s="1"/>
  <c r="AW819" i="11"/>
  <c r="AX819" i="11" s="1"/>
  <c r="AQ819" i="11"/>
  <c r="AR819" i="11" s="1"/>
  <c r="AK819" i="11"/>
  <c r="AL819" i="11" s="1"/>
  <c r="AQ804" i="11"/>
  <c r="AR804" i="11" s="1"/>
  <c r="S808" i="11"/>
  <c r="AK811" i="11"/>
  <c r="AL811" i="11" s="1"/>
  <c r="AU811" i="11"/>
  <c r="AV811" i="11" s="1"/>
  <c r="AS811" i="11"/>
  <c r="AT811" i="11" s="1"/>
  <c r="AM811" i="11"/>
  <c r="AN811" i="11" s="1"/>
  <c r="AQ811" i="11"/>
  <c r="AR811" i="11" s="1"/>
  <c r="S813" i="11"/>
  <c r="AS809" i="11"/>
  <c r="AT809" i="11" s="1"/>
  <c r="AW810" i="11"/>
  <c r="AX810" i="11" s="1"/>
  <c r="AS810" i="11"/>
  <c r="AT810" i="11" s="1"/>
  <c r="AK810" i="11"/>
  <c r="AL810" i="11" s="1"/>
  <c r="AQ810" i="11"/>
  <c r="AR810" i="11" s="1"/>
  <c r="S812" i="11"/>
  <c r="AW814" i="11"/>
  <c r="AX814" i="11" s="1"/>
  <c r="AS814" i="11"/>
  <c r="AT814" i="11" s="1"/>
  <c r="AK814" i="11"/>
  <c r="AL814" i="11" s="1"/>
  <c r="AQ814" i="11"/>
  <c r="AR814" i="11" s="1"/>
  <c r="S816" i="11"/>
  <c r="AW818" i="11"/>
  <c r="AX818" i="11" s="1"/>
  <c r="AS818" i="11"/>
  <c r="AT818" i="11" s="1"/>
  <c r="AK818" i="11"/>
  <c r="AL818" i="11" s="1"/>
  <c r="AQ818" i="11"/>
  <c r="AR818" i="11" s="1"/>
  <c r="AM818" i="11"/>
  <c r="AN818" i="11" s="1"/>
  <c r="S821" i="11"/>
  <c r="S829" i="11"/>
  <c r="S825" i="11"/>
  <c r="S820" i="11"/>
  <c r="AW822" i="11"/>
  <c r="AX822" i="11" s="1"/>
  <c r="AS822" i="11"/>
  <c r="AT822" i="11" s="1"/>
  <c r="AK822" i="11"/>
  <c r="AL822" i="11" s="1"/>
  <c r="AQ822" i="11"/>
  <c r="AR822" i="11" s="1"/>
  <c r="AM823" i="11"/>
  <c r="AN823" i="11" s="1"/>
  <c r="AS823" i="11"/>
  <c r="AT823" i="11" s="1"/>
  <c r="S824" i="11"/>
  <c r="AW826" i="11"/>
  <c r="AX826" i="11" s="1"/>
  <c r="AS826" i="11"/>
  <c r="AT826" i="11" s="1"/>
  <c r="AK826" i="11"/>
  <c r="AL826" i="11" s="1"/>
  <c r="AQ826" i="11"/>
  <c r="AR826" i="11" s="1"/>
  <c r="AM827" i="11"/>
  <c r="AN827" i="11" s="1"/>
  <c r="AS827" i="11"/>
  <c r="AT827" i="11" s="1"/>
  <c r="S828" i="11"/>
  <c r="AW830" i="11"/>
  <c r="AX830" i="11" s="1"/>
  <c r="AS830" i="11"/>
  <c r="AT830" i="11" s="1"/>
  <c r="AK830" i="11"/>
  <c r="AL830" i="11" s="1"/>
  <c r="AQ830" i="11"/>
  <c r="AR830" i="11" s="1"/>
  <c r="AU834" i="11"/>
  <c r="AV834" i="11" s="1"/>
  <c r="AQ834" i="11"/>
  <c r="AR834" i="11" s="1"/>
  <c r="AM834" i="11"/>
  <c r="AN834" i="11" s="1"/>
  <c r="AS834" i="11"/>
  <c r="AT834" i="11" s="1"/>
  <c r="AK834" i="11"/>
  <c r="AL834" i="11" s="1"/>
  <c r="S836" i="11"/>
  <c r="AU824" i="11"/>
  <c r="AV824" i="11" s="1"/>
  <c r="AQ824" i="11"/>
  <c r="AR824" i="11" s="1"/>
  <c r="AM824" i="11"/>
  <c r="AN824" i="11" s="1"/>
  <c r="AU828" i="11"/>
  <c r="AV828" i="11" s="1"/>
  <c r="AQ828" i="11"/>
  <c r="AR828" i="11" s="1"/>
  <c r="AM828" i="11"/>
  <c r="AN828" i="11" s="1"/>
  <c r="AQ823" i="11"/>
  <c r="AR823" i="11" s="1"/>
  <c r="AS824" i="11"/>
  <c r="AT824" i="11" s="1"/>
  <c r="S826" i="11"/>
  <c r="AQ827" i="11"/>
  <c r="AR827" i="11" s="1"/>
  <c r="AS828" i="11"/>
  <c r="AT828" i="11" s="1"/>
  <c r="S830" i="11"/>
  <c r="AW833" i="11"/>
  <c r="AX833" i="11" s="1"/>
  <c r="AS833" i="11"/>
  <c r="AT833" i="11" s="1"/>
  <c r="AK833" i="11"/>
  <c r="AL833" i="11" s="1"/>
  <c r="AQ833" i="11"/>
  <c r="AR833" i="11" s="1"/>
  <c r="AW838" i="11"/>
  <c r="AX838" i="11" s="1"/>
  <c r="AS838" i="11"/>
  <c r="AT838" i="11" s="1"/>
  <c r="AK838" i="11"/>
  <c r="AL838" i="11" s="1"/>
  <c r="AU838" i="11"/>
  <c r="AV838" i="11" s="1"/>
  <c r="AM838" i="11"/>
  <c r="AN838" i="11" s="1"/>
  <c r="S831" i="11"/>
  <c r="N851" i="11"/>
  <c r="O851" i="11" s="1"/>
  <c r="S840" i="11"/>
  <c r="N850" i="11"/>
  <c r="O850" i="11" s="1"/>
  <c r="N844" i="11"/>
  <c r="O844" i="11" s="1"/>
  <c r="J845" i="11"/>
  <c r="AW18" i="11" l="1"/>
  <c r="AX18" i="11" s="1"/>
  <c r="AK18" i="11"/>
  <c r="AL18" i="11" s="1"/>
  <c r="AU18" i="11"/>
  <c r="AV18" i="11" s="1"/>
  <c r="AS18" i="11"/>
  <c r="AT18" i="11" s="1"/>
  <c r="AM18" i="11"/>
  <c r="AN18" i="11" s="1"/>
  <c r="AQ18" i="11"/>
  <c r="AR18" i="11" s="1"/>
  <c r="AQ17" i="11"/>
  <c r="AR17" i="11" s="1"/>
  <c r="AK17" i="11"/>
  <c r="AL17" i="11" s="1"/>
  <c r="AS17" i="11"/>
  <c r="AT17" i="11" s="1"/>
  <c r="AU17" i="11"/>
  <c r="AV17" i="11" s="1"/>
  <c r="AM17" i="11"/>
  <c r="AN17" i="11" s="1"/>
  <c r="AW17" i="11"/>
  <c r="AX17" i="11" s="1"/>
  <c r="AU663" i="11"/>
  <c r="AV663" i="11" s="1"/>
  <c r="AK663" i="11"/>
  <c r="AL663" i="11" s="1"/>
  <c r="AS663" i="11"/>
  <c r="AT663" i="11" s="1"/>
  <c r="AQ663" i="11"/>
  <c r="AR663" i="11" s="1"/>
  <c r="AW663" i="11"/>
  <c r="AX663" i="11" s="1"/>
  <c r="AM663" i="11"/>
  <c r="AN663" i="11" s="1"/>
  <c r="AQ831" i="11"/>
  <c r="AR831" i="11" s="1"/>
  <c r="AU831" i="11"/>
  <c r="AV831" i="11" s="1"/>
  <c r="AM831" i="11"/>
  <c r="AN831" i="11" s="1"/>
  <c r="AU768" i="11"/>
  <c r="AV768" i="11" s="1"/>
  <c r="AS768" i="11"/>
  <c r="AT768" i="11" s="1"/>
  <c r="AQ768" i="11"/>
  <c r="AR768" i="11" s="1"/>
  <c r="AW768" i="11"/>
  <c r="AX768" i="11" s="1"/>
  <c r="AM768" i="11"/>
  <c r="AN768" i="11" s="1"/>
  <c r="AU384" i="11"/>
  <c r="AV384" i="11" s="1"/>
  <c r="AQ384" i="11"/>
  <c r="AR384" i="11" s="1"/>
  <c r="AW384" i="11"/>
  <c r="AX384" i="11" s="1"/>
  <c r="AK384" i="11"/>
  <c r="AL384" i="11" s="1"/>
  <c r="AS384" i="11"/>
  <c r="AT384" i="11" s="1"/>
  <c r="AW417" i="11"/>
  <c r="AX417" i="11" s="1"/>
  <c r="AQ417" i="11"/>
  <c r="AR417" i="11" s="1"/>
  <c r="AS417" i="11"/>
  <c r="AT417" i="11" s="1"/>
  <c r="AM417" i="11"/>
  <c r="AN417" i="11" s="1"/>
  <c r="AU417" i="11"/>
  <c r="AV417" i="11" s="1"/>
  <c r="AK768" i="11"/>
  <c r="AL768" i="11" s="1"/>
  <c r="AK417" i="11"/>
  <c r="AL417" i="11" s="1"/>
  <c r="AS401" i="11"/>
  <c r="AT401" i="11" s="1"/>
  <c r="AQ401" i="11"/>
  <c r="AR401" i="11" s="1"/>
  <c r="AK401" i="11"/>
  <c r="AL401" i="11" s="1"/>
  <c r="AM401" i="11"/>
  <c r="AN401" i="11" s="1"/>
  <c r="AW401" i="11"/>
  <c r="AX401" i="11" s="1"/>
  <c r="AS640" i="11"/>
  <c r="AT640" i="11" s="1"/>
  <c r="AW640" i="11"/>
  <c r="AX640" i="11" s="1"/>
  <c r="AU640" i="11"/>
  <c r="AV640" i="11" s="1"/>
  <c r="AM640" i="11"/>
  <c r="AN640" i="11" s="1"/>
  <c r="AQ640" i="11"/>
  <c r="AR640" i="11" s="1"/>
  <c r="AQ783" i="11"/>
  <c r="AR783" i="11" s="1"/>
  <c r="AW783" i="11"/>
  <c r="AX783" i="11" s="1"/>
  <c r="AK783" i="11"/>
  <c r="AL783" i="11" s="1"/>
  <c r="AM783" i="11"/>
  <c r="AN783" i="11" s="1"/>
  <c r="AS783" i="11"/>
  <c r="AT783" i="11" s="1"/>
  <c r="AU591" i="11"/>
  <c r="AV591" i="11" s="1"/>
  <c r="AS591" i="11"/>
  <c r="AT591" i="11" s="1"/>
  <c r="AW591" i="11"/>
  <c r="AX591" i="11" s="1"/>
  <c r="AM591" i="11"/>
  <c r="AN591" i="11" s="1"/>
  <c r="AK591" i="11"/>
  <c r="AL591" i="11" s="1"/>
  <c r="AU383" i="11"/>
  <c r="AV383" i="11" s="1"/>
  <c r="AM383" i="11"/>
  <c r="AN383" i="11" s="1"/>
  <c r="AQ383" i="11"/>
  <c r="AR383" i="11" s="1"/>
  <c r="AW383" i="11"/>
  <c r="AX383" i="11" s="1"/>
  <c r="AK383" i="11"/>
  <c r="AL383" i="11" s="1"/>
  <c r="AS383" i="11"/>
  <c r="AT383" i="11" s="1"/>
  <c r="AU783" i="11"/>
  <c r="AV783" i="11" s="1"/>
  <c r="AM384" i="11"/>
  <c r="AN384" i="11" s="1"/>
  <c r="R577" i="11"/>
  <c r="S577" i="11"/>
  <c r="T577" i="11" s="1"/>
  <c r="U577" i="11" s="1"/>
  <c r="AU108" i="11"/>
  <c r="AV108" i="11" s="1"/>
  <c r="AW108" i="11"/>
  <c r="AX108" i="11" s="1"/>
  <c r="AQ108" i="11"/>
  <c r="AR108" i="11" s="1"/>
  <c r="AK219" i="11"/>
  <c r="AL219" i="11" s="1"/>
  <c r="S425" i="11"/>
  <c r="T425" i="11" s="1"/>
  <c r="U425" i="11" s="1"/>
  <c r="AU155" i="11"/>
  <c r="AV155" i="11" s="1"/>
  <c r="AK640" i="11"/>
  <c r="AL640" i="11" s="1"/>
  <c r="AU337" i="11"/>
  <c r="AV337" i="11" s="1"/>
  <c r="AS337" i="11"/>
  <c r="AT337" i="11" s="1"/>
  <c r="AU543" i="11"/>
  <c r="AV543" i="11" s="1"/>
  <c r="AW801" i="11"/>
  <c r="AX801" i="11" s="1"/>
  <c r="AK801" i="11"/>
  <c r="AL801" i="11" s="1"/>
  <c r="AW831" i="11"/>
  <c r="AX831" i="11" s="1"/>
  <c r="AS831" i="11"/>
  <c r="AT831" i="11" s="1"/>
  <c r="AU91" i="11"/>
  <c r="AV91" i="11" s="1"/>
  <c r="S129" i="11"/>
  <c r="S140" i="11"/>
  <c r="S172" i="11"/>
  <c r="S188" i="11"/>
  <c r="S204" i="11"/>
  <c r="S137" i="11"/>
  <c r="S153" i="11"/>
  <c r="S134" i="11"/>
  <c r="S150" i="11"/>
  <c r="S166" i="11"/>
  <c r="S182" i="11"/>
  <c r="S198" i="11"/>
  <c r="S214" i="11"/>
  <c r="S237" i="11"/>
  <c r="S241" i="11"/>
  <c r="S257" i="11"/>
  <c r="S273" i="11"/>
  <c r="S226" i="11"/>
  <c r="S242" i="11"/>
  <c r="S258" i="11"/>
  <c r="S274" i="11"/>
  <c r="S290" i="11"/>
  <c r="S306" i="11"/>
  <c r="S322" i="11"/>
  <c r="S338" i="11"/>
  <c r="S381" i="11"/>
  <c r="S397" i="11"/>
  <c r="S362" i="11"/>
  <c r="S378" i="11"/>
  <c r="S394" i="11"/>
  <c r="S410" i="11"/>
  <c r="S427" i="11"/>
  <c r="AW219" i="11"/>
  <c r="AX219" i="11" s="1"/>
  <c r="AQ219" i="11"/>
  <c r="AR219" i="11" s="1"/>
  <c r="AM219" i="11"/>
  <c r="AN219" i="11" s="1"/>
  <c r="AS219" i="11"/>
  <c r="AT219" i="11" s="1"/>
  <c r="AU219" i="11"/>
  <c r="AV219" i="11" s="1"/>
  <c r="AQ252" i="11"/>
  <c r="AR252" i="11" s="1"/>
  <c r="AW252" i="11"/>
  <c r="AX252" i="11" s="1"/>
  <c r="AK252" i="11"/>
  <c r="AL252" i="11" s="1"/>
  <c r="AU252" i="11"/>
  <c r="AV252" i="11" s="1"/>
  <c r="AU403" i="11"/>
  <c r="AV403" i="11" s="1"/>
  <c r="AQ403" i="11"/>
  <c r="AR403" i="11" s="1"/>
  <c r="AM403" i="11"/>
  <c r="AN403" i="11" s="1"/>
  <c r="AS108" i="11"/>
  <c r="AT108" i="11" s="1"/>
  <c r="AK108" i="11"/>
  <c r="AL108" i="11" s="1"/>
  <c r="AW155" i="11"/>
  <c r="AX155" i="11" s="1"/>
  <c r="AQ155" i="11"/>
  <c r="AR155" i="11" s="1"/>
  <c r="S116" i="11"/>
  <c r="S108" i="11"/>
  <c r="AW837" i="11"/>
  <c r="AX837" i="11" s="1"/>
  <c r="AS837" i="11"/>
  <c r="AT837" i="11" s="1"/>
  <c r="AK837" i="11"/>
  <c r="AL837" i="11" s="1"/>
  <c r="AM837" i="11"/>
  <c r="AN837" i="11" s="1"/>
  <c r="AU837" i="11"/>
  <c r="AV837" i="11" s="1"/>
  <c r="AQ837" i="11"/>
  <c r="AR837" i="11" s="1"/>
  <c r="AS829" i="11"/>
  <c r="AT829" i="11" s="1"/>
  <c r="AU829" i="11"/>
  <c r="AV829" i="11" s="1"/>
  <c r="AM829" i="11"/>
  <c r="AN829" i="11" s="1"/>
  <c r="AQ829" i="11"/>
  <c r="AR829" i="11" s="1"/>
  <c r="AK829" i="11"/>
  <c r="AL829" i="11" s="1"/>
  <c r="AW829" i="11"/>
  <c r="AX829" i="11" s="1"/>
  <c r="AU816" i="11"/>
  <c r="AV816" i="11" s="1"/>
  <c r="AQ816" i="11"/>
  <c r="AR816" i="11" s="1"/>
  <c r="AM816" i="11"/>
  <c r="AN816" i="11" s="1"/>
  <c r="AK816" i="11"/>
  <c r="AL816" i="11" s="1"/>
  <c r="AW816" i="11"/>
  <c r="AX816" i="11" s="1"/>
  <c r="AS816" i="11"/>
  <c r="AT816" i="11" s="1"/>
  <c r="AW795" i="11"/>
  <c r="AX795" i="11" s="1"/>
  <c r="AS795" i="11"/>
  <c r="AT795" i="11" s="1"/>
  <c r="AK795" i="11"/>
  <c r="AL795" i="11" s="1"/>
  <c r="AQ795" i="11"/>
  <c r="AR795" i="11" s="1"/>
  <c r="AM795" i="11"/>
  <c r="AN795" i="11" s="1"/>
  <c r="AU795" i="11"/>
  <c r="AV795" i="11" s="1"/>
  <c r="AW789" i="11"/>
  <c r="AX789" i="11" s="1"/>
  <c r="AU789" i="11"/>
  <c r="AV789" i="11" s="1"/>
  <c r="AM789" i="11"/>
  <c r="AN789" i="11" s="1"/>
  <c r="AS789" i="11"/>
  <c r="AT789" i="11" s="1"/>
  <c r="AK789" i="11"/>
  <c r="AL789" i="11" s="1"/>
  <c r="AQ789" i="11"/>
  <c r="AR789" i="11" s="1"/>
  <c r="AW780" i="11"/>
  <c r="AX780" i="11" s="1"/>
  <c r="AS780" i="11"/>
  <c r="AT780" i="11" s="1"/>
  <c r="AU780" i="11"/>
  <c r="AV780" i="11" s="1"/>
  <c r="AM780" i="11"/>
  <c r="AN780" i="11" s="1"/>
  <c r="AQ780" i="11"/>
  <c r="AR780" i="11" s="1"/>
  <c r="AK780" i="11"/>
  <c r="AL780" i="11" s="1"/>
  <c r="AU753" i="11"/>
  <c r="AV753" i="11" s="1"/>
  <c r="AQ753" i="11"/>
  <c r="AR753" i="11" s="1"/>
  <c r="AM753" i="11"/>
  <c r="AN753" i="11" s="1"/>
  <c r="AW753" i="11"/>
  <c r="AX753" i="11" s="1"/>
  <c r="AS753" i="11"/>
  <c r="AT753" i="11" s="1"/>
  <c r="AK753" i="11"/>
  <c r="AL753" i="11" s="1"/>
  <c r="AW745" i="11"/>
  <c r="AX745" i="11" s="1"/>
  <c r="AS745" i="11"/>
  <c r="AT745" i="11" s="1"/>
  <c r="AK745" i="11"/>
  <c r="AL745" i="11" s="1"/>
  <c r="AU745" i="11"/>
  <c r="AV745" i="11" s="1"/>
  <c r="AQ745" i="11"/>
  <c r="AR745" i="11" s="1"/>
  <c r="AM745" i="11"/>
  <c r="AN745" i="11" s="1"/>
  <c r="AW720" i="11"/>
  <c r="AX720" i="11" s="1"/>
  <c r="AS720" i="11"/>
  <c r="AT720" i="11" s="1"/>
  <c r="AK720" i="11"/>
  <c r="AL720" i="11" s="1"/>
  <c r="AU720" i="11"/>
  <c r="AV720" i="11" s="1"/>
  <c r="AQ720" i="11"/>
  <c r="AR720" i="11" s="1"/>
  <c r="AM720" i="11"/>
  <c r="AN720" i="11" s="1"/>
  <c r="AU704" i="11"/>
  <c r="AV704" i="11" s="1"/>
  <c r="AQ704" i="11"/>
  <c r="AR704" i="11" s="1"/>
  <c r="AM704" i="11"/>
  <c r="AN704" i="11" s="1"/>
  <c r="AW704" i="11"/>
  <c r="AX704" i="11" s="1"/>
  <c r="AS704" i="11"/>
  <c r="AT704" i="11" s="1"/>
  <c r="AK704" i="11"/>
  <c r="AL704" i="11" s="1"/>
  <c r="AW713" i="11"/>
  <c r="AX713" i="11" s="1"/>
  <c r="AS713" i="11"/>
  <c r="AT713" i="11" s="1"/>
  <c r="AK713" i="11"/>
  <c r="AL713" i="11" s="1"/>
  <c r="AQ713" i="11"/>
  <c r="AR713" i="11" s="1"/>
  <c r="AU713" i="11"/>
  <c r="AV713" i="11" s="1"/>
  <c r="AM713" i="11"/>
  <c r="AN713" i="11" s="1"/>
  <c r="AU696" i="11"/>
  <c r="AV696" i="11" s="1"/>
  <c r="AQ696" i="11"/>
  <c r="AR696" i="11" s="1"/>
  <c r="AM696" i="11"/>
  <c r="AN696" i="11" s="1"/>
  <c r="AW696" i="11"/>
  <c r="AX696" i="11" s="1"/>
  <c r="AS696" i="11"/>
  <c r="AT696" i="11" s="1"/>
  <c r="AK696" i="11"/>
  <c r="AL696" i="11" s="1"/>
  <c r="AU692" i="11"/>
  <c r="AV692" i="11" s="1"/>
  <c r="AQ692" i="11"/>
  <c r="AR692" i="11" s="1"/>
  <c r="AM692" i="11"/>
  <c r="AN692" i="11" s="1"/>
  <c r="AW692" i="11"/>
  <c r="AX692" i="11" s="1"/>
  <c r="AS692" i="11"/>
  <c r="AT692" i="11" s="1"/>
  <c r="AK692" i="11"/>
  <c r="AL692" i="11" s="1"/>
  <c r="AU688" i="11"/>
  <c r="AV688" i="11" s="1"/>
  <c r="AQ688" i="11"/>
  <c r="AR688" i="11" s="1"/>
  <c r="AM688" i="11"/>
  <c r="AN688" i="11" s="1"/>
  <c r="AW688" i="11"/>
  <c r="AX688" i="11" s="1"/>
  <c r="AS688" i="11"/>
  <c r="AT688" i="11" s="1"/>
  <c r="AK688" i="11"/>
  <c r="AL688" i="11" s="1"/>
  <c r="AU684" i="11"/>
  <c r="AV684" i="11" s="1"/>
  <c r="AQ684" i="11"/>
  <c r="AR684" i="11" s="1"/>
  <c r="AM684" i="11"/>
  <c r="AN684" i="11" s="1"/>
  <c r="AW684" i="11"/>
  <c r="AX684" i="11" s="1"/>
  <c r="AS684" i="11"/>
  <c r="AT684" i="11" s="1"/>
  <c r="AK684" i="11"/>
  <c r="AL684" i="11" s="1"/>
  <c r="AU680" i="11"/>
  <c r="AV680" i="11" s="1"/>
  <c r="AQ680" i="11"/>
  <c r="AR680" i="11" s="1"/>
  <c r="AM680" i="11"/>
  <c r="AN680" i="11" s="1"/>
  <c r="AW680" i="11"/>
  <c r="AX680" i="11" s="1"/>
  <c r="AS680" i="11"/>
  <c r="AT680" i="11" s="1"/>
  <c r="AK680" i="11"/>
  <c r="AL680" i="11" s="1"/>
  <c r="AW676" i="11"/>
  <c r="AX676" i="11" s="1"/>
  <c r="AS676" i="11"/>
  <c r="AT676" i="11" s="1"/>
  <c r="AK676" i="11"/>
  <c r="AL676" i="11" s="1"/>
  <c r="AQ676" i="11"/>
  <c r="AR676" i="11" s="1"/>
  <c r="AU676" i="11"/>
  <c r="AV676" i="11" s="1"/>
  <c r="AM676" i="11"/>
  <c r="AN676" i="11" s="1"/>
  <c r="AW701" i="11"/>
  <c r="AX701" i="11" s="1"/>
  <c r="AS701" i="11"/>
  <c r="AT701" i="11" s="1"/>
  <c r="AK701" i="11"/>
  <c r="AL701" i="11" s="1"/>
  <c r="AU701" i="11"/>
  <c r="AV701" i="11" s="1"/>
  <c r="AM701" i="11"/>
  <c r="AN701" i="11" s="1"/>
  <c r="AQ701" i="11"/>
  <c r="AR701" i="11" s="1"/>
  <c r="AW683" i="11"/>
  <c r="AX683" i="11" s="1"/>
  <c r="AS683" i="11"/>
  <c r="AT683" i="11" s="1"/>
  <c r="AK683" i="11"/>
  <c r="AL683" i="11" s="1"/>
  <c r="AU683" i="11"/>
  <c r="AV683" i="11" s="1"/>
  <c r="AQ683" i="11"/>
  <c r="AR683" i="11" s="1"/>
  <c r="AM683" i="11"/>
  <c r="AN683" i="11" s="1"/>
  <c r="AW661" i="11"/>
  <c r="AX661" i="11" s="1"/>
  <c r="AS661" i="11"/>
  <c r="AT661" i="11" s="1"/>
  <c r="AK661" i="11"/>
  <c r="AL661" i="11" s="1"/>
  <c r="AU661" i="11"/>
  <c r="AV661" i="11" s="1"/>
  <c r="AQ661" i="11"/>
  <c r="AR661" i="11" s="1"/>
  <c r="AM661" i="11"/>
  <c r="AN661" i="11" s="1"/>
  <c r="AW649" i="11"/>
  <c r="AX649" i="11" s="1"/>
  <c r="AS649" i="11"/>
  <c r="AT649" i="11" s="1"/>
  <c r="AK649" i="11"/>
  <c r="AL649" i="11" s="1"/>
  <c r="AU649" i="11"/>
  <c r="AV649" i="11" s="1"/>
  <c r="AQ649" i="11"/>
  <c r="AR649" i="11" s="1"/>
  <c r="AM649" i="11"/>
  <c r="AN649" i="11" s="1"/>
  <c r="AW625" i="11"/>
  <c r="AX625" i="11" s="1"/>
  <c r="AS625" i="11"/>
  <c r="AT625" i="11" s="1"/>
  <c r="AK625" i="11"/>
  <c r="AL625" i="11" s="1"/>
  <c r="AU625" i="11"/>
  <c r="AV625" i="11" s="1"/>
  <c r="AQ625" i="11"/>
  <c r="AR625" i="11" s="1"/>
  <c r="AM625" i="11"/>
  <c r="AN625" i="11" s="1"/>
  <c r="AU613" i="11"/>
  <c r="AV613" i="11" s="1"/>
  <c r="AQ613" i="11"/>
  <c r="AR613" i="11" s="1"/>
  <c r="AM613" i="11"/>
  <c r="AN613" i="11" s="1"/>
  <c r="AS613" i="11"/>
  <c r="AT613" i="11" s="1"/>
  <c r="AK613" i="11"/>
  <c r="AL613" i="11" s="1"/>
  <c r="AW613" i="11"/>
  <c r="AX613" i="11" s="1"/>
  <c r="AW581" i="11"/>
  <c r="AX581" i="11" s="1"/>
  <c r="AS581" i="11"/>
  <c r="AT581" i="11" s="1"/>
  <c r="AK581" i="11"/>
  <c r="AL581" i="11" s="1"/>
  <c r="AU581" i="11"/>
  <c r="AV581" i="11" s="1"/>
  <c r="AQ581" i="11"/>
  <c r="AR581" i="11" s="1"/>
  <c r="AM581" i="11"/>
  <c r="AN581" i="11" s="1"/>
  <c r="AW573" i="11"/>
  <c r="AX573" i="11" s="1"/>
  <c r="AS573" i="11"/>
  <c r="AT573" i="11" s="1"/>
  <c r="AK573" i="11"/>
  <c r="AL573" i="11" s="1"/>
  <c r="AU573" i="11"/>
  <c r="AV573" i="11" s="1"/>
  <c r="AQ573" i="11"/>
  <c r="AR573" i="11" s="1"/>
  <c r="AM573" i="11"/>
  <c r="AN573" i="11" s="1"/>
  <c r="AU545" i="11"/>
  <c r="AV545" i="11" s="1"/>
  <c r="AQ545" i="11"/>
  <c r="AR545" i="11" s="1"/>
  <c r="AM545" i="11"/>
  <c r="AN545" i="11" s="1"/>
  <c r="AS545" i="11"/>
  <c r="AT545" i="11" s="1"/>
  <c r="AK545" i="11"/>
  <c r="AL545" i="11" s="1"/>
  <c r="AW545" i="11"/>
  <c r="AX545" i="11" s="1"/>
  <c r="AU529" i="11"/>
  <c r="AV529" i="11" s="1"/>
  <c r="AQ529" i="11"/>
  <c r="AR529" i="11" s="1"/>
  <c r="AM529" i="11"/>
  <c r="AN529" i="11" s="1"/>
  <c r="AW529" i="11"/>
  <c r="AX529" i="11" s="1"/>
  <c r="AS529" i="11"/>
  <c r="AT529" i="11" s="1"/>
  <c r="AK529" i="11"/>
  <c r="AL529" i="11" s="1"/>
  <c r="AU513" i="11"/>
  <c r="AV513" i="11" s="1"/>
  <c r="AQ513" i="11"/>
  <c r="AR513" i="11" s="1"/>
  <c r="AM513" i="11"/>
  <c r="AN513" i="11" s="1"/>
  <c r="AW513" i="11"/>
  <c r="AX513" i="11" s="1"/>
  <c r="AS513" i="11"/>
  <c r="AT513" i="11" s="1"/>
  <c r="AK513" i="11"/>
  <c r="AL513" i="11" s="1"/>
  <c r="AU497" i="11"/>
  <c r="AV497" i="11" s="1"/>
  <c r="AQ497" i="11"/>
  <c r="AR497" i="11" s="1"/>
  <c r="AM497" i="11"/>
  <c r="AN497" i="11" s="1"/>
  <c r="AW497" i="11"/>
  <c r="AX497" i="11" s="1"/>
  <c r="AS497" i="11"/>
  <c r="AT497" i="11" s="1"/>
  <c r="AK497" i="11"/>
  <c r="AL497" i="11" s="1"/>
  <c r="AU433" i="11"/>
  <c r="AV433" i="11" s="1"/>
  <c r="AQ433" i="11"/>
  <c r="AR433" i="11" s="1"/>
  <c r="AM433" i="11"/>
  <c r="AN433" i="11" s="1"/>
  <c r="AW433" i="11"/>
  <c r="AX433" i="11" s="1"/>
  <c r="AS433" i="11"/>
  <c r="AT433" i="11" s="1"/>
  <c r="AK433" i="11"/>
  <c r="AL433" i="11" s="1"/>
  <c r="AU485" i="11"/>
  <c r="AV485" i="11" s="1"/>
  <c r="AQ485" i="11"/>
  <c r="AR485" i="11" s="1"/>
  <c r="AM485" i="11"/>
  <c r="AN485" i="11" s="1"/>
  <c r="AW485" i="11"/>
  <c r="AX485" i="11" s="1"/>
  <c r="AS485" i="11"/>
  <c r="AT485" i="11" s="1"/>
  <c r="AK485" i="11"/>
  <c r="AL485" i="11" s="1"/>
  <c r="AW468" i="11"/>
  <c r="AX468" i="11" s="1"/>
  <c r="AS468" i="11"/>
  <c r="AT468" i="11" s="1"/>
  <c r="AK468" i="11"/>
  <c r="AL468" i="11" s="1"/>
  <c r="AU468" i="11"/>
  <c r="AV468" i="11" s="1"/>
  <c r="AQ468" i="11"/>
  <c r="AR468" i="11" s="1"/>
  <c r="AM468" i="11"/>
  <c r="AN468" i="11" s="1"/>
  <c r="AW452" i="11"/>
  <c r="AX452" i="11" s="1"/>
  <c r="AS452" i="11"/>
  <c r="AT452" i="11" s="1"/>
  <c r="AK452" i="11"/>
  <c r="AL452" i="11" s="1"/>
  <c r="AU452" i="11"/>
  <c r="AV452" i="11" s="1"/>
  <c r="AQ452" i="11"/>
  <c r="AR452" i="11" s="1"/>
  <c r="AM452" i="11"/>
  <c r="AN452" i="11" s="1"/>
  <c r="AU428" i="11"/>
  <c r="AV428" i="11" s="1"/>
  <c r="AQ428" i="11"/>
  <c r="AR428" i="11" s="1"/>
  <c r="AM428" i="11"/>
  <c r="AN428" i="11" s="1"/>
  <c r="AS428" i="11"/>
  <c r="AT428" i="11" s="1"/>
  <c r="AW428" i="11"/>
  <c r="AX428" i="11" s="1"/>
  <c r="AK428" i="11"/>
  <c r="AL428" i="11" s="1"/>
  <c r="AU265" i="11"/>
  <c r="AV265" i="11" s="1"/>
  <c r="AQ265" i="11"/>
  <c r="AR265" i="11" s="1"/>
  <c r="AM265" i="11"/>
  <c r="AN265" i="11" s="1"/>
  <c r="AW265" i="11"/>
  <c r="AX265" i="11" s="1"/>
  <c r="AS265" i="11"/>
  <c r="AT265" i="11" s="1"/>
  <c r="AK265" i="11"/>
  <c r="AL265" i="11" s="1"/>
  <c r="AU249" i="11"/>
  <c r="AV249" i="11" s="1"/>
  <c r="AQ249" i="11"/>
  <c r="AR249" i="11" s="1"/>
  <c r="AM249" i="11"/>
  <c r="AN249" i="11" s="1"/>
  <c r="AW249" i="11"/>
  <c r="AX249" i="11" s="1"/>
  <c r="AS249" i="11"/>
  <c r="AT249" i="11" s="1"/>
  <c r="AK249" i="11"/>
  <c r="AL249" i="11" s="1"/>
  <c r="AU237" i="11"/>
  <c r="AV237" i="11" s="1"/>
  <c r="AQ237" i="11"/>
  <c r="AR237" i="11" s="1"/>
  <c r="AM237" i="11"/>
  <c r="AN237" i="11" s="1"/>
  <c r="AS237" i="11"/>
  <c r="AT237" i="11" s="1"/>
  <c r="AW237" i="11"/>
  <c r="AX237" i="11" s="1"/>
  <c r="AK237" i="11"/>
  <c r="AL237" i="11" s="1"/>
  <c r="AW343" i="11"/>
  <c r="AX343" i="11" s="1"/>
  <c r="AS343" i="11"/>
  <c r="AT343" i="11" s="1"/>
  <c r="AK343" i="11"/>
  <c r="AL343" i="11" s="1"/>
  <c r="AU343" i="11"/>
  <c r="AV343" i="11" s="1"/>
  <c r="AQ343" i="11"/>
  <c r="AR343" i="11" s="1"/>
  <c r="AM343" i="11"/>
  <c r="AN343" i="11" s="1"/>
  <c r="AW327" i="11"/>
  <c r="AX327" i="11" s="1"/>
  <c r="AS327" i="11"/>
  <c r="AT327" i="11" s="1"/>
  <c r="AK327" i="11"/>
  <c r="AL327" i="11" s="1"/>
  <c r="AU327" i="11"/>
  <c r="AV327" i="11" s="1"/>
  <c r="AQ327" i="11"/>
  <c r="AR327" i="11" s="1"/>
  <c r="AM327" i="11"/>
  <c r="AN327" i="11" s="1"/>
  <c r="AW311" i="11"/>
  <c r="AX311" i="11" s="1"/>
  <c r="AS311" i="11"/>
  <c r="AT311" i="11" s="1"/>
  <c r="AK311" i="11"/>
  <c r="AL311" i="11" s="1"/>
  <c r="AU311" i="11"/>
  <c r="AV311" i="11" s="1"/>
  <c r="AQ311" i="11"/>
  <c r="AR311" i="11" s="1"/>
  <c r="AM311" i="11"/>
  <c r="AN311" i="11" s="1"/>
  <c r="AW295" i="11"/>
  <c r="AX295" i="11" s="1"/>
  <c r="AS295" i="11"/>
  <c r="AT295" i="11" s="1"/>
  <c r="AK295" i="11"/>
  <c r="AL295" i="11" s="1"/>
  <c r="AU295" i="11"/>
  <c r="AV295" i="11" s="1"/>
  <c r="AQ295" i="11"/>
  <c r="AR295" i="11" s="1"/>
  <c r="AM295" i="11"/>
  <c r="AN295" i="11" s="1"/>
  <c r="AW279" i="11"/>
  <c r="AX279" i="11" s="1"/>
  <c r="AS279" i="11"/>
  <c r="AT279" i="11" s="1"/>
  <c r="AK279" i="11"/>
  <c r="AL279" i="11" s="1"/>
  <c r="AU279" i="11"/>
  <c r="AV279" i="11" s="1"/>
  <c r="AQ279" i="11"/>
  <c r="AR279" i="11" s="1"/>
  <c r="AM279" i="11"/>
  <c r="AN279" i="11" s="1"/>
  <c r="AW275" i="11"/>
  <c r="AX275" i="11" s="1"/>
  <c r="AS275" i="11"/>
  <c r="AT275" i="11" s="1"/>
  <c r="AK275" i="11"/>
  <c r="AL275" i="11" s="1"/>
  <c r="AU275" i="11"/>
  <c r="AV275" i="11" s="1"/>
  <c r="AQ275" i="11"/>
  <c r="AR275" i="11" s="1"/>
  <c r="AM275" i="11"/>
  <c r="AN275" i="11" s="1"/>
  <c r="AW259" i="11"/>
  <c r="AX259" i="11" s="1"/>
  <c r="AS259" i="11"/>
  <c r="AT259" i="11" s="1"/>
  <c r="AK259" i="11"/>
  <c r="AL259" i="11" s="1"/>
  <c r="AU259" i="11"/>
  <c r="AV259" i="11" s="1"/>
  <c r="AQ259" i="11"/>
  <c r="AR259" i="11" s="1"/>
  <c r="AM259" i="11"/>
  <c r="AN259" i="11" s="1"/>
  <c r="AW247" i="11"/>
  <c r="AX247" i="11" s="1"/>
  <c r="AS247" i="11"/>
  <c r="AT247" i="11" s="1"/>
  <c r="AK247" i="11"/>
  <c r="AL247" i="11" s="1"/>
  <c r="AU247" i="11"/>
  <c r="AV247" i="11" s="1"/>
  <c r="AQ247" i="11"/>
  <c r="AR247" i="11" s="1"/>
  <c r="AM247" i="11"/>
  <c r="AN247" i="11" s="1"/>
  <c r="AU205" i="11"/>
  <c r="AV205" i="11" s="1"/>
  <c r="AQ205" i="11"/>
  <c r="AR205" i="11" s="1"/>
  <c r="AM205" i="11"/>
  <c r="AN205" i="11" s="1"/>
  <c r="AW205" i="11"/>
  <c r="AX205" i="11" s="1"/>
  <c r="AS205" i="11"/>
  <c r="AT205" i="11" s="1"/>
  <c r="AK205" i="11"/>
  <c r="AL205" i="11" s="1"/>
  <c r="AU189" i="11"/>
  <c r="AV189" i="11" s="1"/>
  <c r="AQ189" i="11"/>
  <c r="AR189" i="11" s="1"/>
  <c r="AM189" i="11"/>
  <c r="AN189" i="11" s="1"/>
  <c r="AW189" i="11"/>
  <c r="AX189" i="11" s="1"/>
  <c r="AS189" i="11"/>
  <c r="AT189" i="11" s="1"/>
  <c r="AK189" i="11"/>
  <c r="AL189" i="11" s="1"/>
  <c r="AU173" i="11"/>
  <c r="AV173" i="11" s="1"/>
  <c r="AQ173" i="11"/>
  <c r="AR173" i="11" s="1"/>
  <c r="AM173" i="11"/>
  <c r="AN173" i="11" s="1"/>
  <c r="AW173" i="11"/>
  <c r="AX173" i="11" s="1"/>
  <c r="AS173" i="11"/>
  <c r="AT173" i="11" s="1"/>
  <c r="AK173" i="11"/>
  <c r="AL173" i="11" s="1"/>
  <c r="AU145" i="11"/>
  <c r="AV145" i="11" s="1"/>
  <c r="AQ145" i="11"/>
  <c r="AR145" i="11" s="1"/>
  <c r="AM145" i="11"/>
  <c r="AN145" i="11" s="1"/>
  <c r="AW145" i="11"/>
  <c r="AX145" i="11" s="1"/>
  <c r="AS145" i="11"/>
  <c r="AT145" i="11" s="1"/>
  <c r="AK145" i="11"/>
  <c r="AL145" i="11" s="1"/>
  <c r="AU129" i="11"/>
  <c r="AV129" i="11" s="1"/>
  <c r="AQ129" i="11"/>
  <c r="AR129" i="11" s="1"/>
  <c r="AM129" i="11"/>
  <c r="AN129" i="11" s="1"/>
  <c r="AK129" i="11"/>
  <c r="AL129" i="11" s="1"/>
  <c r="AS129" i="11"/>
  <c r="AT129" i="11" s="1"/>
  <c r="AW129" i="11"/>
  <c r="AX129" i="11" s="1"/>
  <c r="AU121" i="11"/>
  <c r="AV121" i="11" s="1"/>
  <c r="AQ121" i="11"/>
  <c r="AR121" i="11" s="1"/>
  <c r="AM121" i="11"/>
  <c r="AN121" i="11" s="1"/>
  <c r="AS121" i="11"/>
  <c r="AT121" i="11" s="1"/>
  <c r="AK121" i="11"/>
  <c r="AL121" i="11" s="1"/>
  <c r="AW121" i="11"/>
  <c r="AX121" i="11" s="1"/>
  <c r="AU105" i="11"/>
  <c r="AV105" i="11" s="1"/>
  <c r="AQ105" i="11"/>
  <c r="AR105" i="11" s="1"/>
  <c r="AM105" i="11"/>
  <c r="AN105" i="11" s="1"/>
  <c r="AS105" i="11"/>
  <c r="AT105" i="11" s="1"/>
  <c r="AK105" i="11"/>
  <c r="AL105" i="11" s="1"/>
  <c r="AW105" i="11"/>
  <c r="AX105" i="11" s="1"/>
  <c r="AU216" i="11"/>
  <c r="AV216" i="11" s="1"/>
  <c r="AQ216" i="11"/>
  <c r="AR216" i="11" s="1"/>
  <c r="AM216" i="11"/>
  <c r="AN216" i="11" s="1"/>
  <c r="AS216" i="11"/>
  <c r="AT216" i="11" s="1"/>
  <c r="AK216" i="11"/>
  <c r="AL216" i="11" s="1"/>
  <c r="AW216" i="11"/>
  <c r="AX216" i="11" s="1"/>
  <c r="AW211" i="11"/>
  <c r="AX211" i="11" s="1"/>
  <c r="AS211" i="11"/>
  <c r="AT211" i="11" s="1"/>
  <c r="AK211" i="11"/>
  <c r="AL211" i="11" s="1"/>
  <c r="AU211" i="11"/>
  <c r="AV211" i="11" s="1"/>
  <c r="AQ211" i="11"/>
  <c r="AR211" i="11" s="1"/>
  <c r="AM211" i="11"/>
  <c r="AN211" i="11" s="1"/>
  <c r="AW207" i="11"/>
  <c r="AX207" i="11" s="1"/>
  <c r="AS207" i="11"/>
  <c r="AT207" i="11" s="1"/>
  <c r="AK207" i="11"/>
  <c r="AL207" i="11" s="1"/>
  <c r="AU207" i="11"/>
  <c r="AV207" i="11" s="1"/>
  <c r="AQ207" i="11"/>
  <c r="AR207" i="11" s="1"/>
  <c r="AM207" i="11"/>
  <c r="AN207" i="11" s="1"/>
  <c r="AW203" i="11"/>
  <c r="AX203" i="11" s="1"/>
  <c r="AS203" i="11"/>
  <c r="AT203" i="11" s="1"/>
  <c r="AK203" i="11"/>
  <c r="AL203" i="11" s="1"/>
  <c r="AU203" i="11"/>
  <c r="AV203" i="11" s="1"/>
  <c r="AQ203" i="11"/>
  <c r="AR203" i="11" s="1"/>
  <c r="AM203" i="11"/>
  <c r="AN203" i="11" s="1"/>
  <c r="AW199" i="11"/>
  <c r="AX199" i="11" s="1"/>
  <c r="AS199" i="11"/>
  <c r="AT199" i="11" s="1"/>
  <c r="AK199" i="11"/>
  <c r="AL199" i="11" s="1"/>
  <c r="AU199" i="11"/>
  <c r="AV199" i="11" s="1"/>
  <c r="AQ199" i="11"/>
  <c r="AR199" i="11" s="1"/>
  <c r="AM199" i="11"/>
  <c r="AN199" i="11" s="1"/>
  <c r="AW195" i="11"/>
  <c r="AX195" i="11" s="1"/>
  <c r="AS195" i="11"/>
  <c r="AT195" i="11" s="1"/>
  <c r="AK195" i="11"/>
  <c r="AL195" i="11" s="1"/>
  <c r="AU195" i="11"/>
  <c r="AV195" i="11" s="1"/>
  <c r="AQ195" i="11"/>
  <c r="AR195" i="11" s="1"/>
  <c r="AM195" i="11"/>
  <c r="AN195" i="11" s="1"/>
  <c r="AW191" i="11"/>
  <c r="AX191" i="11" s="1"/>
  <c r="AS191" i="11"/>
  <c r="AT191" i="11" s="1"/>
  <c r="AK191" i="11"/>
  <c r="AL191" i="11" s="1"/>
  <c r="AU191" i="11"/>
  <c r="AV191" i="11" s="1"/>
  <c r="AQ191" i="11"/>
  <c r="AR191" i="11" s="1"/>
  <c r="AM191" i="11"/>
  <c r="AN191" i="11" s="1"/>
  <c r="AW187" i="11"/>
  <c r="AX187" i="11" s="1"/>
  <c r="AS187" i="11"/>
  <c r="AT187" i="11" s="1"/>
  <c r="AK187" i="11"/>
  <c r="AL187" i="11" s="1"/>
  <c r="AU187" i="11"/>
  <c r="AV187" i="11" s="1"/>
  <c r="AQ187" i="11"/>
  <c r="AR187" i="11" s="1"/>
  <c r="AM187" i="11"/>
  <c r="AN187" i="11" s="1"/>
  <c r="AW183" i="11"/>
  <c r="AX183" i="11" s="1"/>
  <c r="AS183" i="11"/>
  <c r="AT183" i="11" s="1"/>
  <c r="AK183" i="11"/>
  <c r="AL183" i="11" s="1"/>
  <c r="AU183" i="11"/>
  <c r="AV183" i="11" s="1"/>
  <c r="AQ183" i="11"/>
  <c r="AR183" i="11" s="1"/>
  <c r="AM183" i="11"/>
  <c r="AN183" i="11" s="1"/>
  <c r="AW179" i="11"/>
  <c r="AX179" i="11" s="1"/>
  <c r="AS179" i="11"/>
  <c r="AT179" i="11" s="1"/>
  <c r="AK179" i="11"/>
  <c r="AL179" i="11" s="1"/>
  <c r="AU179" i="11"/>
  <c r="AV179" i="11" s="1"/>
  <c r="AQ179" i="11"/>
  <c r="AR179" i="11" s="1"/>
  <c r="AM179" i="11"/>
  <c r="AN179" i="11" s="1"/>
  <c r="AW175" i="11"/>
  <c r="AX175" i="11" s="1"/>
  <c r="AS175" i="11"/>
  <c r="AT175" i="11" s="1"/>
  <c r="AK175" i="11"/>
  <c r="AL175" i="11" s="1"/>
  <c r="AU175" i="11"/>
  <c r="AV175" i="11" s="1"/>
  <c r="AQ175" i="11"/>
  <c r="AR175" i="11" s="1"/>
  <c r="AM175" i="11"/>
  <c r="AN175" i="11" s="1"/>
  <c r="AW171" i="11"/>
  <c r="AX171" i="11" s="1"/>
  <c r="AS171" i="11"/>
  <c r="AT171" i="11" s="1"/>
  <c r="AK171" i="11"/>
  <c r="AL171" i="11" s="1"/>
  <c r="AU171" i="11"/>
  <c r="AV171" i="11" s="1"/>
  <c r="AQ171" i="11"/>
  <c r="AR171" i="11" s="1"/>
  <c r="AM171" i="11"/>
  <c r="AN171" i="11" s="1"/>
  <c r="AW159" i="11"/>
  <c r="AX159" i="11" s="1"/>
  <c r="AS159" i="11"/>
  <c r="AT159" i="11" s="1"/>
  <c r="AK159" i="11"/>
  <c r="AL159" i="11" s="1"/>
  <c r="AU159" i="11"/>
  <c r="AV159" i="11" s="1"/>
  <c r="AQ159" i="11"/>
  <c r="AR159" i="11" s="1"/>
  <c r="AM159" i="11"/>
  <c r="AN159" i="11" s="1"/>
  <c r="AU85" i="11"/>
  <c r="AV85" i="11" s="1"/>
  <c r="AQ85" i="11"/>
  <c r="AR85" i="11" s="1"/>
  <c r="AM85" i="11"/>
  <c r="AN85" i="11" s="1"/>
  <c r="AW85" i="11"/>
  <c r="AX85" i="11" s="1"/>
  <c r="AS85" i="11"/>
  <c r="AT85" i="11" s="1"/>
  <c r="AK85" i="11"/>
  <c r="AL85" i="11" s="1"/>
  <c r="AU77" i="11"/>
  <c r="AV77" i="11" s="1"/>
  <c r="AQ77" i="11"/>
  <c r="AR77" i="11" s="1"/>
  <c r="AM77" i="11"/>
  <c r="AN77" i="11" s="1"/>
  <c r="AW77" i="11"/>
  <c r="AX77" i="11" s="1"/>
  <c r="AS77" i="11"/>
  <c r="AT77" i="11" s="1"/>
  <c r="AK77" i="11"/>
  <c r="AL77" i="11" s="1"/>
  <c r="AU69" i="11"/>
  <c r="AV69" i="11" s="1"/>
  <c r="AQ69" i="11"/>
  <c r="AR69" i="11" s="1"/>
  <c r="AM69" i="11"/>
  <c r="AN69" i="11" s="1"/>
  <c r="AW69" i="11"/>
  <c r="AX69" i="11" s="1"/>
  <c r="AS69" i="11"/>
  <c r="AT69" i="11" s="1"/>
  <c r="AK69" i="11"/>
  <c r="AL69" i="11" s="1"/>
  <c r="AU61" i="11"/>
  <c r="AV61" i="11" s="1"/>
  <c r="AQ61" i="11"/>
  <c r="AR61" i="11" s="1"/>
  <c r="AM61" i="11"/>
  <c r="AN61" i="11" s="1"/>
  <c r="AW61" i="11"/>
  <c r="AX61" i="11" s="1"/>
  <c r="AS61" i="11"/>
  <c r="AT61" i="11" s="1"/>
  <c r="AK61" i="11"/>
  <c r="AL61" i="11" s="1"/>
  <c r="AQ53" i="11"/>
  <c r="AR53" i="11" s="1"/>
  <c r="AW53" i="11"/>
  <c r="AX53" i="11" s="1"/>
  <c r="AS53" i="11"/>
  <c r="AT53" i="11" s="1"/>
  <c r="AK53" i="11"/>
  <c r="AL53" i="11" s="1"/>
  <c r="AU53" i="11"/>
  <c r="AV53" i="11" s="1"/>
  <c r="AM53" i="11"/>
  <c r="AN53" i="11" s="1"/>
  <c r="S42" i="11"/>
  <c r="AL25" i="11"/>
  <c r="AX21" i="11"/>
  <c r="S21" i="11"/>
  <c r="S112" i="11"/>
  <c r="S101" i="11"/>
  <c r="AW51" i="11"/>
  <c r="AX51" i="11" s="1"/>
  <c r="AS51" i="11"/>
  <c r="AT51" i="11" s="1"/>
  <c r="AU51" i="11"/>
  <c r="AV51" i="11" s="1"/>
  <c r="AQ51" i="11"/>
  <c r="AR51" i="11" s="1"/>
  <c r="AM51" i="11"/>
  <c r="AN51" i="11" s="1"/>
  <c r="AK51" i="11"/>
  <c r="AL51" i="11" s="1"/>
  <c r="AK35" i="11"/>
  <c r="AL35" i="11" s="1"/>
  <c r="AW35" i="11"/>
  <c r="AX35" i="11" s="1"/>
  <c r="AS35" i="11"/>
  <c r="AT35" i="11" s="1"/>
  <c r="AU35" i="11"/>
  <c r="AV35" i="11" s="1"/>
  <c r="AQ35" i="11"/>
  <c r="AR35" i="11" s="1"/>
  <c r="AM35" i="11"/>
  <c r="AN35" i="11" s="1"/>
  <c r="AK23" i="11"/>
  <c r="AL23" i="11" s="1"/>
  <c r="AU23" i="11"/>
  <c r="AQ23" i="11"/>
  <c r="AM23" i="11"/>
  <c r="AW23" i="11"/>
  <c r="AX23" i="11" s="1"/>
  <c r="AS23" i="11"/>
  <c r="AT23" i="11" s="1"/>
  <c r="AW19" i="11"/>
  <c r="AX19" i="11" s="1"/>
  <c r="AS19" i="11"/>
  <c r="AT19" i="11" s="1"/>
  <c r="AK19" i="11"/>
  <c r="AL19" i="11" s="1"/>
  <c r="AU19" i="11"/>
  <c r="AQ19" i="11"/>
  <c r="AM19" i="11"/>
  <c r="S164" i="11"/>
  <c r="S177" i="11"/>
  <c r="S193" i="11"/>
  <c r="S209" i="11"/>
  <c r="S94" i="11"/>
  <c r="S110" i="11"/>
  <c r="S103" i="11"/>
  <c r="S119" i="11"/>
  <c r="S135" i="11"/>
  <c r="S151" i="11"/>
  <c r="S167" i="11"/>
  <c r="S183" i="11"/>
  <c r="S199" i="11"/>
  <c r="S224" i="11"/>
  <c r="S240" i="11"/>
  <c r="S256" i="11"/>
  <c r="S272" i="11"/>
  <c r="S288" i="11"/>
  <c r="S304" i="11"/>
  <c r="S320" i="11"/>
  <c r="S336" i="11"/>
  <c r="S297" i="11"/>
  <c r="S313" i="11"/>
  <c r="S329" i="11"/>
  <c r="S345" i="11"/>
  <c r="S223" i="11"/>
  <c r="S239" i="11"/>
  <c r="S255" i="11"/>
  <c r="S271" i="11"/>
  <c r="S287" i="11"/>
  <c r="S303" i="11"/>
  <c r="S319" i="11"/>
  <c r="S335" i="11"/>
  <c r="S352" i="11"/>
  <c r="S359" i="11"/>
  <c r="S375" i="11"/>
  <c r="S391" i="11"/>
  <c r="S407" i="11"/>
  <c r="S436" i="11"/>
  <c r="S372" i="11"/>
  <c r="S388" i="11"/>
  <c r="S404" i="11"/>
  <c r="S420" i="11"/>
  <c r="S354" i="11"/>
  <c r="S440" i="11"/>
  <c r="S426" i="11"/>
  <c r="S442" i="11"/>
  <c r="S458" i="11"/>
  <c r="S474" i="11"/>
  <c r="S419" i="11"/>
  <c r="S460" i="11"/>
  <c r="S476" i="11"/>
  <c r="S492" i="11"/>
  <c r="S508" i="11"/>
  <c r="S524" i="11"/>
  <c r="S540" i="11"/>
  <c r="S485" i="11"/>
  <c r="S501" i="11"/>
  <c r="S517" i="11"/>
  <c r="S533" i="11"/>
  <c r="S568" i="11"/>
  <c r="S564" i="11"/>
  <c r="S550" i="11"/>
  <c r="S566" i="11"/>
  <c r="S582" i="11"/>
  <c r="S598" i="11"/>
  <c r="S551" i="11"/>
  <c r="S567" i="11"/>
  <c r="S583" i="11"/>
  <c r="R576" i="11"/>
  <c r="S576" i="11"/>
  <c r="T576" i="11" s="1"/>
  <c r="U576" i="11" s="1"/>
  <c r="S592" i="11"/>
  <c r="W577" i="11"/>
  <c r="S602" i="11"/>
  <c r="S618" i="11"/>
  <c r="S634" i="11"/>
  <c r="S650" i="11"/>
  <c r="S603" i="11"/>
  <c r="S619" i="11"/>
  <c r="S635" i="11"/>
  <c r="S651" i="11"/>
  <c r="R664" i="11"/>
  <c r="S664" i="11"/>
  <c r="T664" i="11" s="1"/>
  <c r="U664" i="11" s="1"/>
  <c r="S676" i="11"/>
  <c r="S692" i="11"/>
  <c r="T692" i="11" s="1"/>
  <c r="U692" i="11" s="1"/>
  <c r="R692" i="11"/>
  <c r="S665" i="11"/>
  <c r="T665" i="11" s="1"/>
  <c r="U665" i="11" s="1"/>
  <c r="R665" i="11"/>
  <c r="S681" i="11"/>
  <c r="S698" i="11"/>
  <c r="S682" i="11"/>
  <c r="W691" i="11"/>
  <c r="S740" i="11"/>
  <c r="S714" i="11"/>
  <c r="S738" i="11"/>
  <c r="S727" i="11"/>
  <c r="S743" i="11"/>
  <c r="S744" i="11"/>
  <c r="S755" i="11"/>
  <c r="S771" i="11"/>
  <c r="S760" i="11"/>
  <c r="S781" i="11"/>
  <c r="S789" i="11"/>
  <c r="S784" i="11"/>
  <c r="S798" i="11"/>
  <c r="S803" i="11"/>
  <c r="S815" i="11"/>
  <c r="S819" i="11"/>
  <c r="S833" i="11"/>
  <c r="S80" i="11"/>
  <c r="S59" i="11"/>
  <c r="S71" i="11"/>
  <c r="S60" i="11"/>
  <c r="S20" i="11"/>
  <c r="AW840" i="11"/>
  <c r="AX840" i="11" s="1"/>
  <c r="AS840" i="11"/>
  <c r="AT840" i="11" s="1"/>
  <c r="AK840" i="11"/>
  <c r="AL840" i="11" s="1"/>
  <c r="AU840" i="11"/>
  <c r="AV840" i="11" s="1"/>
  <c r="AQ840" i="11"/>
  <c r="AR840" i="11" s="1"/>
  <c r="AM840" i="11"/>
  <c r="AN840" i="11" s="1"/>
  <c r="AW841" i="11"/>
  <c r="AX841" i="11" s="1"/>
  <c r="AU841" i="11"/>
  <c r="AV841" i="11" s="1"/>
  <c r="AM841" i="11"/>
  <c r="AN841" i="11" s="1"/>
  <c r="AS841" i="11"/>
  <c r="AT841" i="11" s="1"/>
  <c r="AK841" i="11"/>
  <c r="AL841" i="11" s="1"/>
  <c r="AQ841" i="11"/>
  <c r="AR841" i="11" s="1"/>
  <c r="AS825" i="11"/>
  <c r="AT825" i="11" s="1"/>
  <c r="AU825" i="11"/>
  <c r="AV825" i="11" s="1"/>
  <c r="AM825" i="11"/>
  <c r="AN825" i="11" s="1"/>
  <c r="AW825" i="11"/>
  <c r="AX825" i="11" s="1"/>
  <c r="AK825" i="11"/>
  <c r="AL825" i="11" s="1"/>
  <c r="AQ825" i="11"/>
  <c r="AR825" i="11" s="1"/>
  <c r="AU817" i="11"/>
  <c r="AV817" i="11" s="1"/>
  <c r="AM817" i="11"/>
  <c r="AN817" i="11" s="1"/>
  <c r="AQ817" i="11"/>
  <c r="AR817" i="11" s="1"/>
  <c r="AK817" i="11"/>
  <c r="AL817" i="11" s="1"/>
  <c r="AW817" i="11"/>
  <c r="AX817" i="11" s="1"/>
  <c r="AS817" i="11"/>
  <c r="AT817" i="11" s="1"/>
  <c r="AQ807" i="11"/>
  <c r="AR807" i="11" s="1"/>
  <c r="AU807" i="11"/>
  <c r="AV807" i="11" s="1"/>
  <c r="AM807" i="11"/>
  <c r="AN807" i="11" s="1"/>
  <c r="AW807" i="11"/>
  <c r="AX807" i="11" s="1"/>
  <c r="AS807" i="11"/>
  <c r="AT807" i="11" s="1"/>
  <c r="AK807" i="11"/>
  <c r="AL807" i="11" s="1"/>
  <c r="AU797" i="11"/>
  <c r="AV797" i="11" s="1"/>
  <c r="AQ797" i="11"/>
  <c r="AR797" i="11" s="1"/>
  <c r="AM797" i="11"/>
  <c r="AN797" i="11" s="1"/>
  <c r="AS797" i="11"/>
  <c r="AT797" i="11" s="1"/>
  <c r="AW797" i="11"/>
  <c r="AX797" i="11" s="1"/>
  <c r="AK797" i="11"/>
  <c r="AL797" i="11" s="1"/>
  <c r="AU788" i="11"/>
  <c r="AV788" i="11" s="1"/>
  <c r="AQ788" i="11"/>
  <c r="AR788" i="11" s="1"/>
  <c r="AM788" i="11"/>
  <c r="AN788" i="11" s="1"/>
  <c r="AW788" i="11"/>
  <c r="AX788" i="11" s="1"/>
  <c r="AS788" i="11"/>
  <c r="AT788" i="11" s="1"/>
  <c r="AK788" i="11"/>
  <c r="AL788" i="11" s="1"/>
  <c r="AW784" i="11"/>
  <c r="AX784" i="11" s="1"/>
  <c r="AS784" i="11"/>
  <c r="AT784" i="11" s="1"/>
  <c r="AK784" i="11"/>
  <c r="AL784" i="11" s="1"/>
  <c r="AQ784" i="11"/>
  <c r="AR784" i="11" s="1"/>
  <c r="AU784" i="11"/>
  <c r="AV784" i="11" s="1"/>
  <c r="AM784" i="11"/>
  <c r="AN784" i="11" s="1"/>
  <c r="AW749" i="11"/>
  <c r="AX749" i="11" s="1"/>
  <c r="AS749" i="11"/>
  <c r="AT749" i="11" s="1"/>
  <c r="AK749" i="11"/>
  <c r="AL749" i="11" s="1"/>
  <c r="AU749" i="11"/>
  <c r="AV749" i="11" s="1"/>
  <c r="AQ749" i="11"/>
  <c r="AR749" i="11" s="1"/>
  <c r="AM749" i="11"/>
  <c r="AN749" i="11" s="1"/>
  <c r="AU733" i="11"/>
  <c r="AV733" i="11" s="1"/>
  <c r="AQ733" i="11"/>
  <c r="AR733" i="11" s="1"/>
  <c r="AM733" i="11"/>
  <c r="AN733" i="11" s="1"/>
  <c r="AW733" i="11"/>
  <c r="AX733" i="11" s="1"/>
  <c r="AS733" i="11"/>
  <c r="AT733" i="11" s="1"/>
  <c r="AK733" i="11"/>
  <c r="AL733" i="11" s="1"/>
  <c r="AU729" i="11"/>
  <c r="AV729" i="11" s="1"/>
  <c r="AQ729" i="11"/>
  <c r="AR729" i="11" s="1"/>
  <c r="AM729" i="11"/>
  <c r="AN729" i="11" s="1"/>
  <c r="AW729" i="11"/>
  <c r="AX729" i="11" s="1"/>
  <c r="AS729" i="11"/>
  <c r="AT729" i="11" s="1"/>
  <c r="AK729" i="11"/>
  <c r="AL729" i="11" s="1"/>
  <c r="AU725" i="11"/>
  <c r="AV725" i="11" s="1"/>
  <c r="AQ725" i="11"/>
  <c r="AR725" i="11" s="1"/>
  <c r="AM725" i="11"/>
  <c r="AN725" i="11" s="1"/>
  <c r="AS725" i="11"/>
  <c r="AT725" i="11" s="1"/>
  <c r="AK725" i="11"/>
  <c r="AL725" i="11" s="1"/>
  <c r="AW725" i="11"/>
  <c r="AX725" i="11" s="1"/>
  <c r="AW723" i="11"/>
  <c r="AX723" i="11" s="1"/>
  <c r="AS723" i="11"/>
  <c r="AT723" i="11" s="1"/>
  <c r="AK723" i="11"/>
  <c r="AL723" i="11" s="1"/>
  <c r="AQ723" i="11"/>
  <c r="AR723" i="11" s="1"/>
  <c r="AU723" i="11"/>
  <c r="AV723" i="11" s="1"/>
  <c r="AM723" i="11"/>
  <c r="AN723" i="11" s="1"/>
  <c r="AW705" i="11"/>
  <c r="AX705" i="11" s="1"/>
  <c r="AS705" i="11"/>
  <c r="AT705" i="11" s="1"/>
  <c r="AK705" i="11"/>
  <c r="AL705" i="11" s="1"/>
  <c r="AU705" i="11"/>
  <c r="AV705" i="11" s="1"/>
  <c r="AM705" i="11"/>
  <c r="AN705" i="11" s="1"/>
  <c r="AQ705" i="11"/>
  <c r="AR705" i="11" s="1"/>
  <c r="AW716" i="11"/>
  <c r="AX716" i="11" s="1"/>
  <c r="AS716" i="11"/>
  <c r="AT716" i="11" s="1"/>
  <c r="AK716" i="11"/>
  <c r="AL716" i="11" s="1"/>
  <c r="AU716" i="11"/>
  <c r="AV716" i="11" s="1"/>
  <c r="AQ716" i="11"/>
  <c r="AR716" i="11" s="1"/>
  <c r="AM716" i="11"/>
  <c r="AN716" i="11" s="1"/>
  <c r="AU703" i="11"/>
  <c r="AV703" i="11" s="1"/>
  <c r="AQ703" i="11"/>
  <c r="AR703" i="11" s="1"/>
  <c r="AM703" i="11"/>
  <c r="AN703" i="11" s="1"/>
  <c r="AS703" i="11"/>
  <c r="AT703" i="11" s="1"/>
  <c r="AK703" i="11"/>
  <c r="AL703" i="11" s="1"/>
  <c r="AW703" i="11"/>
  <c r="AX703" i="11" s="1"/>
  <c r="AW697" i="11"/>
  <c r="AX697" i="11" s="1"/>
  <c r="AS697" i="11"/>
  <c r="AT697" i="11" s="1"/>
  <c r="AK697" i="11"/>
  <c r="AL697" i="11" s="1"/>
  <c r="AU697" i="11"/>
  <c r="AV697" i="11" s="1"/>
  <c r="AM697" i="11"/>
  <c r="AN697" i="11" s="1"/>
  <c r="AQ697" i="11"/>
  <c r="AR697" i="11" s="1"/>
  <c r="AW687" i="11"/>
  <c r="AX687" i="11" s="1"/>
  <c r="AS687" i="11"/>
  <c r="AT687" i="11" s="1"/>
  <c r="AK687" i="11"/>
  <c r="AL687" i="11" s="1"/>
  <c r="AU687" i="11"/>
  <c r="AV687" i="11" s="1"/>
  <c r="AQ687" i="11"/>
  <c r="AR687" i="11" s="1"/>
  <c r="AM687" i="11"/>
  <c r="AN687" i="11" s="1"/>
  <c r="AU673" i="11"/>
  <c r="AV673" i="11" s="1"/>
  <c r="AQ673" i="11"/>
  <c r="AR673" i="11" s="1"/>
  <c r="AM673" i="11"/>
  <c r="AN673" i="11" s="1"/>
  <c r="AW673" i="11"/>
  <c r="AX673" i="11" s="1"/>
  <c r="AS673" i="11"/>
  <c r="AT673" i="11" s="1"/>
  <c r="AK673" i="11"/>
  <c r="AL673" i="11" s="1"/>
  <c r="AW671" i="11"/>
  <c r="AX671" i="11" s="1"/>
  <c r="AS671" i="11"/>
  <c r="AT671" i="11" s="1"/>
  <c r="AK671" i="11"/>
  <c r="AL671" i="11" s="1"/>
  <c r="AU671" i="11"/>
  <c r="AV671" i="11" s="1"/>
  <c r="AQ671" i="11"/>
  <c r="AR671" i="11" s="1"/>
  <c r="AM671" i="11"/>
  <c r="AN671" i="11" s="1"/>
  <c r="AW668" i="11"/>
  <c r="AX668" i="11" s="1"/>
  <c r="AS668" i="11"/>
  <c r="AT668" i="11" s="1"/>
  <c r="AK668" i="11"/>
  <c r="AL668" i="11" s="1"/>
  <c r="AU668" i="11"/>
  <c r="AV668" i="11" s="1"/>
  <c r="AM668" i="11"/>
  <c r="AN668" i="11" s="1"/>
  <c r="AQ668" i="11"/>
  <c r="AR668" i="11" s="1"/>
  <c r="AW653" i="11"/>
  <c r="AX653" i="11" s="1"/>
  <c r="AS653" i="11"/>
  <c r="AT653" i="11" s="1"/>
  <c r="AK653" i="11"/>
  <c r="AL653" i="11" s="1"/>
  <c r="AU653" i="11"/>
  <c r="AV653" i="11" s="1"/>
  <c r="AQ653" i="11"/>
  <c r="AR653" i="11" s="1"/>
  <c r="AM653" i="11"/>
  <c r="AN653" i="11" s="1"/>
  <c r="AW637" i="11"/>
  <c r="AX637" i="11" s="1"/>
  <c r="AS637" i="11"/>
  <c r="AT637" i="11" s="1"/>
  <c r="AK637" i="11"/>
  <c r="AL637" i="11" s="1"/>
  <c r="AU637" i="11"/>
  <c r="AV637" i="11" s="1"/>
  <c r="AQ637" i="11"/>
  <c r="AR637" i="11" s="1"/>
  <c r="AM637" i="11"/>
  <c r="AN637" i="11" s="1"/>
  <c r="AU609" i="11"/>
  <c r="AV609" i="11" s="1"/>
  <c r="AQ609" i="11"/>
  <c r="AR609" i="11" s="1"/>
  <c r="AM609" i="11"/>
  <c r="AN609" i="11" s="1"/>
  <c r="AW609" i="11"/>
  <c r="AX609" i="11" s="1"/>
  <c r="AS609" i="11"/>
  <c r="AT609" i="11" s="1"/>
  <c r="AK609" i="11"/>
  <c r="AL609" i="11" s="1"/>
  <c r="AW561" i="11"/>
  <c r="AX561" i="11" s="1"/>
  <c r="AS561" i="11"/>
  <c r="AT561" i="11" s="1"/>
  <c r="AK561" i="11"/>
  <c r="AL561" i="11" s="1"/>
  <c r="AU561" i="11"/>
  <c r="AV561" i="11" s="1"/>
  <c r="AQ561" i="11"/>
  <c r="AR561" i="11" s="1"/>
  <c r="AM561" i="11"/>
  <c r="AN561" i="11" s="1"/>
  <c r="AU557" i="11"/>
  <c r="AV557" i="11" s="1"/>
  <c r="AQ557" i="11"/>
  <c r="AR557" i="11" s="1"/>
  <c r="AM557" i="11"/>
  <c r="AN557" i="11" s="1"/>
  <c r="AW557" i="11"/>
  <c r="AX557" i="11" s="1"/>
  <c r="AS557" i="11"/>
  <c r="AT557" i="11" s="1"/>
  <c r="AK557" i="11"/>
  <c r="AL557" i="11" s="1"/>
  <c r="AU525" i="11"/>
  <c r="AV525" i="11" s="1"/>
  <c r="AQ525" i="11"/>
  <c r="AR525" i="11" s="1"/>
  <c r="AM525" i="11"/>
  <c r="AN525" i="11" s="1"/>
  <c r="AW525" i="11"/>
  <c r="AX525" i="11" s="1"/>
  <c r="AS525" i="11"/>
  <c r="AT525" i="11" s="1"/>
  <c r="AK525" i="11"/>
  <c r="AL525" i="11" s="1"/>
  <c r="AU509" i="11"/>
  <c r="AV509" i="11" s="1"/>
  <c r="AQ509" i="11"/>
  <c r="AR509" i="11" s="1"/>
  <c r="AM509" i="11"/>
  <c r="AN509" i="11" s="1"/>
  <c r="AW509" i="11"/>
  <c r="AX509" i="11" s="1"/>
  <c r="AS509" i="11"/>
  <c r="AT509" i="11" s="1"/>
  <c r="AK509" i="11"/>
  <c r="AL509" i="11" s="1"/>
  <c r="AU493" i="11"/>
  <c r="AV493" i="11" s="1"/>
  <c r="AQ493" i="11"/>
  <c r="AR493" i="11" s="1"/>
  <c r="AM493" i="11"/>
  <c r="AN493" i="11" s="1"/>
  <c r="AW493" i="11"/>
  <c r="AX493" i="11" s="1"/>
  <c r="AS493" i="11"/>
  <c r="AT493" i="11" s="1"/>
  <c r="AK493" i="11"/>
  <c r="AL493" i="11" s="1"/>
  <c r="AW535" i="11"/>
  <c r="AX535" i="11" s="1"/>
  <c r="AS535" i="11"/>
  <c r="AT535" i="11" s="1"/>
  <c r="AK535" i="11"/>
  <c r="AL535" i="11" s="1"/>
  <c r="AU535" i="11"/>
  <c r="AV535" i="11" s="1"/>
  <c r="AQ535" i="11"/>
  <c r="AR535" i="11" s="1"/>
  <c r="AM535" i="11"/>
  <c r="AN535" i="11" s="1"/>
  <c r="AW527" i="11"/>
  <c r="AX527" i="11" s="1"/>
  <c r="AS527" i="11"/>
  <c r="AT527" i="11" s="1"/>
  <c r="AK527" i="11"/>
  <c r="AL527" i="11" s="1"/>
  <c r="AU527" i="11"/>
  <c r="AV527" i="11" s="1"/>
  <c r="AQ527" i="11"/>
  <c r="AR527" i="11" s="1"/>
  <c r="AM527" i="11"/>
  <c r="AN527" i="11" s="1"/>
  <c r="AW519" i="11"/>
  <c r="AX519" i="11" s="1"/>
  <c r="AS519" i="11"/>
  <c r="AT519" i="11" s="1"/>
  <c r="AK519" i="11"/>
  <c r="AL519" i="11" s="1"/>
  <c r="AU519" i="11"/>
  <c r="AV519" i="11" s="1"/>
  <c r="AQ519" i="11"/>
  <c r="AR519" i="11" s="1"/>
  <c r="AM519" i="11"/>
  <c r="AN519" i="11" s="1"/>
  <c r="AW511" i="11"/>
  <c r="AX511" i="11" s="1"/>
  <c r="AS511" i="11"/>
  <c r="AT511" i="11" s="1"/>
  <c r="AK511" i="11"/>
  <c r="AL511" i="11" s="1"/>
  <c r="AU511" i="11"/>
  <c r="AV511" i="11" s="1"/>
  <c r="AQ511" i="11"/>
  <c r="AR511" i="11" s="1"/>
  <c r="AM511" i="11"/>
  <c r="AN511" i="11" s="1"/>
  <c r="AW503" i="11"/>
  <c r="AX503" i="11" s="1"/>
  <c r="AS503" i="11"/>
  <c r="AT503" i="11" s="1"/>
  <c r="AK503" i="11"/>
  <c r="AL503" i="11" s="1"/>
  <c r="AU503" i="11"/>
  <c r="AV503" i="11" s="1"/>
  <c r="AQ503" i="11"/>
  <c r="AR503" i="11" s="1"/>
  <c r="AM503" i="11"/>
  <c r="AN503" i="11" s="1"/>
  <c r="AW495" i="11"/>
  <c r="AX495" i="11" s="1"/>
  <c r="AS495" i="11"/>
  <c r="AT495" i="11" s="1"/>
  <c r="AK495" i="11"/>
  <c r="AL495" i="11" s="1"/>
  <c r="AU495" i="11"/>
  <c r="AV495" i="11" s="1"/>
  <c r="AQ495" i="11"/>
  <c r="AR495" i="11" s="1"/>
  <c r="AM495" i="11"/>
  <c r="AN495" i="11" s="1"/>
  <c r="AW487" i="11"/>
  <c r="AX487" i="11" s="1"/>
  <c r="AS487" i="11"/>
  <c r="AT487" i="11" s="1"/>
  <c r="AK487" i="11"/>
  <c r="AL487" i="11" s="1"/>
  <c r="AU487" i="11"/>
  <c r="AV487" i="11" s="1"/>
  <c r="AQ487" i="11"/>
  <c r="AR487" i="11" s="1"/>
  <c r="AM487" i="11"/>
  <c r="AN487" i="11" s="1"/>
  <c r="AU429" i="11"/>
  <c r="AV429" i="11" s="1"/>
  <c r="AQ429" i="11"/>
  <c r="AR429" i="11" s="1"/>
  <c r="AM429" i="11"/>
  <c r="AN429" i="11" s="1"/>
  <c r="AW429" i="11"/>
  <c r="AX429" i="11" s="1"/>
  <c r="AS429" i="11"/>
  <c r="AT429" i="11" s="1"/>
  <c r="AK429" i="11"/>
  <c r="AL429" i="11" s="1"/>
  <c r="AW480" i="11"/>
  <c r="AX480" i="11" s="1"/>
  <c r="AS480" i="11"/>
  <c r="AT480" i="11" s="1"/>
  <c r="AK480" i="11"/>
  <c r="AL480" i="11" s="1"/>
  <c r="AU480" i="11"/>
  <c r="AV480" i="11" s="1"/>
  <c r="AQ480" i="11"/>
  <c r="AR480" i="11" s="1"/>
  <c r="AM480" i="11"/>
  <c r="AN480" i="11" s="1"/>
  <c r="AW464" i="11"/>
  <c r="AX464" i="11" s="1"/>
  <c r="AS464" i="11"/>
  <c r="AT464" i="11" s="1"/>
  <c r="AK464" i="11"/>
  <c r="AL464" i="11" s="1"/>
  <c r="AU464" i="11"/>
  <c r="AV464" i="11" s="1"/>
  <c r="AQ464" i="11"/>
  <c r="AR464" i="11" s="1"/>
  <c r="AM464" i="11"/>
  <c r="AN464" i="11" s="1"/>
  <c r="AW448" i="11"/>
  <c r="AX448" i="11" s="1"/>
  <c r="AS448" i="11"/>
  <c r="AT448" i="11" s="1"/>
  <c r="AK448" i="11"/>
  <c r="AL448" i="11" s="1"/>
  <c r="AU448" i="11"/>
  <c r="AV448" i="11" s="1"/>
  <c r="AQ448" i="11"/>
  <c r="AR448" i="11" s="1"/>
  <c r="AM448" i="11"/>
  <c r="AN448" i="11" s="1"/>
  <c r="AU444" i="11"/>
  <c r="AV444" i="11" s="1"/>
  <c r="AQ444" i="11"/>
  <c r="AR444" i="11" s="1"/>
  <c r="AM444" i="11"/>
  <c r="AN444" i="11" s="1"/>
  <c r="AS444" i="11"/>
  <c r="AT444" i="11" s="1"/>
  <c r="AW444" i="11"/>
  <c r="AX444" i="11" s="1"/>
  <c r="AK444" i="11"/>
  <c r="AL444" i="11" s="1"/>
  <c r="AU440" i="11"/>
  <c r="AV440" i="11" s="1"/>
  <c r="AQ440" i="11"/>
  <c r="AR440" i="11" s="1"/>
  <c r="AM440" i="11"/>
  <c r="AN440" i="11" s="1"/>
  <c r="AS440" i="11"/>
  <c r="AT440" i="11" s="1"/>
  <c r="AW440" i="11"/>
  <c r="AX440" i="11" s="1"/>
  <c r="AK440" i="11"/>
  <c r="AL440" i="11" s="1"/>
  <c r="AU436" i="11"/>
  <c r="AV436" i="11" s="1"/>
  <c r="AQ436" i="11"/>
  <c r="AR436" i="11" s="1"/>
  <c r="AM436" i="11"/>
  <c r="AN436" i="11" s="1"/>
  <c r="AW436" i="11"/>
  <c r="AX436" i="11" s="1"/>
  <c r="AK436" i="11"/>
  <c r="AL436" i="11" s="1"/>
  <c r="AS436" i="11"/>
  <c r="AT436" i="11" s="1"/>
  <c r="AU432" i="11"/>
  <c r="AV432" i="11" s="1"/>
  <c r="AQ432" i="11"/>
  <c r="AR432" i="11" s="1"/>
  <c r="AM432" i="11"/>
  <c r="AN432" i="11" s="1"/>
  <c r="AK432" i="11"/>
  <c r="AL432" i="11" s="1"/>
  <c r="AS432" i="11"/>
  <c r="AT432" i="11" s="1"/>
  <c r="AW432" i="11"/>
  <c r="AX432" i="11" s="1"/>
  <c r="AU261" i="11"/>
  <c r="AV261" i="11" s="1"/>
  <c r="AQ261" i="11"/>
  <c r="AR261" i="11" s="1"/>
  <c r="AM261" i="11"/>
  <c r="AN261" i="11" s="1"/>
  <c r="AW261" i="11"/>
  <c r="AX261" i="11" s="1"/>
  <c r="AS261" i="11"/>
  <c r="AT261" i="11" s="1"/>
  <c r="AK261" i="11"/>
  <c r="AL261" i="11" s="1"/>
  <c r="AU245" i="11"/>
  <c r="AV245" i="11" s="1"/>
  <c r="AQ245" i="11"/>
  <c r="AR245" i="11" s="1"/>
  <c r="AM245" i="11"/>
  <c r="AN245" i="11" s="1"/>
  <c r="AW245" i="11"/>
  <c r="AX245" i="11" s="1"/>
  <c r="AS245" i="11"/>
  <c r="AT245" i="11" s="1"/>
  <c r="AK245" i="11"/>
  <c r="AL245" i="11" s="1"/>
  <c r="AU233" i="11"/>
  <c r="AV233" i="11" s="1"/>
  <c r="AQ233" i="11"/>
  <c r="AR233" i="11" s="1"/>
  <c r="AM233" i="11"/>
  <c r="AN233" i="11" s="1"/>
  <c r="AS233" i="11"/>
  <c r="AT233" i="11" s="1"/>
  <c r="AW233" i="11"/>
  <c r="AX233" i="11" s="1"/>
  <c r="AK233" i="11"/>
  <c r="AL233" i="11" s="1"/>
  <c r="AU221" i="11"/>
  <c r="AV221" i="11" s="1"/>
  <c r="AQ221" i="11"/>
  <c r="AR221" i="11" s="1"/>
  <c r="AM221" i="11"/>
  <c r="AN221" i="11" s="1"/>
  <c r="AS221" i="11"/>
  <c r="AT221" i="11" s="1"/>
  <c r="AW221" i="11"/>
  <c r="AX221" i="11" s="1"/>
  <c r="AK221" i="11"/>
  <c r="AL221" i="11" s="1"/>
  <c r="AW347" i="11"/>
  <c r="AX347" i="11" s="1"/>
  <c r="AS347" i="11"/>
  <c r="AT347" i="11" s="1"/>
  <c r="AK347" i="11"/>
  <c r="AL347" i="11" s="1"/>
  <c r="AU347" i="11"/>
  <c r="AV347" i="11" s="1"/>
  <c r="AQ347" i="11"/>
  <c r="AR347" i="11" s="1"/>
  <c r="AM347" i="11"/>
  <c r="AN347" i="11" s="1"/>
  <c r="AW331" i="11"/>
  <c r="AX331" i="11" s="1"/>
  <c r="AS331" i="11"/>
  <c r="AT331" i="11" s="1"/>
  <c r="AK331" i="11"/>
  <c r="AL331" i="11" s="1"/>
  <c r="AU331" i="11"/>
  <c r="AV331" i="11" s="1"/>
  <c r="AQ331" i="11"/>
  <c r="AR331" i="11" s="1"/>
  <c r="AM331" i="11"/>
  <c r="AN331" i="11" s="1"/>
  <c r="AW315" i="11"/>
  <c r="AX315" i="11" s="1"/>
  <c r="AS315" i="11"/>
  <c r="AT315" i="11" s="1"/>
  <c r="AK315" i="11"/>
  <c r="AL315" i="11" s="1"/>
  <c r="AU315" i="11"/>
  <c r="AV315" i="11" s="1"/>
  <c r="AQ315" i="11"/>
  <c r="AR315" i="11" s="1"/>
  <c r="AM315" i="11"/>
  <c r="AN315" i="11" s="1"/>
  <c r="AW299" i="11"/>
  <c r="AX299" i="11" s="1"/>
  <c r="AS299" i="11"/>
  <c r="AT299" i="11" s="1"/>
  <c r="AK299" i="11"/>
  <c r="AL299" i="11" s="1"/>
  <c r="AU299" i="11"/>
  <c r="AV299" i="11" s="1"/>
  <c r="AQ299" i="11"/>
  <c r="AR299" i="11" s="1"/>
  <c r="AM299" i="11"/>
  <c r="AN299" i="11" s="1"/>
  <c r="AW283" i="11"/>
  <c r="AX283" i="11" s="1"/>
  <c r="AS283" i="11"/>
  <c r="AT283" i="11" s="1"/>
  <c r="AK283" i="11"/>
  <c r="AL283" i="11" s="1"/>
  <c r="AU283" i="11"/>
  <c r="AV283" i="11" s="1"/>
  <c r="AQ283" i="11"/>
  <c r="AR283" i="11" s="1"/>
  <c r="AM283" i="11"/>
  <c r="AN283" i="11" s="1"/>
  <c r="AW263" i="11"/>
  <c r="AX263" i="11" s="1"/>
  <c r="AS263" i="11"/>
  <c r="AT263" i="11" s="1"/>
  <c r="AK263" i="11"/>
  <c r="AL263" i="11" s="1"/>
  <c r="AU263" i="11"/>
  <c r="AV263" i="11" s="1"/>
  <c r="AQ263" i="11"/>
  <c r="AR263" i="11" s="1"/>
  <c r="AM263" i="11"/>
  <c r="AN263" i="11" s="1"/>
  <c r="AW251" i="11"/>
  <c r="AX251" i="11" s="1"/>
  <c r="AS251" i="11"/>
  <c r="AT251" i="11" s="1"/>
  <c r="AK251" i="11"/>
  <c r="AL251" i="11" s="1"/>
  <c r="AU251" i="11"/>
  <c r="AV251" i="11" s="1"/>
  <c r="AQ251" i="11"/>
  <c r="AR251" i="11" s="1"/>
  <c r="AM251" i="11"/>
  <c r="AN251" i="11" s="1"/>
  <c r="AU201" i="11"/>
  <c r="AV201" i="11" s="1"/>
  <c r="AQ201" i="11"/>
  <c r="AR201" i="11" s="1"/>
  <c r="AM201" i="11"/>
  <c r="AN201" i="11" s="1"/>
  <c r="AW201" i="11"/>
  <c r="AX201" i="11" s="1"/>
  <c r="AS201" i="11"/>
  <c r="AT201" i="11" s="1"/>
  <c r="AK201" i="11"/>
  <c r="AL201" i="11" s="1"/>
  <c r="AU185" i="11"/>
  <c r="AV185" i="11" s="1"/>
  <c r="AQ185" i="11"/>
  <c r="AR185" i="11" s="1"/>
  <c r="AM185" i="11"/>
  <c r="AN185" i="11" s="1"/>
  <c r="AW185" i="11"/>
  <c r="AX185" i="11" s="1"/>
  <c r="AS185" i="11"/>
  <c r="AT185" i="11" s="1"/>
  <c r="AK185" i="11"/>
  <c r="AL185" i="11" s="1"/>
  <c r="AU169" i="11"/>
  <c r="AV169" i="11" s="1"/>
  <c r="AQ169" i="11"/>
  <c r="AR169" i="11" s="1"/>
  <c r="AM169" i="11"/>
  <c r="AN169" i="11" s="1"/>
  <c r="AW169" i="11"/>
  <c r="AX169" i="11" s="1"/>
  <c r="AS169" i="11"/>
  <c r="AT169" i="11" s="1"/>
  <c r="AK169" i="11"/>
  <c r="AL169" i="11" s="1"/>
  <c r="AU157" i="11"/>
  <c r="AV157" i="11" s="1"/>
  <c r="AQ157" i="11"/>
  <c r="AR157" i="11" s="1"/>
  <c r="AM157" i="11"/>
  <c r="AN157" i="11" s="1"/>
  <c r="AW157" i="11"/>
  <c r="AX157" i="11" s="1"/>
  <c r="AS157" i="11"/>
  <c r="AT157" i="11" s="1"/>
  <c r="AK157" i="11"/>
  <c r="AL157" i="11" s="1"/>
  <c r="AU149" i="11"/>
  <c r="AV149" i="11" s="1"/>
  <c r="AQ149" i="11"/>
  <c r="AR149" i="11" s="1"/>
  <c r="AM149" i="11"/>
  <c r="AN149" i="11" s="1"/>
  <c r="AW149" i="11"/>
  <c r="AX149" i="11" s="1"/>
  <c r="AS149" i="11"/>
  <c r="AT149" i="11" s="1"/>
  <c r="AK149" i="11"/>
  <c r="AL149" i="11" s="1"/>
  <c r="AU133" i="11"/>
  <c r="AV133" i="11" s="1"/>
  <c r="AQ133" i="11"/>
  <c r="AR133" i="11" s="1"/>
  <c r="AM133" i="11"/>
  <c r="AN133" i="11" s="1"/>
  <c r="AS133" i="11"/>
  <c r="AT133" i="11" s="1"/>
  <c r="AW133" i="11"/>
  <c r="AX133" i="11" s="1"/>
  <c r="AK133" i="11"/>
  <c r="AL133" i="11" s="1"/>
  <c r="AU117" i="11"/>
  <c r="AV117" i="11" s="1"/>
  <c r="AQ117" i="11"/>
  <c r="AR117" i="11" s="1"/>
  <c r="AM117" i="11"/>
  <c r="AN117" i="11" s="1"/>
  <c r="AW117" i="11"/>
  <c r="AX117" i="11" s="1"/>
  <c r="AS117" i="11"/>
  <c r="AT117" i="11" s="1"/>
  <c r="AK117" i="11"/>
  <c r="AL117" i="11" s="1"/>
  <c r="AU101" i="11"/>
  <c r="AV101" i="11" s="1"/>
  <c r="AQ101" i="11"/>
  <c r="AR101" i="11" s="1"/>
  <c r="AM101" i="11"/>
  <c r="AN101" i="11" s="1"/>
  <c r="AW101" i="11"/>
  <c r="AX101" i="11" s="1"/>
  <c r="AS101" i="11"/>
  <c r="AT101" i="11" s="1"/>
  <c r="AK101" i="11"/>
  <c r="AL101" i="11" s="1"/>
  <c r="AW163" i="11"/>
  <c r="AX163" i="11" s="1"/>
  <c r="AS163" i="11"/>
  <c r="AT163" i="11" s="1"/>
  <c r="AK163" i="11"/>
  <c r="AL163" i="11" s="1"/>
  <c r="AU163" i="11"/>
  <c r="AV163" i="11" s="1"/>
  <c r="AQ163" i="11"/>
  <c r="AR163" i="11" s="1"/>
  <c r="AM163" i="11"/>
  <c r="AN163" i="11" s="1"/>
  <c r="S121" i="11"/>
  <c r="S113" i="11"/>
  <c r="S105" i="11"/>
  <c r="S97" i="11"/>
  <c r="S82" i="11"/>
  <c r="S74" i="11"/>
  <c r="S66" i="11"/>
  <c r="S58" i="11"/>
  <c r="S50" i="11"/>
  <c r="S38" i="11"/>
  <c r="S26" i="11"/>
  <c r="S92" i="11"/>
  <c r="AU84" i="11"/>
  <c r="AV84" i="11" s="1"/>
  <c r="AQ84" i="11"/>
  <c r="AR84" i="11" s="1"/>
  <c r="AM84" i="11"/>
  <c r="AN84" i="11" s="1"/>
  <c r="AW84" i="11"/>
  <c r="AX84" i="11" s="1"/>
  <c r="AS84" i="11"/>
  <c r="AT84" i="11" s="1"/>
  <c r="AK84" i="11"/>
  <c r="AL84" i="11" s="1"/>
  <c r="S81" i="11"/>
  <c r="AU76" i="11"/>
  <c r="AV76" i="11" s="1"/>
  <c r="AQ76" i="11"/>
  <c r="AR76" i="11" s="1"/>
  <c r="AM76" i="11"/>
  <c r="AN76" i="11" s="1"/>
  <c r="AW76" i="11"/>
  <c r="AX76" i="11" s="1"/>
  <c r="AS76" i="11"/>
  <c r="AT76" i="11" s="1"/>
  <c r="AK76" i="11"/>
  <c r="AL76" i="11" s="1"/>
  <c r="S73" i="11"/>
  <c r="AU68" i="11"/>
  <c r="AV68" i="11" s="1"/>
  <c r="AQ68" i="11"/>
  <c r="AR68" i="11" s="1"/>
  <c r="AM68" i="11"/>
  <c r="AN68" i="11" s="1"/>
  <c r="AW68" i="11"/>
  <c r="AX68" i="11" s="1"/>
  <c r="AS68" i="11"/>
  <c r="AT68" i="11" s="1"/>
  <c r="AK68" i="11"/>
  <c r="AL68" i="11" s="1"/>
  <c r="S65" i="11"/>
  <c r="AU60" i="11"/>
  <c r="AV60" i="11" s="1"/>
  <c r="AQ60" i="11"/>
  <c r="AR60" i="11" s="1"/>
  <c r="AM60" i="11"/>
  <c r="AN60" i="11" s="1"/>
  <c r="AW60" i="11"/>
  <c r="AX60" i="11" s="1"/>
  <c r="AS60" i="11"/>
  <c r="AT60" i="11" s="1"/>
  <c r="AK60" i="11"/>
  <c r="AL60" i="11" s="1"/>
  <c r="S57" i="11"/>
  <c r="AU52" i="11"/>
  <c r="AV52" i="11" s="1"/>
  <c r="AQ52" i="11"/>
  <c r="AR52" i="11" s="1"/>
  <c r="AM52" i="11"/>
  <c r="AN52" i="11" s="1"/>
  <c r="AW52" i="11"/>
  <c r="AX52" i="11" s="1"/>
  <c r="AS52" i="11"/>
  <c r="AT52" i="11" s="1"/>
  <c r="AK52" i="11"/>
  <c r="AL52" i="11" s="1"/>
  <c r="S49" i="11"/>
  <c r="AU44" i="11"/>
  <c r="AV44" i="11" s="1"/>
  <c r="AQ44" i="11"/>
  <c r="AR44" i="11" s="1"/>
  <c r="AM44" i="11"/>
  <c r="AN44" i="11" s="1"/>
  <c r="AW44" i="11"/>
  <c r="AX44" i="11" s="1"/>
  <c r="AS44" i="11"/>
  <c r="AT44" i="11" s="1"/>
  <c r="AK44" i="11"/>
  <c r="AL44" i="11" s="1"/>
  <c r="R41" i="11"/>
  <c r="S41" i="11"/>
  <c r="T41" i="11" s="1"/>
  <c r="U41" i="11" s="1"/>
  <c r="S37" i="11"/>
  <c r="S33" i="11"/>
  <c r="AX25" i="11"/>
  <c r="S25" i="11"/>
  <c r="S120" i="11"/>
  <c r="S104" i="11"/>
  <c r="AU47" i="11"/>
  <c r="AV47" i="11" s="1"/>
  <c r="AQ47" i="11"/>
  <c r="AR47" i="11" s="1"/>
  <c r="AM47" i="11"/>
  <c r="AN47" i="11" s="1"/>
  <c r="AW47" i="11"/>
  <c r="AX47" i="11" s="1"/>
  <c r="AS47" i="11"/>
  <c r="AT47" i="11" s="1"/>
  <c r="AK47" i="11"/>
  <c r="AL47" i="11" s="1"/>
  <c r="AW31" i="11"/>
  <c r="AX31" i="11" s="1"/>
  <c r="AU31" i="11"/>
  <c r="AV31" i="11" s="1"/>
  <c r="AQ31" i="11"/>
  <c r="AR31" i="11" s="1"/>
  <c r="AM31" i="11"/>
  <c r="AN31" i="11" s="1"/>
  <c r="AS31" i="11"/>
  <c r="AT31" i="11" s="1"/>
  <c r="AK31" i="11"/>
  <c r="AL31" i="11" s="1"/>
  <c r="S152" i="11"/>
  <c r="S165" i="11"/>
  <c r="S181" i="11"/>
  <c r="S197" i="11"/>
  <c r="S213" i="11"/>
  <c r="S91" i="11"/>
  <c r="S107" i="11"/>
  <c r="S123" i="11"/>
  <c r="S139" i="11"/>
  <c r="S155" i="11"/>
  <c r="S171" i="11"/>
  <c r="S187" i="11"/>
  <c r="S203" i="11"/>
  <c r="S228" i="11"/>
  <c r="S244" i="11"/>
  <c r="S260" i="11"/>
  <c r="S276" i="11"/>
  <c r="S292" i="11"/>
  <c r="S308" i="11"/>
  <c r="S324" i="11"/>
  <c r="S340" i="11"/>
  <c r="S285" i="11"/>
  <c r="S301" i="11"/>
  <c r="S317" i="11"/>
  <c r="S333" i="11"/>
  <c r="S349" i="11"/>
  <c r="S356" i="11"/>
  <c r="S227" i="11"/>
  <c r="S243" i="11"/>
  <c r="S259" i="11"/>
  <c r="S275" i="11"/>
  <c r="S291" i="11"/>
  <c r="S307" i="11"/>
  <c r="S323" i="11"/>
  <c r="S339" i="11"/>
  <c r="S363" i="11"/>
  <c r="S379" i="11"/>
  <c r="S395" i="11"/>
  <c r="S411" i="11"/>
  <c r="S360" i="11"/>
  <c r="S376" i="11"/>
  <c r="S392" i="11"/>
  <c r="S408" i="11"/>
  <c r="S428" i="11"/>
  <c r="S430" i="11"/>
  <c r="S446" i="11"/>
  <c r="S462" i="11"/>
  <c r="S478" i="11"/>
  <c r="W423" i="11"/>
  <c r="S448" i="11"/>
  <c r="S464" i="11"/>
  <c r="S480" i="11"/>
  <c r="S496" i="11"/>
  <c r="S512" i="11"/>
  <c r="S528" i="11"/>
  <c r="S489" i="11"/>
  <c r="S505" i="11"/>
  <c r="S521" i="11"/>
  <c r="S537" i="11"/>
  <c r="S570" i="11"/>
  <c r="S586" i="11"/>
  <c r="S599" i="11"/>
  <c r="S555" i="11"/>
  <c r="S571" i="11"/>
  <c r="S587" i="11"/>
  <c r="S580" i="11"/>
  <c r="S596" i="11"/>
  <c r="S622" i="11"/>
  <c r="S638" i="11"/>
  <c r="S654" i="11"/>
  <c r="S607" i="11"/>
  <c r="S623" i="11"/>
  <c r="S639" i="11"/>
  <c r="S655" i="11"/>
  <c r="S680" i="11"/>
  <c r="S696" i="11"/>
  <c r="S669" i="11"/>
  <c r="S685" i="11"/>
  <c r="R686" i="11"/>
  <c r="S686" i="11"/>
  <c r="T686" i="11" s="1"/>
  <c r="U686" i="11" s="1"/>
  <c r="S701" i="11"/>
  <c r="S717" i="11"/>
  <c r="S702" i="11"/>
  <c r="S718" i="11"/>
  <c r="S736" i="11"/>
  <c r="S726" i="11"/>
  <c r="S742" i="11"/>
  <c r="S731" i="11"/>
  <c r="S747" i="11"/>
  <c r="S748" i="11"/>
  <c r="S759" i="11"/>
  <c r="S775" i="11"/>
  <c r="S764" i="11"/>
  <c r="S778" i="11"/>
  <c r="S785" i="11"/>
  <c r="S804" i="11"/>
  <c r="S823" i="11"/>
  <c r="S832" i="11"/>
  <c r="S837" i="11"/>
  <c r="S838" i="11"/>
  <c r="S122" i="11"/>
  <c r="S36" i="11"/>
  <c r="S88" i="11"/>
  <c r="S67" i="11"/>
  <c r="S56" i="11"/>
  <c r="S90" i="11"/>
  <c r="S79" i="11"/>
  <c r="S68" i="11"/>
  <c r="S40" i="11"/>
  <c r="T40" i="11" s="1"/>
  <c r="U40" i="11" s="1"/>
  <c r="S32" i="11"/>
  <c r="S24" i="11"/>
  <c r="N845" i="11"/>
  <c r="O845" i="11" s="1"/>
  <c r="AS839" i="11"/>
  <c r="AT839" i="11" s="1"/>
  <c r="AK839" i="11"/>
  <c r="AL839" i="11" s="1"/>
  <c r="AQ839" i="11"/>
  <c r="AR839" i="11" s="1"/>
  <c r="AW839" i="11"/>
  <c r="AX839" i="11" s="1"/>
  <c r="AU839" i="11"/>
  <c r="AV839" i="11" s="1"/>
  <c r="AM839" i="11"/>
  <c r="AN839" i="11" s="1"/>
  <c r="AW836" i="11"/>
  <c r="AX836" i="11" s="1"/>
  <c r="AS836" i="11"/>
  <c r="AT836" i="11" s="1"/>
  <c r="AK836" i="11"/>
  <c r="AL836" i="11" s="1"/>
  <c r="AU836" i="11"/>
  <c r="AV836" i="11" s="1"/>
  <c r="AM836" i="11"/>
  <c r="AN836" i="11" s="1"/>
  <c r="AQ836" i="11"/>
  <c r="AR836" i="11" s="1"/>
  <c r="AW832" i="11"/>
  <c r="AX832" i="11" s="1"/>
  <c r="AS832" i="11"/>
  <c r="AT832" i="11" s="1"/>
  <c r="AK832" i="11"/>
  <c r="AL832" i="11" s="1"/>
  <c r="AQ832" i="11"/>
  <c r="AR832" i="11" s="1"/>
  <c r="AU832" i="11"/>
  <c r="AV832" i="11" s="1"/>
  <c r="AM832" i="11"/>
  <c r="AN832" i="11" s="1"/>
  <c r="AU813" i="11"/>
  <c r="AV813" i="11" s="1"/>
  <c r="AM813" i="11"/>
  <c r="AN813" i="11" s="1"/>
  <c r="AW813" i="11"/>
  <c r="AX813" i="11" s="1"/>
  <c r="AS813" i="11"/>
  <c r="AT813" i="11" s="1"/>
  <c r="AK813" i="11"/>
  <c r="AL813" i="11" s="1"/>
  <c r="AQ813" i="11"/>
  <c r="AR813" i="11" s="1"/>
  <c r="AQ791" i="11"/>
  <c r="AR791" i="11" s="1"/>
  <c r="AW791" i="11"/>
  <c r="AX791" i="11" s="1"/>
  <c r="AU791" i="11"/>
  <c r="AV791" i="11" s="1"/>
  <c r="AM791" i="11"/>
  <c r="AN791" i="11" s="1"/>
  <c r="AS791" i="11"/>
  <c r="AT791" i="11" s="1"/>
  <c r="AK791" i="11"/>
  <c r="AL791" i="11" s="1"/>
  <c r="AQ796" i="11"/>
  <c r="AR796" i="11" s="1"/>
  <c r="AK796" i="11"/>
  <c r="AL796" i="11" s="1"/>
  <c r="AU796" i="11"/>
  <c r="AV796" i="11" s="1"/>
  <c r="AS796" i="11"/>
  <c r="AT796" i="11" s="1"/>
  <c r="AM796" i="11"/>
  <c r="AN796" i="11" s="1"/>
  <c r="AW796" i="11"/>
  <c r="AX796" i="11" s="1"/>
  <c r="AW781" i="11"/>
  <c r="AX781" i="11" s="1"/>
  <c r="AS781" i="11"/>
  <c r="AT781" i="11" s="1"/>
  <c r="AK781" i="11"/>
  <c r="AL781" i="11" s="1"/>
  <c r="AQ781" i="11"/>
  <c r="AR781" i="11" s="1"/>
  <c r="AU781" i="11"/>
  <c r="AV781" i="11" s="1"/>
  <c r="AM781" i="11"/>
  <c r="AN781" i="11" s="1"/>
  <c r="AW741" i="11"/>
  <c r="AX741" i="11" s="1"/>
  <c r="AS741" i="11"/>
  <c r="AT741" i="11" s="1"/>
  <c r="AK741" i="11"/>
  <c r="AL741" i="11" s="1"/>
  <c r="AU741" i="11"/>
  <c r="AV741" i="11" s="1"/>
  <c r="AQ741" i="11"/>
  <c r="AR741" i="11" s="1"/>
  <c r="AM741" i="11"/>
  <c r="AN741" i="11" s="1"/>
  <c r="AU717" i="11"/>
  <c r="AV717" i="11" s="1"/>
  <c r="AQ717" i="11"/>
  <c r="AR717" i="11" s="1"/>
  <c r="AM717" i="11"/>
  <c r="AN717" i="11" s="1"/>
  <c r="AW717" i="11"/>
  <c r="AX717" i="11" s="1"/>
  <c r="AS717" i="11"/>
  <c r="AT717" i="11" s="1"/>
  <c r="AK717" i="11"/>
  <c r="AL717" i="11" s="1"/>
  <c r="AU708" i="11"/>
  <c r="AV708" i="11" s="1"/>
  <c r="AQ708" i="11"/>
  <c r="AR708" i="11" s="1"/>
  <c r="AM708" i="11"/>
  <c r="AN708" i="11" s="1"/>
  <c r="AS708" i="11"/>
  <c r="AT708" i="11" s="1"/>
  <c r="AK708" i="11"/>
  <c r="AL708" i="11" s="1"/>
  <c r="AW708" i="11"/>
  <c r="AX708" i="11" s="1"/>
  <c r="AW691" i="11"/>
  <c r="AX691" i="11" s="1"/>
  <c r="AS691" i="11"/>
  <c r="AT691" i="11" s="1"/>
  <c r="AK691" i="11"/>
  <c r="AL691" i="11" s="1"/>
  <c r="AU691" i="11"/>
  <c r="AV691" i="11" s="1"/>
  <c r="AQ691" i="11"/>
  <c r="AR691" i="11" s="1"/>
  <c r="AM691" i="11"/>
  <c r="AN691" i="11" s="1"/>
  <c r="AW675" i="11"/>
  <c r="AX675" i="11" s="1"/>
  <c r="AS675" i="11"/>
  <c r="AT675" i="11" s="1"/>
  <c r="AK675" i="11"/>
  <c r="AL675" i="11" s="1"/>
  <c r="AU675" i="11"/>
  <c r="AV675" i="11" s="1"/>
  <c r="AQ675" i="11"/>
  <c r="AR675" i="11" s="1"/>
  <c r="AM675" i="11"/>
  <c r="AN675" i="11" s="1"/>
  <c r="AW657" i="11"/>
  <c r="AX657" i="11" s="1"/>
  <c r="AS657" i="11"/>
  <c r="AT657" i="11" s="1"/>
  <c r="AK657" i="11"/>
  <c r="AL657" i="11" s="1"/>
  <c r="AU657" i="11"/>
  <c r="AV657" i="11" s="1"/>
  <c r="AQ657" i="11"/>
  <c r="AR657" i="11" s="1"/>
  <c r="AM657" i="11"/>
  <c r="AN657" i="11" s="1"/>
  <c r="AW641" i="11"/>
  <c r="AX641" i="11" s="1"/>
  <c r="AS641" i="11"/>
  <c r="AT641" i="11" s="1"/>
  <c r="AK641" i="11"/>
  <c r="AL641" i="11" s="1"/>
  <c r="AU641" i="11"/>
  <c r="AV641" i="11" s="1"/>
  <c r="AQ641" i="11"/>
  <c r="AR641" i="11" s="1"/>
  <c r="AM641" i="11"/>
  <c r="AN641" i="11" s="1"/>
  <c r="AW629" i="11"/>
  <c r="AX629" i="11" s="1"/>
  <c r="AS629" i="11"/>
  <c r="AT629" i="11" s="1"/>
  <c r="AK629" i="11"/>
  <c r="AL629" i="11" s="1"/>
  <c r="AU629" i="11"/>
  <c r="AV629" i="11" s="1"/>
  <c r="AQ629" i="11"/>
  <c r="AR629" i="11" s="1"/>
  <c r="AM629" i="11"/>
  <c r="AN629" i="11" s="1"/>
  <c r="AW621" i="11"/>
  <c r="AX621" i="11" s="1"/>
  <c r="AS621" i="11"/>
  <c r="AT621" i="11" s="1"/>
  <c r="AK621" i="11"/>
  <c r="AL621" i="11" s="1"/>
  <c r="AU621" i="11"/>
  <c r="AV621" i="11" s="1"/>
  <c r="AQ621" i="11"/>
  <c r="AR621" i="11" s="1"/>
  <c r="AM621" i="11"/>
  <c r="AN621" i="11" s="1"/>
  <c r="AU605" i="11"/>
  <c r="AV605" i="11" s="1"/>
  <c r="AQ605" i="11"/>
  <c r="AR605" i="11" s="1"/>
  <c r="AM605" i="11"/>
  <c r="AN605" i="11" s="1"/>
  <c r="AW605" i="11"/>
  <c r="AX605" i="11" s="1"/>
  <c r="AS605" i="11"/>
  <c r="AT605" i="11" s="1"/>
  <c r="AK605" i="11"/>
  <c r="AL605" i="11" s="1"/>
  <c r="AW577" i="11"/>
  <c r="AX577" i="11" s="1"/>
  <c r="AS577" i="11"/>
  <c r="AT577" i="11" s="1"/>
  <c r="AK577" i="11"/>
  <c r="AL577" i="11" s="1"/>
  <c r="AU577" i="11"/>
  <c r="AV577" i="11" s="1"/>
  <c r="AQ577" i="11"/>
  <c r="AR577" i="11" s="1"/>
  <c r="AM577" i="11"/>
  <c r="AN577" i="11" s="1"/>
  <c r="AW569" i="11"/>
  <c r="AX569" i="11" s="1"/>
  <c r="AS569" i="11"/>
  <c r="AT569" i="11" s="1"/>
  <c r="AK569" i="11"/>
  <c r="AL569" i="11" s="1"/>
  <c r="AU569" i="11"/>
  <c r="AV569" i="11" s="1"/>
  <c r="AQ569" i="11"/>
  <c r="AR569" i="11" s="1"/>
  <c r="AM569" i="11"/>
  <c r="AN569" i="11" s="1"/>
  <c r="AU553" i="11"/>
  <c r="AV553" i="11" s="1"/>
  <c r="AQ553" i="11"/>
  <c r="AR553" i="11" s="1"/>
  <c r="AM553" i="11"/>
  <c r="AN553" i="11" s="1"/>
  <c r="AW553" i="11"/>
  <c r="AX553" i="11" s="1"/>
  <c r="AS553" i="11"/>
  <c r="AT553" i="11" s="1"/>
  <c r="AK553" i="11"/>
  <c r="AL553" i="11" s="1"/>
  <c r="AU537" i="11"/>
  <c r="AV537" i="11" s="1"/>
  <c r="AQ537" i="11"/>
  <c r="AR537" i="11" s="1"/>
  <c r="AM537" i="11"/>
  <c r="AN537" i="11" s="1"/>
  <c r="AW537" i="11"/>
  <c r="AX537" i="11" s="1"/>
  <c r="AS537" i="11"/>
  <c r="AT537" i="11" s="1"/>
  <c r="AK537" i="11"/>
  <c r="AL537" i="11" s="1"/>
  <c r="AU521" i="11"/>
  <c r="AV521" i="11" s="1"/>
  <c r="AQ521" i="11"/>
  <c r="AR521" i="11" s="1"/>
  <c r="AM521" i="11"/>
  <c r="AN521" i="11" s="1"/>
  <c r="AW521" i="11"/>
  <c r="AX521" i="11" s="1"/>
  <c r="AS521" i="11"/>
  <c r="AT521" i="11" s="1"/>
  <c r="AK521" i="11"/>
  <c r="AL521" i="11" s="1"/>
  <c r="AU505" i="11"/>
  <c r="AV505" i="11" s="1"/>
  <c r="AQ505" i="11"/>
  <c r="AR505" i="11" s="1"/>
  <c r="AM505" i="11"/>
  <c r="AN505" i="11" s="1"/>
  <c r="AW505" i="11"/>
  <c r="AX505" i="11" s="1"/>
  <c r="AS505" i="11"/>
  <c r="AT505" i="11" s="1"/>
  <c r="AK505" i="11"/>
  <c r="AL505" i="11" s="1"/>
  <c r="AU489" i="11"/>
  <c r="AV489" i="11" s="1"/>
  <c r="AQ489" i="11"/>
  <c r="AR489" i="11" s="1"/>
  <c r="AM489" i="11"/>
  <c r="AN489" i="11" s="1"/>
  <c r="AW489" i="11"/>
  <c r="AX489" i="11" s="1"/>
  <c r="AS489" i="11"/>
  <c r="AT489" i="11" s="1"/>
  <c r="AK489" i="11"/>
  <c r="AL489" i="11" s="1"/>
  <c r="AU540" i="11"/>
  <c r="AV540" i="11" s="1"/>
  <c r="AQ540" i="11"/>
  <c r="AR540" i="11" s="1"/>
  <c r="AM540" i="11"/>
  <c r="AN540" i="11" s="1"/>
  <c r="AW540" i="11"/>
  <c r="AX540" i="11" s="1"/>
  <c r="AS540" i="11"/>
  <c r="AT540" i="11" s="1"/>
  <c r="AK540" i="11"/>
  <c r="AL540" i="11" s="1"/>
  <c r="AU536" i="11"/>
  <c r="AV536" i="11" s="1"/>
  <c r="AQ536" i="11"/>
  <c r="AR536" i="11" s="1"/>
  <c r="AM536" i="11"/>
  <c r="AN536" i="11" s="1"/>
  <c r="AW536" i="11"/>
  <c r="AX536" i="11" s="1"/>
  <c r="AS536" i="11"/>
  <c r="AT536" i="11" s="1"/>
  <c r="AK536" i="11"/>
  <c r="AL536" i="11" s="1"/>
  <c r="AU532" i="11"/>
  <c r="AV532" i="11" s="1"/>
  <c r="AQ532" i="11"/>
  <c r="AR532" i="11" s="1"/>
  <c r="AM532" i="11"/>
  <c r="AN532" i="11" s="1"/>
  <c r="AW532" i="11"/>
  <c r="AX532" i="11" s="1"/>
  <c r="AS532" i="11"/>
  <c r="AT532" i="11" s="1"/>
  <c r="AK532" i="11"/>
  <c r="AL532" i="11" s="1"/>
  <c r="AU528" i="11"/>
  <c r="AV528" i="11" s="1"/>
  <c r="AQ528" i="11"/>
  <c r="AR528" i="11" s="1"/>
  <c r="AM528" i="11"/>
  <c r="AN528" i="11" s="1"/>
  <c r="AW528" i="11"/>
  <c r="AX528" i="11" s="1"/>
  <c r="AS528" i="11"/>
  <c r="AT528" i="11" s="1"/>
  <c r="AK528" i="11"/>
  <c r="AL528" i="11" s="1"/>
  <c r="AU524" i="11"/>
  <c r="AV524" i="11" s="1"/>
  <c r="AQ524" i="11"/>
  <c r="AR524" i="11" s="1"/>
  <c r="AM524" i="11"/>
  <c r="AN524" i="11" s="1"/>
  <c r="AW524" i="11"/>
  <c r="AX524" i="11" s="1"/>
  <c r="AS524" i="11"/>
  <c r="AT524" i="11" s="1"/>
  <c r="AK524" i="11"/>
  <c r="AL524" i="11" s="1"/>
  <c r="AU520" i="11"/>
  <c r="AV520" i="11" s="1"/>
  <c r="AQ520" i="11"/>
  <c r="AR520" i="11" s="1"/>
  <c r="AM520" i="11"/>
  <c r="AN520" i="11" s="1"/>
  <c r="AW520" i="11"/>
  <c r="AX520" i="11" s="1"/>
  <c r="AS520" i="11"/>
  <c r="AT520" i="11" s="1"/>
  <c r="AK520" i="11"/>
  <c r="AL520" i="11" s="1"/>
  <c r="AU516" i="11"/>
  <c r="AV516" i="11" s="1"/>
  <c r="AQ516" i="11"/>
  <c r="AR516" i="11" s="1"/>
  <c r="AM516" i="11"/>
  <c r="AN516" i="11" s="1"/>
  <c r="AW516" i="11"/>
  <c r="AX516" i="11" s="1"/>
  <c r="AS516" i="11"/>
  <c r="AT516" i="11" s="1"/>
  <c r="AK516" i="11"/>
  <c r="AL516" i="11" s="1"/>
  <c r="AU512" i="11"/>
  <c r="AV512" i="11" s="1"/>
  <c r="AQ512" i="11"/>
  <c r="AR512" i="11" s="1"/>
  <c r="AM512" i="11"/>
  <c r="AN512" i="11" s="1"/>
  <c r="AW512" i="11"/>
  <c r="AX512" i="11" s="1"/>
  <c r="AS512" i="11"/>
  <c r="AT512" i="11" s="1"/>
  <c r="AK512" i="11"/>
  <c r="AL512" i="11" s="1"/>
  <c r="AU508" i="11"/>
  <c r="AV508" i="11" s="1"/>
  <c r="AQ508" i="11"/>
  <c r="AR508" i="11" s="1"/>
  <c r="AM508" i="11"/>
  <c r="AN508" i="11" s="1"/>
  <c r="AW508" i="11"/>
  <c r="AX508" i="11" s="1"/>
  <c r="AS508" i="11"/>
  <c r="AT508" i="11" s="1"/>
  <c r="AK508" i="11"/>
  <c r="AL508" i="11" s="1"/>
  <c r="AU504" i="11"/>
  <c r="AV504" i="11" s="1"/>
  <c r="AQ504" i="11"/>
  <c r="AR504" i="11" s="1"/>
  <c r="AM504" i="11"/>
  <c r="AN504" i="11" s="1"/>
  <c r="AW504" i="11"/>
  <c r="AX504" i="11" s="1"/>
  <c r="AS504" i="11"/>
  <c r="AT504" i="11" s="1"/>
  <c r="AK504" i="11"/>
  <c r="AL504" i="11" s="1"/>
  <c r="AU500" i="11"/>
  <c r="AV500" i="11" s="1"/>
  <c r="AQ500" i="11"/>
  <c r="AR500" i="11" s="1"/>
  <c r="AM500" i="11"/>
  <c r="AN500" i="11" s="1"/>
  <c r="AW500" i="11"/>
  <c r="AX500" i="11" s="1"/>
  <c r="AS500" i="11"/>
  <c r="AT500" i="11" s="1"/>
  <c r="AK500" i="11"/>
  <c r="AL500" i="11" s="1"/>
  <c r="AU496" i="11"/>
  <c r="AV496" i="11" s="1"/>
  <c r="AQ496" i="11"/>
  <c r="AR496" i="11" s="1"/>
  <c r="AM496" i="11"/>
  <c r="AN496" i="11" s="1"/>
  <c r="AW496" i="11"/>
  <c r="AX496" i="11" s="1"/>
  <c r="AS496" i="11"/>
  <c r="AT496" i="11" s="1"/>
  <c r="AK496" i="11"/>
  <c r="AL496" i="11" s="1"/>
  <c r="AU492" i="11"/>
  <c r="AV492" i="11" s="1"/>
  <c r="AQ492" i="11"/>
  <c r="AR492" i="11" s="1"/>
  <c r="AM492" i="11"/>
  <c r="AN492" i="11" s="1"/>
  <c r="AW492" i="11"/>
  <c r="AX492" i="11" s="1"/>
  <c r="AS492" i="11"/>
  <c r="AT492" i="11" s="1"/>
  <c r="AK492" i="11"/>
  <c r="AL492" i="11" s="1"/>
  <c r="AU488" i="11"/>
  <c r="AV488" i="11" s="1"/>
  <c r="AQ488" i="11"/>
  <c r="AR488" i="11" s="1"/>
  <c r="AM488" i="11"/>
  <c r="AN488" i="11" s="1"/>
  <c r="AW488" i="11"/>
  <c r="AX488" i="11" s="1"/>
  <c r="AS488" i="11"/>
  <c r="AT488" i="11" s="1"/>
  <c r="AK488" i="11"/>
  <c r="AL488" i="11" s="1"/>
  <c r="AU425" i="11"/>
  <c r="AV425" i="11" s="1"/>
  <c r="AQ425" i="11"/>
  <c r="AR425" i="11" s="1"/>
  <c r="AM425" i="11"/>
  <c r="AN425" i="11" s="1"/>
  <c r="AW425" i="11"/>
  <c r="AX425" i="11" s="1"/>
  <c r="AS425" i="11"/>
  <c r="AT425" i="11" s="1"/>
  <c r="AK425" i="11"/>
  <c r="AL425" i="11" s="1"/>
  <c r="AW476" i="11"/>
  <c r="AX476" i="11" s="1"/>
  <c r="AS476" i="11"/>
  <c r="AT476" i="11" s="1"/>
  <c r="AK476" i="11"/>
  <c r="AL476" i="11" s="1"/>
  <c r="AU476" i="11"/>
  <c r="AV476" i="11" s="1"/>
  <c r="AQ476" i="11"/>
  <c r="AR476" i="11" s="1"/>
  <c r="AM476" i="11"/>
  <c r="AN476" i="11" s="1"/>
  <c r="AW460" i="11"/>
  <c r="AX460" i="11" s="1"/>
  <c r="AS460" i="11"/>
  <c r="AT460" i="11" s="1"/>
  <c r="AK460" i="11"/>
  <c r="AL460" i="11" s="1"/>
  <c r="AU460" i="11"/>
  <c r="AV460" i="11" s="1"/>
  <c r="AQ460" i="11"/>
  <c r="AR460" i="11" s="1"/>
  <c r="AM460" i="11"/>
  <c r="AN460" i="11" s="1"/>
  <c r="AU273" i="11"/>
  <c r="AV273" i="11" s="1"/>
  <c r="AQ273" i="11"/>
  <c r="AR273" i="11" s="1"/>
  <c r="AM273" i="11"/>
  <c r="AN273" i="11" s="1"/>
  <c r="AW273" i="11"/>
  <c r="AX273" i="11" s="1"/>
  <c r="AS273" i="11"/>
  <c r="AT273" i="11" s="1"/>
  <c r="AK273" i="11"/>
  <c r="AL273" i="11" s="1"/>
  <c r="AU257" i="11"/>
  <c r="AV257" i="11" s="1"/>
  <c r="AQ257" i="11"/>
  <c r="AR257" i="11" s="1"/>
  <c r="AM257" i="11"/>
  <c r="AN257" i="11" s="1"/>
  <c r="AW257" i="11"/>
  <c r="AX257" i="11" s="1"/>
  <c r="AS257" i="11"/>
  <c r="AT257" i="11" s="1"/>
  <c r="AK257" i="11"/>
  <c r="AL257" i="11" s="1"/>
  <c r="AU229" i="11"/>
  <c r="AV229" i="11" s="1"/>
  <c r="AQ229" i="11"/>
  <c r="AR229" i="11" s="1"/>
  <c r="AM229" i="11"/>
  <c r="AN229" i="11" s="1"/>
  <c r="AS229" i="11"/>
  <c r="AT229" i="11" s="1"/>
  <c r="AW229" i="11"/>
  <c r="AX229" i="11" s="1"/>
  <c r="AK229" i="11"/>
  <c r="AL229" i="11" s="1"/>
  <c r="AW335" i="11"/>
  <c r="AX335" i="11" s="1"/>
  <c r="AS335" i="11"/>
  <c r="AT335" i="11" s="1"/>
  <c r="AK335" i="11"/>
  <c r="AL335" i="11" s="1"/>
  <c r="AU335" i="11"/>
  <c r="AV335" i="11" s="1"/>
  <c r="AQ335" i="11"/>
  <c r="AR335" i="11" s="1"/>
  <c r="AM335" i="11"/>
  <c r="AN335" i="11" s="1"/>
  <c r="AW319" i="11"/>
  <c r="AX319" i="11" s="1"/>
  <c r="AS319" i="11"/>
  <c r="AT319" i="11" s="1"/>
  <c r="AK319" i="11"/>
  <c r="AL319" i="11" s="1"/>
  <c r="AU319" i="11"/>
  <c r="AV319" i="11" s="1"/>
  <c r="AQ319" i="11"/>
  <c r="AR319" i="11" s="1"/>
  <c r="AM319" i="11"/>
  <c r="AN319" i="11" s="1"/>
  <c r="AW303" i="11"/>
  <c r="AX303" i="11" s="1"/>
  <c r="AS303" i="11"/>
  <c r="AT303" i="11" s="1"/>
  <c r="AK303" i="11"/>
  <c r="AL303" i="11" s="1"/>
  <c r="AU303" i="11"/>
  <c r="AV303" i="11" s="1"/>
  <c r="AQ303" i="11"/>
  <c r="AR303" i="11" s="1"/>
  <c r="AM303" i="11"/>
  <c r="AN303" i="11" s="1"/>
  <c r="AW287" i="11"/>
  <c r="AX287" i="11" s="1"/>
  <c r="AS287" i="11"/>
  <c r="AT287" i="11" s="1"/>
  <c r="AK287" i="11"/>
  <c r="AL287" i="11" s="1"/>
  <c r="AU287" i="11"/>
  <c r="AV287" i="11" s="1"/>
  <c r="AQ287" i="11"/>
  <c r="AR287" i="11" s="1"/>
  <c r="AM287" i="11"/>
  <c r="AN287" i="11" s="1"/>
  <c r="AW267" i="11"/>
  <c r="AX267" i="11" s="1"/>
  <c r="AS267" i="11"/>
  <c r="AT267" i="11" s="1"/>
  <c r="AK267" i="11"/>
  <c r="AL267" i="11" s="1"/>
  <c r="AU267" i="11"/>
  <c r="AV267" i="11" s="1"/>
  <c r="AQ267" i="11"/>
  <c r="AR267" i="11" s="1"/>
  <c r="AM267" i="11"/>
  <c r="AN267" i="11" s="1"/>
  <c r="AW255" i="11"/>
  <c r="AX255" i="11" s="1"/>
  <c r="AS255" i="11"/>
  <c r="AT255" i="11" s="1"/>
  <c r="AK255" i="11"/>
  <c r="AL255" i="11" s="1"/>
  <c r="AU255" i="11"/>
  <c r="AV255" i="11" s="1"/>
  <c r="AQ255" i="11"/>
  <c r="AR255" i="11" s="1"/>
  <c r="AM255" i="11"/>
  <c r="AN255" i="11" s="1"/>
  <c r="AW239" i="11"/>
  <c r="AX239" i="11" s="1"/>
  <c r="AS239" i="11"/>
  <c r="AT239" i="11" s="1"/>
  <c r="AK239" i="11"/>
  <c r="AL239" i="11" s="1"/>
  <c r="AU239" i="11"/>
  <c r="AV239" i="11" s="1"/>
  <c r="AQ239" i="11"/>
  <c r="AR239" i="11" s="1"/>
  <c r="AM239" i="11"/>
  <c r="AN239" i="11" s="1"/>
  <c r="AW215" i="11"/>
  <c r="AX215" i="11" s="1"/>
  <c r="AS215" i="11"/>
  <c r="AT215" i="11" s="1"/>
  <c r="AK215" i="11"/>
  <c r="AL215" i="11" s="1"/>
  <c r="AQ215" i="11"/>
  <c r="AR215" i="11" s="1"/>
  <c r="AU215" i="11"/>
  <c r="AV215" i="11" s="1"/>
  <c r="AM215" i="11"/>
  <c r="AN215" i="11" s="1"/>
  <c r="AU213" i="11"/>
  <c r="AV213" i="11" s="1"/>
  <c r="AQ213" i="11"/>
  <c r="AR213" i="11" s="1"/>
  <c r="AM213" i="11"/>
  <c r="AN213" i="11" s="1"/>
  <c r="AW213" i="11"/>
  <c r="AX213" i="11" s="1"/>
  <c r="AS213" i="11"/>
  <c r="AT213" i="11" s="1"/>
  <c r="AK213" i="11"/>
  <c r="AL213" i="11" s="1"/>
  <c r="AU197" i="11"/>
  <c r="AV197" i="11" s="1"/>
  <c r="AQ197" i="11"/>
  <c r="AR197" i="11" s="1"/>
  <c r="AM197" i="11"/>
  <c r="AN197" i="11" s="1"/>
  <c r="AW197" i="11"/>
  <c r="AX197" i="11" s="1"/>
  <c r="AS197" i="11"/>
  <c r="AT197" i="11" s="1"/>
  <c r="AK197" i="11"/>
  <c r="AL197" i="11" s="1"/>
  <c r="AU181" i="11"/>
  <c r="AV181" i="11" s="1"/>
  <c r="AQ181" i="11"/>
  <c r="AR181" i="11" s="1"/>
  <c r="AM181" i="11"/>
  <c r="AN181" i="11" s="1"/>
  <c r="AW181" i="11"/>
  <c r="AX181" i="11" s="1"/>
  <c r="AS181" i="11"/>
  <c r="AT181" i="11" s="1"/>
  <c r="AK181" i="11"/>
  <c r="AL181" i="11" s="1"/>
  <c r="AU165" i="11"/>
  <c r="AV165" i="11" s="1"/>
  <c r="AQ165" i="11"/>
  <c r="AR165" i="11" s="1"/>
  <c r="AM165" i="11"/>
  <c r="AN165" i="11" s="1"/>
  <c r="AW165" i="11"/>
  <c r="AX165" i="11" s="1"/>
  <c r="AS165" i="11"/>
  <c r="AT165" i="11" s="1"/>
  <c r="AK165" i="11"/>
  <c r="AL165" i="11" s="1"/>
  <c r="AU137" i="11"/>
  <c r="AV137" i="11" s="1"/>
  <c r="AQ137" i="11"/>
  <c r="AR137" i="11" s="1"/>
  <c r="AM137" i="11"/>
  <c r="AN137" i="11" s="1"/>
  <c r="AW137" i="11"/>
  <c r="AX137" i="11" s="1"/>
  <c r="AS137" i="11"/>
  <c r="AT137" i="11" s="1"/>
  <c r="AK137" i="11"/>
  <c r="AL137" i="11" s="1"/>
  <c r="AU113" i="11"/>
  <c r="AV113" i="11" s="1"/>
  <c r="AQ113" i="11"/>
  <c r="AR113" i="11" s="1"/>
  <c r="AM113" i="11"/>
  <c r="AN113" i="11" s="1"/>
  <c r="AS113" i="11"/>
  <c r="AT113" i="11" s="1"/>
  <c r="AK113" i="11"/>
  <c r="AL113" i="11" s="1"/>
  <c r="AW113" i="11"/>
  <c r="AX113" i="11" s="1"/>
  <c r="AU97" i="11"/>
  <c r="AV97" i="11" s="1"/>
  <c r="AQ97" i="11"/>
  <c r="AR97" i="11" s="1"/>
  <c r="AM97" i="11"/>
  <c r="AN97" i="11" s="1"/>
  <c r="AS97" i="11"/>
  <c r="AT97" i="11" s="1"/>
  <c r="AK97" i="11"/>
  <c r="AL97" i="11" s="1"/>
  <c r="AW97" i="11"/>
  <c r="AX97" i="11" s="1"/>
  <c r="S124" i="11"/>
  <c r="S100" i="11"/>
  <c r="AU81" i="11"/>
  <c r="AV81" i="11" s="1"/>
  <c r="AQ81" i="11"/>
  <c r="AR81" i="11" s="1"/>
  <c r="AM81" i="11"/>
  <c r="AN81" i="11" s="1"/>
  <c r="AW81" i="11"/>
  <c r="AX81" i="11" s="1"/>
  <c r="AS81" i="11"/>
  <c r="AT81" i="11" s="1"/>
  <c r="AK81" i="11"/>
  <c r="AL81" i="11" s="1"/>
  <c r="AU73" i="11"/>
  <c r="AV73" i="11" s="1"/>
  <c r="AQ73" i="11"/>
  <c r="AR73" i="11" s="1"/>
  <c r="AM73" i="11"/>
  <c r="AN73" i="11" s="1"/>
  <c r="AW73" i="11"/>
  <c r="AX73" i="11" s="1"/>
  <c r="AS73" i="11"/>
  <c r="AT73" i="11" s="1"/>
  <c r="AK73" i="11"/>
  <c r="AL73" i="11" s="1"/>
  <c r="AU65" i="11"/>
  <c r="AV65" i="11" s="1"/>
  <c r="AQ65" i="11"/>
  <c r="AR65" i="11" s="1"/>
  <c r="AM65" i="11"/>
  <c r="AN65" i="11" s="1"/>
  <c r="AW65" i="11"/>
  <c r="AX65" i="11" s="1"/>
  <c r="AS65" i="11"/>
  <c r="AT65" i="11" s="1"/>
  <c r="AK65" i="11"/>
  <c r="AL65" i="11" s="1"/>
  <c r="AU57" i="11"/>
  <c r="AV57" i="11" s="1"/>
  <c r="AQ57" i="11"/>
  <c r="AR57" i="11" s="1"/>
  <c r="AM57" i="11"/>
  <c r="AN57" i="11" s="1"/>
  <c r="AW57" i="11"/>
  <c r="AX57" i="11" s="1"/>
  <c r="AS57" i="11"/>
  <c r="AT57" i="11" s="1"/>
  <c r="AK57" i="11"/>
  <c r="AL57" i="11" s="1"/>
  <c r="AM49" i="11"/>
  <c r="AN49" i="11" s="1"/>
  <c r="AW49" i="11"/>
  <c r="AX49" i="11" s="1"/>
  <c r="AS49" i="11"/>
  <c r="AT49" i="11" s="1"/>
  <c r="AK49" i="11"/>
  <c r="AL49" i="11" s="1"/>
  <c r="AU49" i="11"/>
  <c r="AV49" i="11" s="1"/>
  <c r="AQ49" i="11"/>
  <c r="AR49" i="11" s="1"/>
  <c r="S34" i="11"/>
  <c r="S22" i="11"/>
  <c r="S29" i="11"/>
  <c r="AT21" i="11"/>
  <c r="S125" i="11"/>
  <c r="S96" i="11"/>
  <c r="AS43" i="11"/>
  <c r="AT43" i="11" s="1"/>
  <c r="AU43" i="11"/>
  <c r="AV43" i="11" s="1"/>
  <c r="AQ43" i="11"/>
  <c r="AR43" i="11" s="1"/>
  <c r="AM43" i="11"/>
  <c r="AN43" i="11" s="1"/>
  <c r="AK43" i="11"/>
  <c r="AL43" i="11" s="1"/>
  <c r="AW43" i="11"/>
  <c r="AX43" i="11" s="1"/>
  <c r="AW39" i="11"/>
  <c r="AX39" i="11" s="1"/>
  <c r="AU39" i="11"/>
  <c r="AV39" i="11" s="1"/>
  <c r="AQ39" i="11"/>
  <c r="AR39" i="11" s="1"/>
  <c r="AM39" i="11"/>
  <c r="AN39" i="11" s="1"/>
  <c r="AS39" i="11"/>
  <c r="AT39" i="11" s="1"/>
  <c r="AK39" i="11"/>
  <c r="AL39" i="11" s="1"/>
  <c r="AW27" i="11"/>
  <c r="AX27" i="11" s="1"/>
  <c r="AS27" i="11"/>
  <c r="AT27" i="11" s="1"/>
  <c r="AK27" i="11"/>
  <c r="AL27" i="11" s="1"/>
  <c r="AU27" i="11"/>
  <c r="AQ27" i="11"/>
  <c r="AM27" i="11"/>
  <c r="AN27" i="11" s="1"/>
  <c r="S156" i="11"/>
  <c r="S169" i="11"/>
  <c r="S185" i="11"/>
  <c r="S201" i="11"/>
  <c r="S102" i="11"/>
  <c r="S118" i="11"/>
  <c r="S95" i="11"/>
  <c r="S111" i="11"/>
  <c r="S127" i="11"/>
  <c r="S143" i="11"/>
  <c r="S159" i="11"/>
  <c r="S175" i="11"/>
  <c r="S191" i="11"/>
  <c r="S207" i="11"/>
  <c r="S232" i="11"/>
  <c r="S248" i="11"/>
  <c r="S264" i="11"/>
  <c r="S280" i="11"/>
  <c r="S296" i="11"/>
  <c r="S312" i="11"/>
  <c r="S328" i="11"/>
  <c r="S344" i="11"/>
  <c r="S289" i="11"/>
  <c r="S305" i="11"/>
  <c r="S321" i="11"/>
  <c r="S337" i="11"/>
  <c r="S215" i="11"/>
  <c r="S231" i="11"/>
  <c r="S247" i="11"/>
  <c r="S263" i="11"/>
  <c r="S279" i="11"/>
  <c r="S295" i="11"/>
  <c r="S311" i="11"/>
  <c r="S327" i="11"/>
  <c r="S343" i="11"/>
  <c r="S351" i="11"/>
  <c r="S367" i="11"/>
  <c r="S383" i="11"/>
  <c r="S399" i="11"/>
  <c r="S364" i="11"/>
  <c r="S380" i="11"/>
  <c r="S396" i="11"/>
  <c r="S412" i="11"/>
  <c r="S444" i="11"/>
  <c r="W425" i="11"/>
  <c r="S434" i="11"/>
  <c r="S450" i="11"/>
  <c r="S466" i="11"/>
  <c r="S482" i="11"/>
  <c r="S452" i="11"/>
  <c r="S468" i="11"/>
  <c r="S484" i="11"/>
  <c r="S500" i="11"/>
  <c r="S516" i="11"/>
  <c r="S532" i="11"/>
  <c r="S493" i="11"/>
  <c r="S509" i="11"/>
  <c r="S525" i="11"/>
  <c r="S574" i="11"/>
  <c r="T574" i="11" s="1"/>
  <c r="U574" i="11" s="1"/>
  <c r="R574" i="11"/>
  <c r="S590" i="11"/>
  <c r="S600" i="11"/>
  <c r="S543" i="11"/>
  <c r="S559" i="11"/>
  <c r="S575" i="11"/>
  <c r="T575" i="11" s="1"/>
  <c r="U575" i="11" s="1"/>
  <c r="R575" i="11"/>
  <c r="S591" i="11"/>
  <c r="S584" i="11"/>
  <c r="S610" i="11"/>
  <c r="S626" i="11"/>
  <c r="S642" i="11"/>
  <c r="S658" i="11"/>
  <c r="S611" i="11"/>
  <c r="S627" i="11"/>
  <c r="S643" i="11"/>
  <c r="S659" i="11"/>
  <c r="S668" i="11"/>
  <c r="S684" i="11"/>
  <c r="S673" i="11"/>
  <c r="S689" i="11"/>
  <c r="T689" i="11" s="1"/>
  <c r="U689" i="11" s="1"/>
  <c r="R689" i="11"/>
  <c r="R690" i="11"/>
  <c r="S690" i="11"/>
  <c r="T690" i="11" s="1"/>
  <c r="U690" i="11" s="1"/>
  <c r="S705" i="11"/>
  <c r="S721" i="11"/>
  <c r="S706" i="11"/>
  <c r="S722" i="11"/>
  <c r="S735" i="11"/>
  <c r="S751" i="11"/>
  <c r="S752" i="11"/>
  <c r="S763" i="11"/>
  <c r="S782" i="11"/>
  <c r="S768" i="11"/>
  <c r="S791" i="11"/>
  <c r="S806" i="11"/>
  <c r="S800" i="11"/>
  <c r="S795" i="11"/>
  <c r="S827" i="11"/>
  <c r="S841" i="11"/>
  <c r="S114" i="11"/>
  <c r="S75" i="11"/>
  <c r="S64" i="11"/>
  <c r="S28" i="11"/>
  <c r="S87" i="11"/>
  <c r="S76" i="11"/>
  <c r="S44" i="11"/>
  <c r="AU835" i="11"/>
  <c r="AV835" i="11" s="1"/>
  <c r="AQ835" i="11"/>
  <c r="AR835" i="11" s="1"/>
  <c r="AM835" i="11"/>
  <c r="AN835" i="11" s="1"/>
  <c r="AW835" i="11"/>
  <c r="AX835" i="11" s="1"/>
  <c r="AK835" i="11"/>
  <c r="AL835" i="11" s="1"/>
  <c r="AS835" i="11"/>
  <c r="AT835" i="11" s="1"/>
  <c r="AU820" i="11"/>
  <c r="AV820" i="11" s="1"/>
  <c r="AQ820" i="11"/>
  <c r="AR820" i="11" s="1"/>
  <c r="AM820" i="11"/>
  <c r="AN820" i="11" s="1"/>
  <c r="AS820" i="11"/>
  <c r="AT820" i="11" s="1"/>
  <c r="AW820" i="11"/>
  <c r="AX820" i="11" s="1"/>
  <c r="AK820" i="11"/>
  <c r="AL820" i="11" s="1"/>
  <c r="AU812" i="11"/>
  <c r="AV812" i="11" s="1"/>
  <c r="AQ812" i="11"/>
  <c r="AR812" i="11" s="1"/>
  <c r="AM812" i="11"/>
  <c r="AN812" i="11" s="1"/>
  <c r="AW812" i="11"/>
  <c r="AX812" i="11" s="1"/>
  <c r="AS812" i="11"/>
  <c r="AT812" i="11" s="1"/>
  <c r="AK812" i="11"/>
  <c r="AL812" i="11" s="1"/>
  <c r="AS821" i="11"/>
  <c r="AT821" i="11" s="1"/>
  <c r="AW821" i="11"/>
  <c r="AX821" i="11" s="1"/>
  <c r="AU821" i="11"/>
  <c r="AV821" i="11" s="1"/>
  <c r="AQ821" i="11"/>
  <c r="AR821" i="11" s="1"/>
  <c r="AM821" i="11"/>
  <c r="AN821" i="11" s="1"/>
  <c r="AK821" i="11"/>
  <c r="AL821" i="11" s="1"/>
  <c r="AS793" i="11"/>
  <c r="AT793" i="11" s="1"/>
  <c r="AK793" i="11"/>
  <c r="AL793" i="11" s="1"/>
  <c r="AQ793" i="11"/>
  <c r="AR793" i="11" s="1"/>
  <c r="AW793" i="11"/>
  <c r="AX793" i="11" s="1"/>
  <c r="AU793" i="11"/>
  <c r="AV793" i="11" s="1"/>
  <c r="AM793" i="11"/>
  <c r="AN793" i="11" s="1"/>
  <c r="AU787" i="11"/>
  <c r="AV787" i="11" s="1"/>
  <c r="AQ787" i="11"/>
  <c r="AR787" i="11" s="1"/>
  <c r="AK787" i="11"/>
  <c r="AL787" i="11" s="1"/>
  <c r="AS787" i="11"/>
  <c r="AT787" i="11" s="1"/>
  <c r="AW787" i="11"/>
  <c r="AX787" i="11" s="1"/>
  <c r="AM787" i="11"/>
  <c r="AN787" i="11" s="1"/>
  <c r="AU737" i="11"/>
  <c r="AV737" i="11" s="1"/>
  <c r="AQ737" i="11"/>
  <c r="AR737" i="11" s="1"/>
  <c r="AM737" i="11"/>
  <c r="AN737" i="11" s="1"/>
  <c r="AS737" i="11"/>
  <c r="AT737" i="11" s="1"/>
  <c r="AK737" i="11"/>
  <c r="AL737" i="11" s="1"/>
  <c r="AW737" i="11"/>
  <c r="AX737" i="11" s="1"/>
  <c r="AU721" i="11"/>
  <c r="AV721" i="11" s="1"/>
  <c r="AQ721" i="11"/>
  <c r="AR721" i="11" s="1"/>
  <c r="AM721" i="11"/>
  <c r="AN721" i="11" s="1"/>
  <c r="AW721" i="11"/>
  <c r="AX721" i="11" s="1"/>
  <c r="AS721" i="11"/>
  <c r="AT721" i="11" s="1"/>
  <c r="AK721" i="11"/>
  <c r="AL721" i="11" s="1"/>
  <c r="AU715" i="11"/>
  <c r="AV715" i="11" s="1"/>
  <c r="AQ715" i="11"/>
  <c r="AR715" i="11" s="1"/>
  <c r="AM715" i="11"/>
  <c r="AN715" i="11" s="1"/>
  <c r="AS715" i="11"/>
  <c r="AT715" i="11" s="1"/>
  <c r="AW715" i="11"/>
  <c r="AX715" i="11" s="1"/>
  <c r="AK715" i="11"/>
  <c r="AL715" i="11" s="1"/>
  <c r="AU712" i="11"/>
  <c r="AV712" i="11" s="1"/>
  <c r="AQ712" i="11"/>
  <c r="AR712" i="11" s="1"/>
  <c r="AM712" i="11"/>
  <c r="AN712" i="11" s="1"/>
  <c r="AS712" i="11"/>
  <c r="AT712" i="11" s="1"/>
  <c r="AK712" i="11"/>
  <c r="AL712" i="11" s="1"/>
  <c r="AW712" i="11"/>
  <c r="AX712" i="11" s="1"/>
  <c r="AU707" i="11"/>
  <c r="AV707" i="11" s="1"/>
  <c r="AQ707" i="11"/>
  <c r="AR707" i="11" s="1"/>
  <c r="AM707" i="11"/>
  <c r="AN707" i="11" s="1"/>
  <c r="AW707" i="11"/>
  <c r="AX707" i="11" s="1"/>
  <c r="AS707" i="11"/>
  <c r="AT707" i="11" s="1"/>
  <c r="AK707" i="11"/>
  <c r="AL707" i="11" s="1"/>
  <c r="AW709" i="11"/>
  <c r="AX709" i="11" s="1"/>
  <c r="AS709" i="11"/>
  <c r="AT709" i="11" s="1"/>
  <c r="AK709" i="11"/>
  <c r="AL709" i="11" s="1"/>
  <c r="AQ709" i="11"/>
  <c r="AR709" i="11" s="1"/>
  <c r="AU709" i="11"/>
  <c r="AV709" i="11" s="1"/>
  <c r="AM709" i="11"/>
  <c r="AN709" i="11" s="1"/>
  <c r="AU700" i="11"/>
  <c r="AV700" i="11" s="1"/>
  <c r="AQ700" i="11"/>
  <c r="AR700" i="11" s="1"/>
  <c r="AM700" i="11"/>
  <c r="AN700" i="11" s="1"/>
  <c r="AW700" i="11"/>
  <c r="AX700" i="11" s="1"/>
  <c r="AS700" i="11"/>
  <c r="AT700" i="11" s="1"/>
  <c r="AK700" i="11"/>
  <c r="AL700" i="11" s="1"/>
  <c r="AW695" i="11"/>
  <c r="AX695" i="11" s="1"/>
  <c r="AS695" i="11"/>
  <c r="AT695" i="11" s="1"/>
  <c r="AK695" i="11"/>
  <c r="AL695" i="11" s="1"/>
  <c r="AU695" i="11"/>
  <c r="AV695" i="11" s="1"/>
  <c r="AQ695" i="11"/>
  <c r="AR695" i="11" s="1"/>
  <c r="AM695" i="11"/>
  <c r="AN695" i="11" s="1"/>
  <c r="AW679" i="11"/>
  <c r="AX679" i="11" s="1"/>
  <c r="AS679" i="11"/>
  <c r="AT679" i="11" s="1"/>
  <c r="AK679" i="11"/>
  <c r="AL679" i="11" s="1"/>
  <c r="AU679" i="11"/>
  <c r="AV679" i="11" s="1"/>
  <c r="AQ679" i="11"/>
  <c r="AR679" i="11" s="1"/>
  <c r="AM679" i="11"/>
  <c r="AN679" i="11" s="1"/>
  <c r="AW672" i="11"/>
  <c r="AX672" i="11" s="1"/>
  <c r="AS672" i="11"/>
  <c r="AT672" i="11" s="1"/>
  <c r="AK672" i="11"/>
  <c r="AL672" i="11" s="1"/>
  <c r="AQ672" i="11"/>
  <c r="AR672" i="11" s="1"/>
  <c r="AU672" i="11"/>
  <c r="AV672" i="11" s="1"/>
  <c r="AM672" i="11"/>
  <c r="AN672" i="11" s="1"/>
  <c r="AU667" i="11"/>
  <c r="AV667" i="11" s="1"/>
  <c r="AQ667" i="11"/>
  <c r="AR667" i="11" s="1"/>
  <c r="AM667" i="11"/>
  <c r="AN667" i="11" s="1"/>
  <c r="AW667" i="11"/>
  <c r="AX667" i="11" s="1"/>
  <c r="AS667" i="11"/>
  <c r="AT667" i="11" s="1"/>
  <c r="AK667" i="11"/>
  <c r="AL667" i="11" s="1"/>
  <c r="AW645" i="11"/>
  <c r="AX645" i="11" s="1"/>
  <c r="AS645" i="11"/>
  <c r="AT645" i="11" s="1"/>
  <c r="AK645" i="11"/>
  <c r="AL645" i="11" s="1"/>
  <c r="AU645" i="11"/>
  <c r="AV645" i="11" s="1"/>
  <c r="AQ645" i="11"/>
  <c r="AR645" i="11" s="1"/>
  <c r="AM645" i="11"/>
  <c r="AN645" i="11" s="1"/>
  <c r="AW633" i="11"/>
  <c r="AX633" i="11" s="1"/>
  <c r="AS633" i="11"/>
  <c r="AT633" i="11" s="1"/>
  <c r="AK633" i="11"/>
  <c r="AL633" i="11" s="1"/>
  <c r="AU633" i="11"/>
  <c r="AV633" i="11" s="1"/>
  <c r="AQ633" i="11"/>
  <c r="AR633" i="11" s="1"/>
  <c r="AM633" i="11"/>
  <c r="AN633" i="11" s="1"/>
  <c r="AU617" i="11"/>
  <c r="AV617" i="11" s="1"/>
  <c r="AQ617" i="11"/>
  <c r="AR617" i="11" s="1"/>
  <c r="AM617" i="11"/>
  <c r="AN617" i="11" s="1"/>
  <c r="AS617" i="11"/>
  <c r="AT617" i="11" s="1"/>
  <c r="AK617" i="11"/>
  <c r="AL617" i="11" s="1"/>
  <c r="AW617" i="11"/>
  <c r="AX617" i="11" s="1"/>
  <c r="AW565" i="11"/>
  <c r="AX565" i="11" s="1"/>
  <c r="AS565" i="11"/>
  <c r="AT565" i="11" s="1"/>
  <c r="AK565" i="11"/>
  <c r="AL565" i="11" s="1"/>
  <c r="AU565" i="11"/>
  <c r="AV565" i="11" s="1"/>
  <c r="AQ565" i="11"/>
  <c r="AR565" i="11" s="1"/>
  <c r="AM565" i="11"/>
  <c r="AN565" i="11" s="1"/>
  <c r="AU549" i="11"/>
  <c r="AV549" i="11" s="1"/>
  <c r="AQ549" i="11"/>
  <c r="AR549" i="11" s="1"/>
  <c r="AM549" i="11"/>
  <c r="AN549" i="11" s="1"/>
  <c r="AS549" i="11"/>
  <c r="AT549" i="11" s="1"/>
  <c r="AK549" i="11"/>
  <c r="AL549" i="11" s="1"/>
  <c r="AW549" i="11"/>
  <c r="AX549" i="11" s="1"/>
  <c r="AU533" i="11"/>
  <c r="AV533" i="11" s="1"/>
  <c r="AQ533" i="11"/>
  <c r="AR533" i="11" s="1"/>
  <c r="AM533" i="11"/>
  <c r="AN533" i="11" s="1"/>
  <c r="AW533" i="11"/>
  <c r="AX533" i="11" s="1"/>
  <c r="AS533" i="11"/>
  <c r="AT533" i="11" s="1"/>
  <c r="AK533" i="11"/>
  <c r="AL533" i="11" s="1"/>
  <c r="AU517" i="11"/>
  <c r="AV517" i="11" s="1"/>
  <c r="AQ517" i="11"/>
  <c r="AR517" i="11" s="1"/>
  <c r="AM517" i="11"/>
  <c r="AN517" i="11" s="1"/>
  <c r="AW517" i="11"/>
  <c r="AX517" i="11" s="1"/>
  <c r="AS517" i="11"/>
  <c r="AT517" i="11" s="1"/>
  <c r="AK517" i="11"/>
  <c r="AL517" i="11" s="1"/>
  <c r="AU501" i="11"/>
  <c r="AV501" i="11" s="1"/>
  <c r="AQ501" i="11"/>
  <c r="AR501" i="11" s="1"/>
  <c r="AM501" i="11"/>
  <c r="AN501" i="11" s="1"/>
  <c r="AW501" i="11"/>
  <c r="AX501" i="11" s="1"/>
  <c r="AS501" i="11"/>
  <c r="AT501" i="11" s="1"/>
  <c r="AK501" i="11"/>
  <c r="AL501" i="11" s="1"/>
  <c r="AW539" i="11"/>
  <c r="AX539" i="11" s="1"/>
  <c r="AS539" i="11"/>
  <c r="AT539" i="11" s="1"/>
  <c r="AK539" i="11"/>
  <c r="AL539" i="11" s="1"/>
  <c r="AU539" i="11"/>
  <c r="AV539" i="11" s="1"/>
  <c r="AQ539" i="11"/>
  <c r="AR539" i="11" s="1"/>
  <c r="AM539" i="11"/>
  <c r="AN539" i="11" s="1"/>
  <c r="AW531" i="11"/>
  <c r="AX531" i="11" s="1"/>
  <c r="AS531" i="11"/>
  <c r="AT531" i="11" s="1"/>
  <c r="AK531" i="11"/>
  <c r="AL531" i="11" s="1"/>
  <c r="AU531" i="11"/>
  <c r="AV531" i="11" s="1"/>
  <c r="AQ531" i="11"/>
  <c r="AR531" i="11" s="1"/>
  <c r="AM531" i="11"/>
  <c r="AN531" i="11" s="1"/>
  <c r="AW523" i="11"/>
  <c r="AX523" i="11" s="1"/>
  <c r="AS523" i="11"/>
  <c r="AT523" i="11" s="1"/>
  <c r="AK523" i="11"/>
  <c r="AL523" i="11" s="1"/>
  <c r="AU523" i="11"/>
  <c r="AV523" i="11" s="1"/>
  <c r="AQ523" i="11"/>
  <c r="AR523" i="11" s="1"/>
  <c r="AM523" i="11"/>
  <c r="AN523" i="11" s="1"/>
  <c r="AW515" i="11"/>
  <c r="AX515" i="11" s="1"/>
  <c r="AS515" i="11"/>
  <c r="AT515" i="11" s="1"/>
  <c r="AK515" i="11"/>
  <c r="AL515" i="11" s="1"/>
  <c r="AU515" i="11"/>
  <c r="AV515" i="11" s="1"/>
  <c r="AQ515" i="11"/>
  <c r="AR515" i="11" s="1"/>
  <c r="AM515" i="11"/>
  <c r="AN515" i="11" s="1"/>
  <c r="AW507" i="11"/>
  <c r="AX507" i="11" s="1"/>
  <c r="AS507" i="11"/>
  <c r="AT507" i="11" s="1"/>
  <c r="AK507" i="11"/>
  <c r="AL507" i="11" s="1"/>
  <c r="AU507" i="11"/>
  <c r="AV507" i="11" s="1"/>
  <c r="AQ507" i="11"/>
  <c r="AR507" i="11" s="1"/>
  <c r="AM507" i="11"/>
  <c r="AN507" i="11" s="1"/>
  <c r="AW499" i="11"/>
  <c r="AX499" i="11" s="1"/>
  <c r="AS499" i="11"/>
  <c r="AT499" i="11" s="1"/>
  <c r="AK499" i="11"/>
  <c r="AL499" i="11" s="1"/>
  <c r="AU499" i="11"/>
  <c r="AV499" i="11" s="1"/>
  <c r="AQ499" i="11"/>
  <c r="AR499" i="11" s="1"/>
  <c r="AM499" i="11"/>
  <c r="AN499" i="11" s="1"/>
  <c r="AW491" i="11"/>
  <c r="AX491" i="11" s="1"/>
  <c r="AS491" i="11"/>
  <c r="AT491" i="11" s="1"/>
  <c r="AK491" i="11"/>
  <c r="AL491" i="11" s="1"/>
  <c r="AU491" i="11"/>
  <c r="AV491" i="11" s="1"/>
  <c r="AQ491" i="11"/>
  <c r="AR491" i="11" s="1"/>
  <c r="AM491" i="11"/>
  <c r="AN491" i="11" s="1"/>
  <c r="AU421" i="11"/>
  <c r="AV421" i="11" s="1"/>
  <c r="AQ421" i="11"/>
  <c r="AR421" i="11" s="1"/>
  <c r="AM421" i="11"/>
  <c r="AN421" i="11" s="1"/>
  <c r="AW421" i="11"/>
  <c r="AX421" i="11" s="1"/>
  <c r="AS421" i="11"/>
  <c r="AT421" i="11" s="1"/>
  <c r="AK421" i="11"/>
  <c r="AL421" i="11" s="1"/>
  <c r="AW472" i="11"/>
  <c r="AX472" i="11" s="1"/>
  <c r="AS472" i="11"/>
  <c r="AT472" i="11" s="1"/>
  <c r="AK472" i="11"/>
  <c r="AL472" i="11" s="1"/>
  <c r="AU472" i="11"/>
  <c r="AV472" i="11" s="1"/>
  <c r="AQ472" i="11"/>
  <c r="AR472" i="11" s="1"/>
  <c r="AM472" i="11"/>
  <c r="AN472" i="11" s="1"/>
  <c r="AW456" i="11"/>
  <c r="AX456" i="11" s="1"/>
  <c r="AS456" i="11"/>
  <c r="AT456" i="11" s="1"/>
  <c r="AK456" i="11"/>
  <c r="AL456" i="11" s="1"/>
  <c r="AU456" i="11"/>
  <c r="AV456" i="11" s="1"/>
  <c r="AQ456" i="11"/>
  <c r="AR456" i="11" s="1"/>
  <c r="AM456" i="11"/>
  <c r="AN456" i="11" s="1"/>
  <c r="AU424" i="11"/>
  <c r="AV424" i="11" s="1"/>
  <c r="AQ424" i="11"/>
  <c r="AR424" i="11" s="1"/>
  <c r="AM424" i="11"/>
  <c r="AN424" i="11" s="1"/>
  <c r="AW424" i="11"/>
  <c r="AX424" i="11" s="1"/>
  <c r="AK424" i="11"/>
  <c r="AL424" i="11" s="1"/>
  <c r="AS424" i="11"/>
  <c r="AT424" i="11" s="1"/>
  <c r="AU269" i="11"/>
  <c r="AV269" i="11" s="1"/>
  <c r="AQ269" i="11"/>
  <c r="AR269" i="11" s="1"/>
  <c r="AM269" i="11"/>
  <c r="AN269" i="11" s="1"/>
  <c r="AW269" i="11"/>
  <c r="AX269" i="11" s="1"/>
  <c r="AS269" i="11"/>
  <c r="AT269" i="11" s="1"/>
  <c r="AK269" i="11"/>
  <c r="AL269" i="11" s="1"/>
  <c r="AU253" i="11"/>
  <c r="AV253" i="11" s="1"/>
  <c r="AQ253" i="11"/>
  <c r="AR253" i="11" s="1"/>
  <c r="AM253" i="11"/>
  <c r="AN253" i="11" s="1"/>
  <c r="AW253" i="11"/>
  <c r="AX253" i="11" s="1"/>
  <c r="AS253" i="11"/>
  <c r="AT253" i="11" s="1"/>
  <c r="AK253" i="11"/>
  <c r="AL253" i="11" s="1"/>
  <c r="AU241" i="11"/>
  <c r="AV241" i="11" s="1"/>
  <c r="AQ241" i="11"/>
  <c r="AR241" i="11" s="1"/>
  <c r="AM241" i="11"/>
  <c r="AN241" i="11" s="1"/>
  <c r="AW241" i="11"/>
  <c r="AX241" i="11" s="1"/>
  <c r="AS241" i="11"/>
  <c r="AT241" i="11" s="1"/>
  <c r="AK241" i="11"/>
  <c r="AL241" i="11" s="1"/>
  <c r="AU225" i="11"/>
  <c r="AV225" i="11" s="1"/>
  <c r="AQ225" i="11"/>
  <c r="AR225" i="11" s="1"/>
  <c r="AM225" i="11"/>
  <c r="AN225" i="11" s="1"/>
  <c r="AW225" i="11"/>
  <c r="AX225" i="11" s="1"/>
  <c r="AK225" i="11"/>
  <c r="AL225" i="11" s="1"/>
  <c r="AS225" i="11"/>
  <c r="AT225" i="11" s="1"/>
  <c r="AW339" i="11"/>
  <c r="AX339" i="11" s="1"/>
  <c r="AS339" i="11"/>
  <c r="AT339" i="11" s="1"/>
  <c r="AK339" i="11"/>
  <c r="AL339" i="11" s="1"/>
  <c r="AU339" i="11"/>
  <c r="AV339" i="11" s="1"/>
  <c r="AQ339" i="11"/>
  <c r="AR339" i="11" s="1"/>
  <c r="AM339" i="11"/>
  <c r="AN339" i="11" s="1"/>
  <c r="AW323" i="11"/>
  <c r="AX323" i="11" s="1"/>
  <c r="AS323" i="11"/>
  <c r="AT323" i="11" s="1"/>
  <c r="AK323" i="11"/>
  <c r="AL323" i="11" s="1"/>
  <c r="AU323" i="11"/>
  <c r="AV323" i="11" s="1"/>
  <c r="AQ323" i="11"/>
  <c r="AR323" i="11" s="1"/>
  <c r="AM323" i="11"/>
  <c r="AN323" i="11" s="1"/>
  <c r="AW307" i="11"/>
  <c r="AX307" i="11" s="1"/>
  <c r="AS307" i="11"/>
  <c r="AT307" i="11" s="1"/>
  <c r="AK307" i="11"/>
  <c r="AL307" i="11" s="1"/>
  <c r="AU307" i="11"/>
  <c r="AV307" i="11" s="1"/>
  <c r="AQ307" i="11"/>
  <c r="AR307" i="11" s="1"/>
  <c r="AM307" i="11"/>
  <c r="AN307" i="11" s="1"/>
  <c r="AW291" i="11"/>
  <c r="AX291" i="11" s="1"/>
  <c r="AS291" i="11"/>
  <c r="AT291" i="11" s="1"/>
  <c r="AK291" i="11"/>
  <c r="AL291" i="11" s="1"/>
  <c r="AU291" i="11"/>
  <c r="AV291" i="11" s="1"/>
  <c r="AQ291" i="11"/>
  <c r="AR291" i="11" s="1"/>
  <c r="AM291" i="11"/>
  <c r="AN291" i="11" s="1"/>
  <c r="AW271" i="11"/>
  <c r="AX271" i="11" s="1"/>
  <c r="AS271" i="11"/>
  <c r="AT271" i="11" s="1"/>
  <c r="AK271" i="11"/>
  <c r="AL271" i="11" s="1"/>
  <c r="AU271" i="11"/>
  <c r="AV271" i="11" s="1"/>
  <c r="AQ271" i="11"/>
  <c r="AR271" i="11" s="1"/>
  <c r="AM271" i="11"/>
  <c r="AN271" i="11" s="1"/>
  <c r="AW243" i="11"/>
  <c r="AX243" i="11" s="1"/>
  <c r="AS243" i="11"/>
  <c r="AT243" i="11" s="1"/>
  <c r="AK243" i="11"/>
  <c r="AL243" i="11" s="1"/>
  <c r="AU243" i="11"/>
  <c r="AV243" i="11" s="1"/>
  <c r="AQ243" i="11"/>
  <c r="AR243" i="11" s="1"/>
  <c r="AM243" i="11"/>
  <c r="AN243" i="11" s="1"/>
  <c r="AW235" i="11"/>
  <c r="AX235" i="11" s="1"/>
  <c r="AS235" i="11"/>
  <c r="AT235" i="11" s="1"/>
  <c r="AK235" i="11"/>
  <c r="AL235" i="11" s="1"/>
  <c r="AU235" i="11"/>
  <c r="AV235" i="11" s="1"/>
  <c r="AM235" i="11"/>
  <c r="AN235" i="11" s="1"/>
  <c r="AQ235" i="11"/>
  <c r="AR235" i="11" s="1"/>
  <c r="AU209" i="11"/>
  <c r="AV209" i="11" s="1"/>
  <c r="AQ209" i="11"/>
  <c r="AR209" i="11" s="1"/>
  <c r="AM209" i="11"/>
  <c r="AN209" i="11" s="1"/>
  <c r="AW209" i="11"/>
  <c r="AX209" i="11" s="1"/>
  <c r="AS209" i="11"/>
  <c r="AT209" i="11" s="1"/>
  <c r="AK209" i="11"/>
  <c r="AL209" i="11" s="1"/>
  <c r="AU193" i="11"/>
  <c r="AV193" i="11" s="1"/>
  <c r="AQ193" i="11"/>
  <c r="AR193" i="11" s="1"/>
  <c r="AM193" i="11"/>
  <c r="AN193" i="11" s="1"/>
  <c r="AW193" i="11"/>
  <c r="AX193" i="11" s="1"/>
  <c r="AS193" i="11"/>
  <c r="AT193" i="11" s="1"/>
  <c r="AK193" i="11"/>
  <c r="AL193" i="11" s="1"/>
  <c r="AU177" i="11"/>
  <c r="AV177" i="11" s="1"/>
  <c r="AQ177" i="11"/>
  <c r="AR177" i="11" s="1"/>
  <c r="AM177" i="11"/>
  <c r="AN177" i="11" s="1"/>
  <c r="AW177" i="11"/>
  <c r="AX177" i="11" s="1"/>
  <c r="AS177" i="11"/>
  <c r="AT177" i="11" s="1"/>
  <c r="AK177" i="11"/>
  <c r="AL177" i="11" s="1"/>
  <c r="AU161" i="11"/>
  <c r="AV161" i="11" s="1"/>
  <c r="AQ161" i="11"/>
  <c r="AR161" i="11" s="1"/>
  <c r="AM161" i="11"/>
  <c r="AN161" i="11" s="1"/>
  <c r="AW161" i="11"/>
  <c r="AX161" i="11" s="1"/>
  <c r="AS161" i="11"/>
  <c r="AT161" i="11" s="1"/>
  <c r="AK161" i="11"/>
  <c r="AL161" i="11" s="1"/>
  <c r="AU153" i="11"/>
  <c r="AV153" i="11" s="1"/>
  <c r="AQ153" i="11"/>
  <c r="AR153" i="11" s="1"/>
  <c r="AM153" i="11"/>
  <c r="AN153" i="11" s="1"/>
  <c r="AW153" i="11"/>
  <c r="AX153" i="11" s="1"/>
  <c r="AS153" i="11"/>
  <c r="AT153" i="11" s="1"/>
  <c r="AK153" i="11"/>
  <c r="AL153" i="11" s="1"/>
  <c r="AU141" i="11"/>
  <c r="AV141" i="11" s="1"/>
  <c r="AQ141" i="11"/>
  <c r="AR141" i="11" s="1"/>
  <c r="AM141" i="11"/>
  <c r="AN141" i="11" s="1"/>
  <c r="AW141" i="11"/>
  <c r="AX141" i="11" s="1"/>
  <c r="AS141" i="11"/>
  <c r="AT141" i="11" s="1"/>
  <c r="AK141" i="11"/>
  <c r="AL141" i="11" s="1"/>
  <c r="AU125" i="11"/>
  <c r="AV125" i="11" s="1"/>
  <c r="AQ125" i="11"/>
  <c r="AR125" i="11" s="1"/>
  <c r="AM125" i="11"/>
  <c r="AN125" i="11" s="1"/>
  <c r="AW125" i="11"/>
  <c r="AX125" i="11" s="1"/>
  <c r="AS125" i="11"/>
  <c r="AT125" i="11" s="1"/>
  <c r="AK125" i="11"/>
  <c r="AL125" i="11" s="1"/>
  <c r="AU109" i="11"/>
  <c r="AV109" i="11" s="1"/>
  <c r="AQ109" i="11"/>
  <c r="AR109" i="11" s="1"/>
  <c r="AM109" i="11"/>
  <c r="AN109" i="11" s="1"/>
  <c r="AW109" i="11"/>
  <c r="AX109" i="11" s="1"/>
  <c r="AS109" i="11"/>
  <c r="AT109" i="11" s="1"/>
  <c r="AK109" i="11"/>
  <c r="AL109" i="11" s="1"/>
  <c r="AU93" i="11"/>
  <c r="AV93" i="11" s="1"/>
  <c r="AQ93" i="11"/>
  <c r="AR93" i="11" s="1"/>
  <c r="AM93" i="11"/>
  <c r="AN93" i="11" s="1"/>
  <c r="AW93" i="11"/>
  <c r="AX93" i="11" s="1"/>
  <c r="AS93" i="11"/>
  <c r="AT93" i="11" s="1"/>
  <c r="AK93" i="11"/>
  <c r="AL93" i="11" s="1"/>
  <c r="AW167" i="11"/>
  <c r="AX167" i="11" s="1"/>
  <c r="AS167" i="11"/>
  <c r="AT167" i="11" s="1"/>
  <c r="AK167" i="11"/>
  <c r="AL167" i="11" s="1"/>
  <c r="AU167" i="11"/>
  <c r="AV167" i="11" s="1"/>
  <c r="AQ167" i="11"/>
  <c r="AR167" i="11" s="1"/>
  <c r="AM167" i="11"/>
  <c r="AN167" i="11" s="1"/>
  <c r="S133" i="11"/>
  <c r="S86" i="11"/>
  <c r="S78" i="11"/>
  <c r="S70" i="11"/>
  <c r="S62" i="11"/>
  <c r="S54" i="11"/>
  <c r="S46" i="11"/>
  <c r="AU88" i="11"/>
  <c r="AV88" i="11" s="1"/>
  <c r="AS88" i="11"/>
  <c r="AT88" i="11" s="1"/>
  <c r="AQ88" i="11"/>
  <c r="AR88" i="11" s="1"/>
  <c r="AM88" i="11"/>
  <c r="AN88" i="11" s="1"/>
  <c r="AW88" i="11"/>
  <c r="AX88" i="11" s="1"/>
  <c r="AK88" i="11"/>
  <c r="AL88" i="11" s="1"/>
  <c r="S85" i="11"/>
  <c r="AU80" i="11"/>
  <c r="AV80" i="11" s="1"/>
  <c r="AQ80" i="11"/>
  <c r="AR80" i="11" s="1"/>
  <c r="AM80" i="11"/>
  <c r="AN80" i="11" s="1"/>
  <c r="AW80" i="11"/>
  <c r="AX80" i="11" s="1"/>
  <c r="AS80" i="11"/>
  <c r="AT80" i="11" s="1"/>
  <c r="AK80" i="11"/>
  <c r="AL80" i="11" s="1"/>
  <c r="S77" i="11"/>
  <c r="AU72" i="11"/>
  <c r="AV72" i="11" s="1"/>
  <c r="AQ72" i="11"/>
  <c r="AR72" i="11" s="1"/>
  <c r="AM72" i="11"/>
  <c r="AN72" i="11" s="1"/>
  <c r="AW72" i="11"/>
  <c r="AX72" i="11" s="1"/>
  <c r="AS72" i="11"/>
  <c r="AT72" i="11" s="1"/>
  <c r="AK72" i="11"/>
  <c r="AL72" i="11" s="1"/>
  <c r="S69" i="11"/>
  <c r="AU64" i="11"/>
  <c r="AV64" i="11" s="1"/>
  <c r="AQ64" i="11"/>
  <c r="AR64" i="11" s="1"/>
  <c r="AM64" i="11"/>
  <c r="AN64" i="11" s="1"/>
  <c r="AW64" i="11"/>
  <c r="AX64" i="11" s="1"/>
  <c r="AS64" i="11"/>
  <c r="AT64" i="11" s="1"/>
  <c r="AK64" i="11"/>
  <c r="AL64" i="11" s="1"/>
  <c r="S61" i="11"/>
  <c r="AU56" i="11"/>
  <c r="AV56" i="11" s="1"/>
  <c r="AQ56" i="11"/>
  <c r="AR56" i="11" s="1"/>
  <c r="AM56" i="11"/>
  <c r="AN56" i="11" s="1"/>
  <c r="AW56" i="11"/>
  <c r="AX56" i="11" s="1"/>
  <c r="AS56" i="11"/>
  <c r="AT56" i="11" s="1"/>
  <c r="AK56" i="11"/>
  <c r="AL56" i="11" s="1"/>
  <c r="S53" i="11"/>
  <c r="AU48" i="11"/>
  <c r="AV48" i="11" s="1"/>
  <c r="AQ48" i="11"/>
  <c r="AR48" i="11" s="1"/>
  <c r="AM48" i="11"/>
  <c r="AN48" i="11" s="1"/>
  <c r="AW48" i="11"/>
  <c r="AX48" i="11" s="1"/>
  <c r="AS48" i="11"/>
  <c r="AT48" i="11" s="1"/>
  <c r="AK48" i="11"/>
  <c r="AL48" i="11" s="1"/>
  <c r="S45" i="11"/>
  <c r="AT25" i="11"/>
  <c r="AL21" i="11"/>
  <c r="S17" i="11"/>
  <c r="S117" i="11"/>
  <c r="S109" i="11"/>
  <c r="S89" i="11"/>
  <c r="AW87" i="11"/>
  <c r="AX87" i="11" s="1"/>
  <c r="AS87" i="11"/>
  <c r="AT87" i="11" s="1"/>
  <c r="AK87" i="11"/>
  <c r="AL87" i="11" s="1"/>
  <c r="AU87" i="11"/>
  <c r="AV87" i="11" s="1"/>
  <c r="AQ87" i="11"/>
  <c r="AR87" i="11" s="1"/>
  <c r="AM87" i="11"/>
  <c r="AN87" i="11" s="1"/>
  <c r="AW83" i="11"/>
  <c r="AX83" i="11" s="1"/>
  <c r="AS83" i="11"/>
  <c r="AT83" i="11" s="1"/>
  <c r="AK83" i="11"/>
  <c r="AL83" i="11" s="1"/>
  <c r="AU83" i="11"/>
  <c r="AV83" i="11" s="1"/>
  <c r="AQ83" i="11"/>
  <c r="AR83" i="11" s="1"/>
  <c r="AM83" i="11"/>
  <c r="AN83" i="11" s="1"/>
  <c r="AW79" i="11"/>
  <c r="AX79" i="11" s="1"/>
  <c r="AS79" i="11"/>
  <c r="AT79" i="11" s="1"/>
  <c r="AK79" i="11"/>
  <c r="AL79" i="11" s="1"/>
  <c r="AU79" i="11"/>
  <c r="AV79" i="11" s="1"/>
  <c r="AQ79" i="11"/>
  <c r="AR79" i="11" s="1"/>
  <c r="AM79" i="11"/>
  <c r="AN79" i="11" s="1"/>
  <c r="AW75" i="11"/>
  <c r="AX75" i="11" s="1"/>
  <c r="AS75" i="11"/>
  <c r="AT75" i="11" s="1"/>
  <c r="AK75" i="11"/>
  <c r="AL75" i="11" s="1"/>
  <c r="AU75" i="11"/>
  <c r="AV75" i="11" s="1"/>
  <c r="AQ75" i="11"/>
  <c r="AR75" i="11" s="1"/>
  <c r="AM75" i="11"/>
  <c r="AN75" i="11" s="1"/>
  <c r="AW71" i="11"/>
  <c r="AX71" i="11" s="1"/>
  <c r="AS71" i="11"/>
  <c r="AT71" i="11" s="1"/>
  <c r="AK71" i="11"/>
  <c r="AL71" i="11" s="1"/>
  <c r="AU71" i="11"/>
  <c r="AV71" i="11" s="1"/>
  <c r="AQ71" i="11"/>
  <c r="AR71" i="11" s="1"/>
  <c r="AM71" i="11"/>
  <c r="AN71" i="11" s="1"/>
  <c r="AW67" i="11"/>
  <c r="AX67" i="11" s="1"/>
  <c r="AS67" i="11"/>
  <c r="AT67" i="11" s="1"/>
  <c r="AK67" i="11"/>
  <c r="AL67" i="11" s="1"/>
  <c r="AU67" i="11"/>
  <c r="AV67" i="11" s="1"/>
  <c r="AQ67" i="11"/>
  <c r="AR67" i="11" s="1"/>
  <c r="AM67" i="11"/>
  <c r="AN67" i="11" s="1"/>
  <c r="AW63" i="11"/>
  <c r="AX63" i="11" s="1"/>
  <c r="AS63" i="11"/>
  <c r="AT63" i="11" s="1"/>
  <c r="AK63" i="11"/>
  <c r="AL63" i="11" s="1"/>
  <c r="AU63" i="11"/>
  <c r="AV63" i="11" s="1"/>
  <c r="AQ63" i="11"/>
  <c r="AR63" i="11" s="1"/>
  <c r="AM63" i="11"/>
  <c r="AN63" i="11" s="1"/>
  <c r="AW59" i="11"/>
  <c r="AX59" i="11" s="1"/>
  <c r="AS59" i="11"/>
  <c r="AT59" i="11" s="1"/>
  <c r="AK59" i="11"/>
  <c r="AL59" i="11" s="1"/>
  <c r="AU59" i="11"/>
  <c r="AV59" i="11" s="1"/>
  <c r="AQ59" i="11"/>
  <c r="AR59" i="11" s="1"/>
  <c r="AM59" i="11"/>
  <c r="AN59" i="11" s="1"/>
  <c r="AW55" i="11"/>
  <c r="AX55" i="11" s="1"/>
  <c r="AS55" i="11"/>
  <c r="AT55" i="11" s="1"/>
  <c r="AK55" i="11"/>
  <c r="AL55" i="11" s="1"/>
  <c r="AU55" i="11"/>
  <c r="AV55" i="11" s="1"/>
  <c r="AQ55" i="11"/>
  <c r="AR55" i="11" s="1"/>
  <c r="AM55" i="11"/>
  <c r="AN55" i="11" s="1"/>
  <c r="AX16" i="11"/>
  <c r="S160" i="11"/>
  <c r="S173" i="11"/>
  <c r="S189" i="11"/>
  <c r="S205" i="11"/>
  <c r="S99" i="11"/>
  <c r="S115" i="11"/>
  <c r="S131" i="11"/>
  <c r="S147" i="11"/>
  <c r="S163" i="11"/>
  <c r="S179" i="11"/>
  <c r="S195" i="11"/>
  <c r="S211" i="11"/>
  <c r="S220" i="11"/>
  <c r="S236" i="11"/>
  <c r="S252" i="11"/>
  <c r="S268" i="11"/>
  <c r="S284" i="11"/>
  <c r="S300" i="11"/>
  <c r="S316" i="11"/>
  <c r="S332" i="11"/>
  <c r="S348" i="11"/>
  <c r="S293" i="11"/>
  <c r="S309" i="11"/>
  <c r="S325" i="11"/>
  <c r="S341" i="11"/>
  <c r="S219" i="11"/>
  <c r="S235" i="11"/>
  <c r="S251" i="11"/>
  <c r="S267" i="11"/>
  <c r="S283" i="11"/>
  <c r="S299" i="11"/>
  <c r="S315" i="11"/>
  <c r="S331" i="11"/>
  <c r="S347" i="11"/>
  <c r="S355" i="11"/>
  <c r="S371" i="11"/>
  <c r="S387" i="11"/>
  <c r="S403" i="11"/>
  <c r="S424" i="11"/>
  <c r="T424" i="11" s="1"/>
  <c r="U424" i="11" s="1"/>
  <c r="R424" i="11"/>
  <c r="S368" i="11"/>
  <c r="S384" i="11"/>
  <c r="S400" i="11"/>
  <c r="S432" i="11"/>
  <c r="S350" i="11"/>
  <c r="R422" i="11"/>
  <c r="S422" i="11"/>
  <c r="T422" i="11" s="1"/>
  <c r="U422" i="11" s="1"/>
  <c r="S438" i="11"/>
  <c r="S454" i="11"/>
  <c r="S470" i="11"/>
  <c r="S415" i="11"/>
  <c r="S456" i="11"/>
  <c r="S472" i="11"/>
  <c r="S488" i="11"/>
  <c r="S504" i="11"/>
  <c r="S520" i="11"/>
  <c r="S536" i="11"/>
  <c r="S560" i="11"/>
  <c r="S497" i="11"/>
  <c r="S513" i="11"/>
  <c r="S529" i="11"/>
  <c r="S556" i="11"/>
  <c r="S546" i="11"/>
  <c r="S562" i="11"/>
  <c r="S578" i="11"/>
  <c r="S594" i="11"/>
  <c r="S601" i="11"/>
  <c r="S547" i="11"/>
  <c r="S563" i="11"/>
  <c r="S579" i="11"/>
  <c r="S595" i="11"/>
  <c r="S572" i="11"/>
  <c r="S588" i="11"/>
  <c r="S614" i="11"/>
  <c r="S630" i="11"/>
  <c r="S646" i="11"/>
  <c r="S662" i="11"/>
  <c r="T662" i="11" s="1"/>
  <c r="U662" i="11" s="1"/>
  <c r="R662" i="11"/>
  <c r="S615" i="11"/>
  <c r="S631" i="11"/>
  <c r="S647" i="11"/>
  <c r="S663" i="11"/>
  <c r="T663" i="11" s="1"/>
  <c r="U663" i="11" s="1"/>
  <c r="R663" i="11"/>
  <c r="S672" i="11"/>
  <c r="S688" i="11"/>
  <c r="T688" i="11" s="1"/>
  <c r="U688" i="11" s="1"/>
  <c r="R688" i="11"/>
  <c r="S677" i="11"/>
  <c r="S693" i="11"/>
  <c r="T693" i="11" s="1"/>
  <c r="U693" i="11" s="1"/>
  <c r="R693" i="11"/>
  <c r="S678" i="11"/>
  <c r="S694" i="11"/>
  <c r="W687" i="11"/>
  <c r="S710" i="11"/>
  <c r="S732" i="11"/>
  <c r="S750" i="11"/>
  <c r="S723" i="11"/>
  <c r="S739" i="11"/>
  <c r="S767" i="11"/>
  <c r="S756" i="11"/>
  <c r="S772" i="11"/>
  <c r="S777" i="11"/>
  <c r="S793" i="11"/>
  <c r="S796" i="11"/>
  <c r="S807" i="11"/>
  <c r="S802" i="11"/>
  <c r="S799" i="11"/>
  <c r="S811" i="11"/>
  <c r="S834" i="11"/>
  <c r="S839" i="11"/>
  <c r="S83" i="11"/>
  <c r="S72" i="11"/>
  <c r="S48" i="11"/>
  <c r="S98" i="11"/>
  <c r="S106" i="11"/>
  <c r="S84" i="11"/>
  <c r="S63" i="11"/>
  <c r="S52" i="11"/>
  <c r="S30" i="11"/>
  <c r="W41" i="11" l="1"/>
  <c r="W663" i="11"/>
  <c r="W662" i="11"/>
  <c r="W693" i="11"/>
  <c r="W424" i="11"/>
  <c r="W664" i="11"/>
  <c r="W665" i="11"/>
  <c r="W576" i="11"/>
  <c r="AW852" i="11"/>
  <c r="W689" i="11"/>
  <c r="W575" i="11"/>
  <c r="AP863" i="11"/>
  <c r="AW859" i="11"/>
  <c r="AW854" i="11"/>
  <c r="AN19" i="11"/>
  <c r="AM863" i="11"/>
  <c r="AM859" i="11"/>
  <c r="AM854" i="11"/>
  <c r="AN23" i="11"/>
  <c r="W422" i="11"/>
  <c r="AV27" i="11"/>
  <c r="W686" i="11"/>
  <c r="AW858" i="11"/>
  <c r="W692" i="11"/>
  <c r="AR19" i="11"/>
  <c r="AR23" i="11"/>
  <c r="AW853" i="11"/>
  <c r="W688" i="11"/>
  <c r="AW862" i="11"/>
  <c r="W690" i="11"/>
  <c r="W574" i="11"/>
  <c r="AS863" i="11"/>
  <c r="AS854" i="11"/>
  <c r="AR27" i="11"/>
  <c r="AW863" i="11"/>
  <c r="AS859" i="11"/>
  <c r="AV19" i="11"/>
  <c r="AU852" i="11"/>
  <c r="AU857" i="11" s="1"/>
  <c r="AV23" i="11"/>
  <c r="W40" i="11"/>
  <c r="AW857" i="11" l="1"/>
  <c r="AW861" i="11" s="1"/>
  <c r="AJ863" i="11"/>
  <c r="AU861" i="11"/>
  <c r="L863" i="11" l="1"/>
  <c r="C756" i="11" l="1"/>
  <c r="I756" i="11" s="1"/>
  <c r="C757" i="11"/>
  <c r="I757" i="11" s="1"/>
  <c r="C754" i="11"/>
  <c r="I754" i="11" s="1"/>
  <c r="I755" i="11"/>
  <c r="I759" i="11"/>
  <c r="C761" i="11"/>
  <c r="I761" i="11" s="1"/>
  <c r="C760" i="11"/>
  <c r="I760" i="11" s="1"/>
  <c r="C758" i="11"/>
  <c r="I758" i="11" s="1"/>
  <c r="AO758" i="11" l="1"/>
  <c r="K758" i="11"/>
  <c r="AI758" i="11"/>
  <c r="AI755" i="11"/>
  <c r="K755" i="11"/>
  <c r="AO755" i="11"/>
  <c r="K760" i="11"/>
  <c r="K754" i="11"/>
  <c r="AO754" i="11"/>
  <c r="AI754" i="11"/>
  <c r="K761" i="11"/>
  <c r="K757" i="11"/>
  <c r="K759" i="11"/>
  <c r="AO759" i="11"/>
  <c r="AI759" i="11"/>
  <c r="K756" i="11"/>
  <c r="AP759" i="11" l="1"/>
  <c r="AJ759" i="11"/>
  <c r="AP755" i="11"/>
  <c r="AJ755" i="11"/>
  <c r="AJ758" i="11"/>
  <c r="AP758" i="11"/>
  <c r="AP754" i="11"/>
  <c r="AJ754" i="11"/>
  <c r="C798" i="11" l="1"/>
  <c r="I798" i="11" s="1"/>
  <c r="C800" i="11"/>
  <c r="I800" i="11" s="1"/>
  <c r="I799" i="11"/>
  <c r="C801" i="11"/>
  <c r="I801" i="11" s="1"/>
  <c r="C786" i="11"/>
  <c r="I786" i="11" s="1"/>
  <c r="C788" i="11"/>
  <c r="I788" i="11" s="1"/>
  <c r="I787" i="11"/>
  <c r="C789" i="11"/>
  <c r="I789" i="11" s="1"/>
  <c r="C778" i="11"/>
  <c r="I778" i="11" s="1"/>
  <c r="C780" i="11"/>
  <c r="I780" i="11" s="1"/>
  <c r="C781" i="11"/>
  <c r="I781" i="11" s="1"/>
  <c r="I779" i="11"/>
  <c r="C770" i="11"/>
  <c r="I770" i="11" s="1"/>
  <c r="C773" i="11"/>
  <c r="I773" i="11" s="1"/>
  <c r="C772" i="11"/>
  <c r="I772" i="11" s="1"/>
  <c r="I771" i="11"/>
  <c r="C766" i="11"/>
  <c r="I766" i="11" s="1"/>
  <c r="I767" i="11"/>
  <c r="C768" i="11"/>
  <c r="I768" i="11" s="1"/>
  <c r="C769" i="11"/>
  <c r="I769" i="11" s="1"/>
  <c r="C790" i="11"/>
  <c r="I790" i="11" s="1"/>
  <c r="C792" i="11"/>
  <c r="I792" i="11" s="1"/>
  <c r="I791" i="11"/>
  <c r="C793" i="11"/>
  <c r="I793" i="11" s="1"/>
  <c r="C765" i="11"/>
  <c r="I765" i="11" s="1"/>
  <c r="C764" i="11"/>
  <c r="I764" i="11" s="1"/>
  <c r="I763" i="11"/>
  <c r="C762" i="11"/>
  <c r="I762" i="11" s="1"/>
  <c r="C784" i="11"/>
  <c r="I784" i="11" s="1"/>
  <c r="C782" i="11"/>
  <c r="I782" i="11" s="1"/>
  <c r="C785" i="11"/>
  <c r="I785" i="11" s="1"/>
  <c r="I783" i="11"/>
  <c r="C796" i="11"/>
  <c r="I796" i="11" s="1"/>
  <c r="C797" i="11"/>
  <c r="I797" i="11" s="1"/>
  <c r="C794" i="11"/>
  <c r="I794" i="11" s="1"/>
  <c r="I795" i="11"/>
  <c r="C776" i="11"/>
  <c r="I776" i="11" s="1"/>
  <c r="C777" i="11"/>
  <c r="I777" i="11" s="1"/>
  <c r="C774" i="11"/>
  <c r="I774" i="11" s="1"/>
  <c r="I775" i="11"/>
  <c r="K775" i="11" l="1"/>
  <c r="AI775" i="11"/>
  <c r="AO775" i="11"/>
  <c r="AI795" i="11"/>
  <c r="AO795" i="11"/>
  <c r="K795" i="11"/>
  <c r="AO783" i="11"/>
  <c r="AI783" i="11"/>
  <c r="K783" i="11"/>
  <c r="K762" i="11"/>
  <c r="AI762" i="11"/>
  <c r="AO762" i="11"/>
  <c r="K793" i="11"/>
  <c r="K769" i="11"/>
  <c r="K771" i="11"/>
  <c r="AO771" i="11"/>
  <c r="AI771" i="11"/>
  <c r="K779" i="11"/>
  <c r="AO779" i="11"/>
  <c r="AI779" i="11"/>
  <c r="K789" i="11"/>
  <c r="K801" i="11"/>
  <c r="K774" i="11"/>
  <c r="AI774" i="11"/>
  <c r="AO774" i="11"/>
  <c r="AO794" i="11"/>
  <c r="K794" i="11"/>
  <c r="AI794" i="11"/>
  <c r="K785" i="11"/>
  <c r="AI763" i="11"/>
  <c r="AO763" i="11"/>
  <c r="K763" i="11"/>
  <c r="K791" i="11"/>
  <c r="AI791" i="11"/>
  <c r="AO791" i="11"/>
  <c r="K768" i="11"/>
  <c r="K772" i="11"/>
  <c r="K781" i="11"/>
  <c r="AO787" i="11"/>
  <c r="AI787" i="11"/>
  <c r="K787" i="11"/>
  <c r="AI799" i="11"/>
  <c r="AO799" i="11"/>
  <c r="K799" i="11"/>
  <c r="K777" i="11"/>
  <c r="K797" i="11"/>
  <c r="K782" i="11"/>
  <c r="AO782" i="11"/>
  <c r="AI782" i="11"/>
  <c r="K764" i="11"/>
  <c r="K792" i="11"/>
  <c r="K767" i="11"/>
  <c r="AO767" i="11"/>
  <c r="AI767" i="11"/>
  <c r="K773" i="11"/>
  <c r="K780" i="11"/>
  <c r="K788" i="11"/>
  <c r="K800" i="11"/>
  <c r="K776" i="11"/>
  <c r="K796" i="11"/>
  <c r="K784" i="11"/>
  <c r="K765" i="11"/>
  <c r="K790" i="11"/>
  <c r="AO790" i="11"/>
  <c r="AI790" i="11"/>
  <c r="AI766" i="11"/>
  <c r="K766" i="11"/>
  <c r="AO766" i="11"/>
  <c r="K770" i="11"/>
  <c r="AO770" i="11"/>
  <c r="AI770" i="11"/>
  <c r="K778" i="11"/>
  <c r="AI778" i="11"/>
  <c r="AO778" i="11"/>
  <c r="K786" i="11"/>
  <c r="AO786" i="11"/>
  <c r="AI786" i="11"/>
  <c r="K798" i="11"/>
  <c r="AO798" i="11"/>
  <c r="AI798" i="11"/>
  <c r="AP798" i="11" l="1"/>
  <c r="AJ798" i="11"/>
  <c r="AP767" i="11"/>
  <c r="AJ767" i="11"/>
  <c r="AJ794" i="11"/>
  <c r="AP794" i="11"/>
  <c r="AP762" i="11"/>
  <c r="AJ762" i="11"/>
  <c r="AP790" i="11"/>
  <c r="AJ790" i="11"/>
  <c r="AP782" i="11"/>
  <c r="AJ782" i="11"/>
  <c r="AP799" i="11"/>
  <c r="AJ799" i="11"/>
  <c r="AJ795" i="11"/>
  <c r="AP795" i="11"/>
  <c r="AJ786" i="11"/>
  <c r="AP786" i="11"/>
  <c r="AJ778" i="11"/>
  <c r="AP778" i="11"/>
  <c r="AJ770" i="11"/>
  <c r="AP770" i="11"/>
  <c r="AJ766" i="11"/>
  <c r="AP766" i="11"/>
  <c r="AP787" i="11"/>
  <c r="AJ787" i="11"/>
  <c r="AP791" i="11"/>
  <c r="AJ791" i="11"/>
  <c r="AJ774" i="11"/>
  <c r="AP774" i="11"/>
  <c r="AJ771" i="11"/>
  <c r="AP771" i="11"/>
  <c r="AJ763" i="11"/>
  <c r="AP763" i="11"/>
  <c r="AP779" i="11"/>
  <c r="AJ779" i="11"/>
  <c r="AP783" i="11"/>
  <c r="AJ783" i="11"/>
  <c r="AJ775" i="11"/>
  <c r="AP775" i="11"/>
  <c r="C836" i="11" l="1"/>
  <c r="I836" i="11" s="1"/>
  <c r="I835" i="11"/>
  <c r="C837" i="11"/>
  <c r="I837" i="11" s="1"/>
  <c r="C834" i="11"/>
  <c r="I834" i="11" s="1"/>
  <c r="C821" i="11"/>
  <c r="I821" i="11" s="1"/>
  <c r="C820" i="11"/>
  <c r="I820" i="11" s="1"/>
  <c r="C818" i="11"/>
  <c r="I818" i="11" s="1"/>
  <c r="I819" i="11"/>
  <c r="I831" i="11"/>
  <c r="C832" i="11"/>
  <c r="I832" i="11" s="1"/>
  <c r="C830" i="11"/>
  <c r="I830" i="11" s="1"/>
  <c r="C833" i="11"/>
  <c r="I833" i="11" s="1"/>
  <c r="C805" i="11"/>
  <c r="I805" i="11" s="1"/>
  <c r="C804" i="11"/>
  <c r="I804" i="11" s="1"/>
  <c r="C802" i="11"/>
  <c r="I802" i="11" s="1"/>
  <c r="I803" i="11"/>
  <c r="C816" i="11"/>
  <c r="I816" i="11" s="1"/>
  <c r="C814" i="11"/>
  <c r="I814" i="11" s="1"/>
  <c r="C817" i="11"/>
  <c r="I817" i="11" s="1"/>
  <c r="I815" i="11"/>
  <c r="I811" i="11"/>
  <c r="C813" i="11"/>
  <c r="I813" i="11" s="1"/>
  <c r="C810" i="11"/>
  <c r="I810" i="11" s="1"/>
  <c r="C812" i="11"/>
  <c r="I812" i="11" s="1"/>
  <c r="C829" i="11"/>
  <c r="I829" i="11" s="1"/>
  <c r="C828" i="11"/>
  <c r="I828" i="11" s="1"/>
  <c r="C826" i="11"/>
  <c r="I826" i="11" s="1"/>
  <c r="I827" i="11"/>
  <c r="C808" i="11"/>
  <c r="I808" i="11" s="1"/>
  <c r="C806" i="11"/>
  <c r="I806" i="11" s="1"/>
  <c r="I807" i="11"/>
  <c r="C809" i="11"/>
  <c r="I809" i="11" s="1"/>
  <c r="I839" i="11"/>
  <c r="C838" i="11"/>
  <c r="I838" i="11" s="1"/>
  <c r="C841" i="11"/>
  <c r="I841" i="11" s="1"/>
  <c r="C840" i="11"/>
  <c r="I840" i="11" s="1"/>
  <c r="C825" i="11"/>
  <c r="I825" i="11" s="1"/>
  <c r="C822" i="11"/>
  <c r="I822" i="11" s="1"/>
  <c r="C824" i="11"/>
  <c r="I824" i="11" s="1"/>
  <c r="I823" i="11"/>
  <c r="AO823" i="11" l="1"/>
  <c r="AI823" i="11"/>
  <c r="K823" i="11"/>
  <c r="K840" i="11"/>
  <c r="K809" i="11"/>
  <c r="AO827" i="11"/>
  <c r="AI827" i="11"/>
  <c r="K827" i="11"/>
  <c r="K812" i="11"/>
  <c r="K815" i="11"/>
  <c r="AI815" i="11"/>
  <c r="AO815" i="11"/>
  <c r="AO803" i="11"/>
  <c r="K803" i="11"/>
  <c r="AI803" i="11"/>
  <c r="K833" i="11"/>
  <c r="AO819" i="11"/>
  <c r="AI819" i="11"/>
  <c r="K819" i="11"/>
  <c r="AI834" i="11"/>
  <c r="K834" i="11"/>
  <c r="AO834" i="11"/>
  <c r="K824" i="11"/>
  <c r="K841" i="11"/>
  <c r="K807" i="11"/>
  <c r="AI807" i="11"/>
  <c r="AO807" i="11"/>
  <c r="AI826" i="11"/>
  <c r="AO826" i="11"/>
  <c r="K826" i="11"/>
  <c r="AO810" i="11"/>
  <c r="AI810" i="11"/>
  <c r="K810" i="11"/>
  <c r="K817" i="11"/>
  <c r="AI802" i="11"/>
  <c r="AO802" i="11"/>
  <c r="K802" i="11"/>
  <c r="K830" i="11"/>
  <c r="AI830" i="11"/>
  <c r="AO830" i="11"/>
  <c r="K818" i="11"/>
  <c r="AO818" i="11"/>
  <c r="AI818" i="11"/>
  <c r="K837" i="11"/>
  <c r="AI822" i="11"/>
  <c r="K822" i="11"/>
  <c r="AO822" i="11"/>
  <c r="AO838" i="11"/>
  <c r="K838" i="11"/>
  <c r="AI838" i="11"/>
  <c r="K806" i="11"/>
  <c r="AO806" i="11"/>
  <c r="AI806" i="11"/>
  <c r="K828" i="11"/>
  <c r="K813" i="11"/>
  <c r="AI814" i="11"/>
  <c r="K814" i="11"/>
  <c r="AO814" i="11"/>
  <c r="K804" i="11"/>
  <c r="K832" i="11"/>
  <c r="K820" i="11"/>
  <c r="AO835" i="11"/>
  <c r="K835" i="11"/>
  <c r="AI835" i="11"/>
  <c r="K825" i="11"/>
  <c r="AO839" i="11"/>
  <c r="K839" i="11"/>
  <c r="AI839" i="11"/>
  <c r="K808" i="11"/>
  <c r="K829" i="11"/>
  <c r="K811" i="11"/>
  <c r="AI811" i="11"/>
  <c r="AO811" i="11"/>
  <c r="K816" i="11"/>
  <c r="K805" i="11"/>
  <c r="AI831" i="11"/>
  <c r="K831" i="11"/>
  <c r="AO831" i="11"/>
  <c r="K821" i="11"/>
  <c r="K836" i="11"/>
  <c r="AJ811" i="11" l="1"/>
  <c r="AP811" i="11"/>
  <c r="AP839" i="11"/>
  <c r="AJ839" i="11"/>
  <c r="AJ806" i="11"/>
  <c r="AP806" i="11"/>
  <c r="AP826" i="11"/>
  <c r="AJ826" i="11"/>
  <c r="AP827" i="11"/>
  <c r="AJ827" i="11"/>
  <c r="AP810" i="11"/>
  <c r="AJ810" i="11"/>
  <c r="AJ807" i="11"/>
  <c r="AP807" i="11"/>
  <c r="AJ803" i="11"/>
  <c r="AP803" i="11"/>
  <c r="AJ815" i="11"/>
  <c r="AP815" i="11"/>
  <c r="AP814" i="11"/>
  <c r="AJ814" i="11"/>
  <c r="AP822" i="11"/>
  <c r="AJ822" i="11"/>
  <c r="AJ830" i="11"/>
  <c r="AP830" i="11"/>
  <c r="AP819" i="11"/>
  <c r="AJ819" i="11"/>
  <c r="AJ823" i="11"/>
  <c r="AP823" i="11"/>
  <c r="AP831" i="11"/>
  <c r="AJ831" i="11"/>
  <c r="AP835" i="11"/>
  <c r="AJ835" i="11"/>
  <c r="AP838" i="11"/>
  <c r="AJ838" i="11"/>
  <c r="AP818" i="11"/>
  <c r="AJ818" i="11"/>
  <c r="AP802" i="11"/>
  <c r="AJ802" i="11"/>
  <c r="AJ834" i="11"/>
  <c r="AP834" i="11"/>
  <c r="C257" i="11" l="1"/>
  <c r="I257" i="11" s="1"/>
  <c r="C256" i="11"/>
  <c r="I256" i="11" s="1"/>
  <c r="C254" i="11"/>
  <c r="I254" i="11" s="1"/>
  <c r="I255" i="11"/>
  <c r="K255" i="11" l="1"/>
  <c r="AI255" i="11"/>
  <c r="AO255" i="11"/>
  <c r="K254" i="11"/>
  <c r="AO254" i="11"/>
  <c r="AQ254" i="11" s="1"/>
  <c r="AR254" i="11" s="1"/>
  <c r="AI254" i="11"/>
  <c r="AK254" i="11" s="1"/>
  <c r="AL254" i="11" s="1"/>
  <c r="K256" i="11"/>
  <c r="K257" i="11"/>
  <c r="AJ254" i="11" l="1"/>
  <c r="AM254" i="11" s="1"/>
  <c r="AN254" i="11" s="1"/>
  <c r="AP254" i="11"/>
  <c r="AS254" i="11" s="1"/>
  <c r="AT254" i="11" s="1"/>
  <c r="AP255" i="11"/>
  <c r="AJ255" i="11"/>
  <c r="C736" i="11" l="1"/>
  <c r="I736" i="11" s="1"/>
  <c r="C734" i="11"/>
  <c r="I734" i="11" s="1"/>
  <c r="C737" i="11"/>
  <c r="I737" i="11" s="1"/>
  <c r="I735" i="11"/>
  <c r="C738" i="11"/>
  <c r="I738" i="11" s="1"/>
  <c r="C741" i="11"/>
  <c r="I741" i="11" s="1"/>
  <c r="C740" i="11"/>
  <c r="I740" i="11" s="1"/>
  <c r="I739" i="11"/>
  <c r="I751" i="11"/>
  <c r="C750" i="11"/>
  <c r="I750" i="11" s="1"/>
  <c r="C753" i="11"/>
  <c r="I753" i="11" s="1"/>
  <c r="C752" i="11"/>
  <c r="I752" i="11" s="1"/>
  <c r="C745" i="11"/>
  <c r="I745" i="11" s="1"/>
  <c r="C744" i="11"/>
  <c r="I744" i="11" s="1"/>
  <c r="C742" i="11"/>
  <c r="I742" i="11" s="1"/>
  <c r="I743" i="11"/>
  <c r="C748" i="11"/>
  <c r="I748" i="11" s="1"/>
  <c r="C746" i="11"/>
  <c r="I746" i="11" s="1"/>
  <c r="C749" i="11"/>
  <c r="I749" i="11" s="1"/>
  <c r="I747" i="11"/>
  <c r="K746" i="11" l="1"/>
  <c r="AI746" i="11"/>
  <c r="AO746" i="11"/>
  <c r="K744" i="11"/>
  <c r="K750" i="11"/>
  <c r="AO750" i="11"/>
  <c r="AI750" i="11"/>
  <c r="K739" i="11"/>
  <c r="AO739" i="11"/>
  <c r="AI739" i="11"/>
  <c r="K734" i="11"/>
  <c r="AO734" i="11"/>
  <c r="AQ734" i="11" s="1"/>
  <c r="AR734" i="11" s="1"/>
  <c r="AI734" i="11"/>
  <c r="AK734" i="11" s="1"/>
  <c r="AL734" i="11" s="1"/>
  <c r="K748" i="11"/>
  <c r="K745" i="11"/>
  <c r="K751" i="11"/>
  <c r="AO751" i="11"/>
  <c r="AI751" i="11"/>
  <c r="K740" i="11"/>
  <c r="K736" i="11"/>
  <c r="K747" i="11"/>
  <c r="AI747" i="11"/>
  <c r="AO747" i="11"/>
  <c r="K743" i="11"/>
  <c r="AI743" i="11"/>
  <c r="AO743" i="11"/>
  <c r="K752" i="11"/>
  <c r="K741" i="11"/>
  <c r="K735" i="11"/>
  <c r="AI735" i="11"/>
  <c r="AO735" i="11"/>
  <c r="K749" i="11"/>
  <c r="K742" i="11"/>
  <c r="AO742" i="11"/>
  <c r="AQ742" i="11" s="1"/>
  <c r="AR742" i="11" s="1"/>
  <c r="AI742" i="11"/>
  <c r="AK742" i="11" s="1"/>
  <c r="AL742" i="11" s="1"/>
  <c r="K753" i="11"/>
  <c r="K738" i="11"/>
  <c r="AO738" i="11"/>
  <c r="AI738" i="11"/>
  <c r="K737" i="11"/>
  <c r="AJ743" i="11" l="1"/>
  <c r="AP743" i="11"/>
  <c r="AP751" i="11"/>
  <c r="AJ751" i="11"/>
  <c r="AJ739" i="11"/>
  <c r="AP739" i="11"/>
  <c r="AP742" i="11"/>
  <c r="AS742" i="11" s="1"/>
  <c r="AT742" i="11" s="1"/>
  <c r="AJ742" i="11"/>
  <c r="AM742" i="11" s="1"/>
  <c r="AN742" i="11" s="1"/>
  <c r="AP750" i="11"/>
  <c r="AJ750" i="11"/>
  <c r="AJ738" i="11"/>
  <c r="AP738" i="11"/>
  <c r="AJ735" i="11"/>
  <c r="AP735" i="11"/>
  <c r="AP747" i="11"/>
  <c r="AJ747" i="11"/>
  <c r="AP734" i="11"/>
  <c r="AS734" i="11" s="1"/>
  <c r="AT734" i="11" s="1"/>
  <c r="AJ734" i="11"/>
  <c r="AM734" i="11" s="1"/>
  <c r="AN734" i="11" s="1"/>
  <c r="AP746" i="11"/>
  <c r="AJ746" i="11"/>
  <c r="C733" i="11" l="1"/>
  <c r="I733" i="11" s="1"/>
  <c r="C732" i="11"/>
  <c r="I732" i="11" s="1"/>
  <c r="C730" i="11"/>
  <c r="I730" i="11" s="1"/>
  <c r="I731" i="11"/>
  <c r="K732" i="11" l="1"/>
  <c r="K733" i="11"/>
  <c r="K731" i="11"/>
  <c r="AO731" i="11"/>
  <c r="AI731" i="11"/>
  <c r="K730" i="11"/>
  <c r="AO730" i="11"/>
  <c r="AQ730" i="11" s="1"/>
  <c r="AR730" i="11" s="1"/>
  <c r="AI730" i="11"/>
  <c r="AK730" i="11" s="1"/>
  <c r="AL730" i="11" s="1"/>
  <c r="AJ730" i="11" l="1"/>
  <c r="AM730" i="11" s="1"/>
  <c r="AN730" i="11" s="1"/>
  <c r="AP730" i="11"/>
  <c r="AS730" i="11" s="1"/>
  <c r="AT730" i="11" s="1"/>
  <c r="AJ731" i="11"/>
  <c r="AP731" i="11"/>
  <c r="I848" i="11" l="1"/>
  <c r="J848" i="11" s="1"/>
  <c r="I847" i="11"/>
  <c r="J847" i="11" s="1"/>
  <c r="I846" i="11"/>
  <c r="J846" i="11" s="1"/>
  <c r="I849" i="11"/>
  <c r="J849" i="11" s="1"/>
  <c r="N849" i="11" s="1"/>
  <c r="O849" i="11" s="1"/>
  <c r="N847" i="11" l="1"/>
  <c r="O847" i="11" s="1"/>
  <c r="N846" i="11"/>
  <c r="N852" i="11" s="1"/>
  <c r="N848" i="11"/>
  <c r="O848" i="11" s="1"/>
  <c r="O846" i="11" l="1"/>
  <c r="C205" i="11" l="1"/>
  <c r="I205" i="11" s="1"/>
  <c r="C202" i="11"/>
  <c r="I202" i="11" s="1"/>
  <c r="I203" i="11"/>
  <c r="C204" i="11"/>
  <c r="I204" i="11" s="1"/>
  <c r="K202" i="11" l="1"/>
  <c r="AI202" i="11"/>
  <c r="AK202" i="11" s="1"/>
  <c r="AL202" i="11" s="1"/>
  <c r="AO202" i="11"/>
  <c r="AQ202" i="11" s="1"/>
  <c r="AR202" i="11" s="1"/>
  <c r="K205" i="11"/>
  <c r="K204" i="11"/>
  <c r="AO203" i="11"/>
  <c r="K203" i="11"/>
  <c r="AI203" i="11"/>
  <c r="AJ203" i="11" l="1"/>
  <c r="AP203" i="11"/>
  <c r="AP202" i="11"/>
  <c r="AS202" i="11" s="1"/>
  <c r="AT202" i="11" s="1"/>
  <c r="AJ202" i="11"/>
  <c r="AM202" i="11" s="1"/>
  <c r="AN202" i="11" s="1"/>
  <c r="C573" i="11" l="1"/>
  <c r="I573" i="11" s="1"/>
  <c r="C572" i="11"/>
  <c r="I572" i="11" s="1"/>
  <c r="C570" i="11"/>
  <c r="I570" i="11" s="1"/>
  <c r="I571" i="11"/>
  <c r="C580" i="11" l="1"/>
  <c r="I580" i="11" s="1"/>
  <c r="C578" i="11"/>
  <c r="I578" i="11" s="1"/>
  <c r="C581" i="11"/>
  <c r="I581" i="11" s="1"/>
  <c r="I579" i="11"/>
  <c r="K572" i="11"/>
  <c r="K573" i="11"/>
  <c r="K571" i="11"/>
  <c r="AI571" i="11"/>
  <c r="AO571" i="11"/>
  <c r="K570" i="11"/>
  <c r="AI570" i="11"/>
  <c r="AK570" i="11" s="1"/>
  <c r="AL570" i="11" s="1"/>
  <c r="AO570" i="11"/>
  <c r="AQ570" i="11" s="1"/>
  <c r="AR570" i="11" s="1"/>
  <c r="K579" i="11" l="1"/>
  <c r="AO579" i="11"/>
  <c r="AI579" i="11"/>
  <c r="K581" i="11"/>
  <c r="AJ570" i="11"/>
  <c r="AM570" i="11" s="1"/>
  <c r="AN570" i="11" s="1"/>
  <c r="AP570" i="11"/>
  <c r="AS570" i="11" s="1"/>
  <c r="AT570" i="11" s="1"/>
  <c r="K578" i="11"/>
  <c r="AO578" i="11"/>
  <c r="AQ578" i="11" s="1"/>
  <c r="AR578" i="11" s="1"/>
  <c r="AI578" i="11"/>
  <c r="AK578" i="11" s="1"/>
  <c r="AL578" i="11" s="1"/>
  <c r="AP571" i="11"/>
  <c r="AJ571" i="11"/>
  <c r="K580" i="11"/>
  <c r="AP578" i="11" l="1"/>
  <c r="AS578" i="11" s="1"/>
  <c r="AT578" i="11" s="1"/>
  <c r="AJ578" i="11"/>
  <c r="AM578" i="11" s="1"/>
  <c r="AN578" i="11" s="1"/>
  <c r="AP579" i="11"/>
  <c r="AJ579" i="11"/>
  <c r="T132" i="11" l="1"/>
  <c r="U132" i="11" s="1"/>
  <c r="T588" i="11"/>
  <c r="U588" i="11" s="1"/>
  <c r="T361" i="11"/>
  <c r="U361" i="11" s="1"/>
  <c r="T196" i="11"/>
  <c r="U196" i="11" s="1"/>
  <c r="T365" i="11"/>
  <c r="U365" i="11" s="1"/>
  <c r="T285" i="11"/>
  <c r="U285" i="11" s="1"/>
  <c r="T261" i="11"/>
  <c r="U261" i="11" s="1"/>
  <c r="T88" i="11"/>
  <c r="U88" i="11" s="1"/>
  <c r="T601" i="11"/>
  <c r="U601" i="11" s="1"/>
  <c r="T268" i="11"/>
  <c r="U268" i="11" s="1"/>
  <c r="T100" i="11"/>
  <c r="U100" i="11" s="1"/>
  <c r="T249" i="11"/>
  <c r="U249" i="11" s="1"/>
  <c r="T633" i="11"/>
  <c r="U633" i="11" s="1"/>
  <c r="T266" i="11"/>
  <c r="U266" i="11" s="1"/>
  <c r="T18" i="11"/>
  <c r="U18" i="11" s="1"/>
  <c r="T61" i="11"/>
  <c r="U61" i="11" s="1"/>
  <c r="T396" i="11"/>
  <c r="U396" i="11" s="1"/>
  <c r="T440" i="11"/>
  <c r="U440" i="11" s="1"/>
  <c r="T412" i="11"/>
  <c r="U412" i="11" s="1"/>
  <c r="T708" i="11"/>
  <c r="U708" i="11" s="1"/>
  <c r="T485" i="11"/>
  <c r="U485" i="11" s="1"/>
  <c r="T380" i="11"/>
  <c r="U380" i="11" s="1"/>
  <c r="T156" i="11"/>
  <c r="U156" i="11" s="1"/>
  <c r="T108" i="11"/>
  <c r="U108" i="11" s="1"/>
  <c r="T672" i="11"/>
  <c r="U672" i="11" s="1"/>
  <c r="T80" i="11"/>
  <c r="U80" i="11" s="1"/>
  <c r="T504" i="11"/>
  <c r="U504" i="11" s="1"/>
  <c r="T189" i="11"/>
  <c r="U189" i="11" s="1"/>
  <c r="T229" i="11"/>
  <c r="U229" i="11" s="1"/>
  <c r="T586" i="11"/>
  <c r="U586" i="11" s="1"/>
  <c r="T359" i="11"/>
  <c r="U359" i="11" s="1"/>
  <c r="T130" i="11"/>
  <c r="U130" i="11" s="1"/>
  <c r="T648" i="11"/>
  <c r="U648" i="11" s="1"/>
  <c r="T584" i="11"/>
  <c r="U584" i="11" s="1"/>
  <c r="T520" i="11"/>
  <c r="U520" i="11" s="1"/>
  <c r="T376" i="11"/>
  <c r="U376" i="11" s="1"/>
  <c r="T297" i="11"/>
  <c r="U297" i="11" s="1"/>
  <c r="T71" i="11"/>
  <c r="U71" i="11" s="1"/>
  <c r="T259" i="11"/>
  <c r="U259" i="11" s="1"/>
  <c r="T536" i="11"/>
  <c r="U536" i="11" s="1"/>
  <c r="T636" i="11"/>
  <c r="U636" i="11" s="1"/>
  <c r="T617" i="11"/>
  <c r="U617" i="11" s="1"/>
  <c r="T317" i="11"/>
  <c r="U317" i="11" s="1"/>
  <c r="T349" i="11"/>
  <c r="U349" i="11" s="1"/>
  <c r="T684" i="11"/>
  <c r="U684" i="11" s="1"/>
  <c r="T241" i="11"/>
  <c r="U241" i="11" s="1"/>
  <c r="T145" i="11"/>
  <c r="U145" i="11" s="1"/>
  <c r="T128" i="11"/>
  <c r="U128" i="11" s="1"/>
  <c r="T353" i="11"/>
  <c r="U353" i="11" s="1"/>
  <c r="T448" i="11"/>
  <c r="U448" i="11" s="1"/>
  <c r="T669" i="11"/>
  <c r="U669" i="11" s="1"/>
  <c r="T92" i="11"/>
  <c r="U92" i="11" s="1"/>
  <c r="T75" i="11"/>
  <c r="U75" i="11" s="1"/>
  <c r="T548" i="11"/>
  <c r="U548" i="11" s="1"/>
  <c r="T296" i="11"/>
  <c r="U296" i="11" s="1"/>
  <c r="T564" i="11"/>
  <c r="U564" i="11" s="1"/>
  <c r="T248" i="11"/>
  <c r="U248" i="11" s="1"/>
  <c r="T452" i="11"/>
  <c r="U452" i="11" s="1"/>
  <c r="T657" i="11"/>
  <c r="U657" i="11" s="1"/>
  <c r="T560" i="11"/>
  <c r="U560" i="11" s="1"/>
  <c r="T528" i="11"/>
  <c r="U528" i="11" s="1"/>
  <c r="T469" i="11"/>
  <c r="U469" i="11" s="1"/>
  <c r="T405" i="11"/>
  <c r="U405" i="11" s="1"/>
  <c r="T161" i="11"/>
  <c r="U161" i="11" s="1"/>
  <c r="T244" i="11"/>
  <c r="U244" i="11" s="1"/>
  <c r="T39" i="11"/>
  <c r="U39" i="11" s="1"/>
  <c r="T183" i="11"/>
  <c r="U183" i="11" s="1"/>
  <c r="T717" i="11"/>
  <c r="U717" i="11" s="1"/>
  <c r="T701" i="11"/>
  <c r="U701" i="11" s="1"/>
  <c r="T232" i="11"/>
  <c r="U232" i="11" s="1"/>
  <c r="T69" i="11"/>
  <c r="U69" i="11" s="1"/>
  <c r="T608" i="11"/>
  <c r="U608" i="11" s="1"/>
  <c r="T568" i="11"/>
  <c r="U568" i="11" s="1"/>
  <c r="T456" i="11"/>
  <c r="U456" i="11" s="1"/>
  <c r="T620" i="11"/>
  <c r="U620" i="11" s="1"/>
  <c r="T587" i="11"/>
  <c r="U587" i="11" s="1"/>
  <c r="T649" i="11"/>
  <c r="U649" i="11" s="1"/>
  <c r="T585" i="11"/>
  <c r="U585" i="11" s="1"/>
  <c r="T549" i="11"/>
  <c r="U549" i="11" s="1"/>
  <c r="T377" i="11"/>
  <c r="U377" i="11" s="1"/>
  <c r="T565" i="11"/>
  <c r="U565" i="11" s="1"/>
  <c r="T110" i="11"/>
  <c r="U110" i="11" s="1"/>
  <c r="T640" i="11"/>
  <c r="U640" i="11" s="1"/>
  <c r="T537" i="11"/>
  <c r="U537" i="11" s="1"/>
  <c r="T496" i="11"/>
  <c r="U496" i="11" s="1"/>
  <c r="T332" i="11"/>
  <c r="U332" i="11" s="1"/>
  <c r="T616" i="11"/>
  <c r="U616" i="11" s="1"/>
  <c r="T529" i="11"/>
  <c r="U529" i="11" s="1"/>
  <c r="T642" i="11"/>
  <c r="U642" i="11" s="1"/>
  <c r="T516" i="11"/>
  <c r="U516" i="11" s="1"/>
  <c r="T60" i="11"/>
  <c r="U60" i="11" s="1"/>
  <c r="T724" i="11"/>
  <c r="U724" i="11" s="1"/>
  <c r="T721" i="11"/>
  <c r="U721" i="11" s="1"/>
  <c r="T446" i="11"/>
  <c r="U446" i="11" s="1"/>
  <c r="T157" i="11"/>
  <c r="U157" i="11" s="1"/>
  <c r="T97" i="11"/>
  <c r="U97" i="11" s="1"/>
  <c r="T409" i="11"/>
  <c r="U409" i="11" s="1"/>
  <c r="T339" i="11"/>
  <c r="U339" i="11" s="1"/>
  <c r="T180" i="11"/>
  <c r="U180" i="11" s="1"/>
  <c r="T532" i="11"/>
  <c r="U532" i="11" s="1"/>
  <c r="T45" i="11"/>
  <c r="U45" i="11" s="1"/>
  <c r="T356" i="11"/>
  <c r="U356" i="11" s="1"/>
  <c r="T287" i="11"/>
  <c r="U287" i="11" s="1"/>
  <c r="T27" i="11"/>
  <c r="U27" i="11" s="1"/>
  <c r="T643" i="11"/>
  <c r="U643" i="11" s="1"/>
  <c r="T240" i="11"/>
  <c r="U240" i="11" s="1"/>
  <c r="T142" i="11"/>
  <c r="U142" i="11" s="1"/>
  <c r="T320" i="11"/>
  <c r="U320" i="11" s="1"/>
  <c r="T729" i="11"/>
  <c r="U729" i="11" s="1"/>
  <c r="T420" i="11"/>
  <c r="U420" i="11" s="1"/>
  <c r="T340" i="11"/>
  <c r="U340" i="11" s="1"/>
  <c r="T533" i="11"/>
  <c r="U533" i="11" s="1"/>
  <c r="T74" i="11"/>
  <c r="U74" i="11" s="1"/>
  <c r="T279" i="11"/>
  <c r="U279" i="11" s="1"/>
  <c r="T624" i="11"/>
  <c r="U624" i="11" s="1"/>
  <c r="T269" i="11"/>
  <c r="U269" i="11" s="1"/>
  <c r="T364" i="11"/>
  <c r="U364" i="11" s="1"/>
  <c r="T283" i="11"/>
  <c r="U283" i="11" s="1"/>
  <c r="T192" i="11"/>
  <c r="U192" i="11" s="1"/>
  <c r="T293" i="11"/>
  <c r="U293" i="11" s="1"/>
  <c r="T137" i="11"/>
  <c r="U137" i="11" s="1"/>
  <c r="T488" i="11"/>
  <c r="U488" i="11" s="1"/>
  <c r="T357" i="11"/>
  <c r="U357" i="11" s="1"/>
  <c r="T289" i="11"/>
  <c r="U289" i="11" s="1"/>
  <c r="T644" i="11"/>
  <c r="U644" i="11" s="1"/>
  <c r="T336" i="11"/>
  <c r="U336" i="11" s="1"/>
  <c r="T596" i="11"/>
  <c r="U596" i="11" s="1"/>
  <c r="T345" i="11"/>
  <c r="U345" i="11" s="1"/>
  <c r="T605" i="11"/>
  <c r="U605" i="11" s="1"/>
  <c r="T476" i="11"/>
  <c r="U476" i="11" s="1"/>
  <c r="T64" i="11"/>
  <c r="U64" i="11" s="1"/>
  <c r="T160" i="11"/>
  <c r="U160" i="11" s="1"/>
  <c r="T149" i="11"/>
  <c r="U149" i="11" s="1"/>
  <c r="T38" i="11"/>
  <c r="U38" i="11" s="1"/>
  <c r="T443" i="11"/>
  <c r="U443" i="11" s="1"/>
  <c r="T696" i="11"/>
  <c r="U696" i="11" s="1"/>
  <c r="T381" i="11"/>
  <c r="U381" i="11" s="1"/>
  <c r="T233" i="11"/>
  <c r="U233" i="11" s="1"/>
  <c r="T96" i="11"/>
  <c r="U96" i="11" s="1"/>
  <c r="T338" i="11"/>
  <c r="U338" i="11" s="1"/>
  <c r="T677" i="11"/>
  <c r="U677" i="11" s="1"/>
  <c r="T618" i="11"/>
  <c r="U618" i="11" s="1"/>
  <c r="T436" i="11"/>
  <c r="U436" i="11" s="1"/>
  <c r="T188" i="11"/>
  <c r="U188" i="11" s="1"/>
  <c r="T56" i="11"/>
  <c r="U56" i="11" s="1"/>
  <c r="T121" i="11"/>
  <c r="U121" i="11" s="1"/>
  <c r="T653" i="11"/>
  <c r="U653" i="11" s="1"/>
  <c r="T589" i="11"/>
  <c r="U589" i="11" s="1"/>
  <c r="T358" i="11"/>
  <c r="U358" i="11" s="1"/>
  <c r="T625" i="11"/>
  <c r="U625" i="11" s="1"/>
  <c r="T194" i="11"/>
  <c r="U194" i="11" s="1"/>
  <c r="T599" i="11"/>
  <c r="U599" i="11" s="1"/>
  <c r="T113" i="11"/>
  <c r="U113" i="11" s="1"/>
  <c r="T87" i="11"/>
  <c r="U87" i="11" s="1"/>
  <c r="T637" i="11"/>
  <c r="U637" i="11" s="1"/>
  <c r="T460" i="11"/>
  <c r="U460" i="11" s="1"/>
  <c r="T288" i="11"/>
  <c r="U288" i="11" s="1"/>
  <c r="T348" i="11"/>
  <c r="U348" i="11" s="1"/>
  <c r="T369" i="11"/>
  <c r="U369" i="11" s="1"/>
  <c r="T685" i="11"/>
  <c r="U685" i="11" s="1"/>
  <c r="T342" i="11"/>
  <c r="U342" i="11" s="1"/>
  <c r="T144" i="11"/>
  <c r="U144" i="11" s="1"/>
  <c r="T725" i="11"/>
  <c r="U725" i="11" s="1"/>
  <c r="T720" i="11"/>
  <c r="U720" i="11" s="1"/>
  <c r="T442" i="11"/>
  <c r="U442" i="11" s="1"/>
  <c r="T181" i="11"/>
  <c r="U181" i="11" s="1"/>
  <c r="T278" i="11"/>
  <c r="U278" i="11" s="1"/>
  <c r="T228" i="11"/>
  <c r="U228" i="11" s="1"/>
  <c r="T650" i="11"/>
  <c r="U650" i="11" s="1"/>
  <c r="T101" i="11"/>
  <c r="U101" i="11" s="1"/>
  <c r="T544" i="11"/>
  <c r="U544" i="11" s="1"/>
  <c r="T480" i="11"/>
  <c r="U480" i="11" s="1"/>
  <c r="T193" i="11"/>
  <c r="U193" i="11" s="1"/>
  <c r="T89" i="11"/>
  <c r="U89" i="11" s="1"/>
  <c r="T429" i="11"/>
  <c r="U429" i="11" s="1"/>
  <c r="T453" i="11"/>
  <c r="U453" i="11" s="1"/>
  <c r="T561" i="11"/>
  <c r="U561" i="11" s="1"/>
  <c r="T286" i="11"/>
  <c r="U286" i="11" s="1"/>
  <c r="T501" i="11"/>
  <c r="U501" i="11" s="1"/>
  <c r="T612" i="11"/>
  <c r="U612" i="11" s="1"/>
  <c r="T344" i="11"/>
  <c r="U344" i="11" s="1"/>
  <c r="T65" i="11"/>
  <c r="U65" i="11" s="1"/>
  <c r="T143" i="11"/>
  <c r="U143" i="11" s="1"/>
  <c r="T245" i="11"/>
  <c r="U245" i="11" s="1"/>
  <c r="T148" i="11"/>
  <c r="U148" i="11" s="1"/>
  <c r="T182" i="11"/>
  <c r="U182" i="11" s="1"/>
  <c r="T384" i="11"/>
  <c r="U384" i="11" s="1"/>
  <c r="T445" i="11"/>
  <c r="U445" i="11" s="1"/>
  <c r="T484" i="11"/>
  <c r="U484" i="11" s="1"/>
  <c r="T525" i="11"/>
  <c r="U525" i="11" s="1"/>
  <c r="T277" i="11"/>
  <c r="U277" i="11" s="1"/>
  <c r="T225" i="11"/>
  <c r="U225" i="11" s="1"/>
  <c r="T81" i="11"/>
  <c r="U81" i="11" s="1"/>
  <c r="T165" i="11"/>
  <c r="U165" i="11" s="1"/>
  <c r="T93" i="11"/>
  <c r="U93" i="11" s="1"/>
  <c r="T473" i="11"/>
  <c r="U473" i="11" s="1"/>
  <c r="T393" i="11"/>
  <c r="U393" i="11" s="1"/>
  <c r="T221" i="11"/>
  <c r="U221" i="11" s="1"/>
  <c r="T57" i="11"/>
  <c r="U57" i="11" s="1"/>
  <c r="T417" i="11"/>
  <c r="U417" i="11" s="1"/>
  <c r="T521" i="11"/>
  <c r="U521" i="11" s="1"/>
  <c r="T48" i="11"/>
  <c r="U48" i="11" s="1"/>
  <c r="T111" i="11"/>
  <c r="U111" i="11" s="1"/>
  <c r="T136" i="11"/>
  <c r="U136" i="11" s="1"/>
  <c r="T329" i="11"/>
  <c r="U329" i="11" s="1"/>
  <c r="T140" i="11"/>
  <c r="U140" i="11" s="1"/>
  <c r="T264" i="11"/>
  <c r="U264" i="11" s="1"/>
  <c r="T368" i="11"/>
  <c r="U368" i="11" s="1"/>
  <c r="T508" i="11"/>
  <c r="U508" i="11" s="1"/>
  <c r="T343" i="11"/>
  <c r="U343" i="11" s="1"/>
  <c r="T37" i="11"/>
  <c r="U37" i="11" s="1"/>
  <c r="T23" i="11"/>
  <c r="U23" i="11" s="1"/>
  <c r="T208" i="11"/>
  <c r="U208" i="11" s="1"/>
  <c r="T449" i="11"/>
  <c r="U449" i="11" s="1"/>
  <c r="T408" i="11"/>
  <c r="U408" i="11" s="1"/>
  <c r="T457" i="11"/>
  <c r="U457" i="11" s="1"/>
  <c r="T472" i="11"/>
  <c r="U472" i="11" s="1"/>
  <c r="T116" i="11"/>
  <c r="U116" i="11" s="1"/>
  <c r="T273" i="11"/>
  <c r="U273" i="11" s="1"/>
  <c r="T197" i="11"/>
  <c r="U197" i="11" s="1"/>
  <c r="T631" i="11"/>
  <c r="U631" i="11" s="1"/>
  <c r="T400" i="11"/>
  <c r="U400" i="11" s="1"/>
  <c r="T247" i="11"/>
  <c r="U247" i="11" s="1"/>
  <c r="T513" i="11"/>
  <c r="U513" i="11" s="1"/>
  <c r="T500" i="11"/>
  <c r="U500" i="11" s="1"/>
  <c r="T613" i="11"/>
  <c r="U613" i="11" s="1"/>
  <c r="T305" i="11"/>
  <c r="U305" i="11" s="1"/>
  <c r="T53" i="11"/>
  <c r="U53" i="11" s="1"/>
  <c r="T509" i="11"/>
  <c r="U509" i="11" s="1"/>
  <c r="T104" i="11"/>
  <c r="U104" i="11" s="1"/>
  <c r="T252" i="11"/>
  <c r="U252" i="11" s="1"/>
  <c r="T593" i="11"/>
  <c r="U593" i="11" s="1"/>
  <c r="T397" i="11"/>
  <c r="U397" i="11" s="1"/>
  <c r="T185" i="11"/>
  <c r="U185" i="11" s="1"/>
  <c r="T209" i="11"/>
  <c r="U209" i="11" s="1"/>
  <c r="T709" i="11"/>
  <c r="U709" i="11" s="1"/>
  <c r="T524" i="11"/>
  <c r="U524" i="11" s="1"/>
  <c r="T164" i="11"/>
  <c r="U164" i="11" s="1"/>
  <c r="T569" i="11"/>
  <c r="U569" i="11" s="1"/>
  <c r="T392" i="11"/>
  <c r="U392" i="11" s="1"/>
  <c r="T220" i="11"/>
  <c r="U220" i="11" s="1"/>
  <c r="T281" i="11"/>
  <c r="U281" i="11" s="1"/>
  <c r="T84" i="11"/>
  <c r="U84" i="11" s="1"/>
  <c r="T49" i="11"/>
  <c r="U49" i="11" s="1"/>
  <c r="T34" i="11"/>
  <c r="U34" i="11" s="1"/>
  <c r="T632" i="11"/>
  <c r="U632" i="11" s="1"/>
  <c r="T300" i="11"/>
  <c r="U300" i="11" s="1"/>
  <c r="T492" i="11"/>
  <c r="U492" i="11" s="1"/>
  <c r="T260" i="11"/>
  <c r="U260" i="11" s="1"/>
  <c r="T328" i="11"/>
  <c r="U328" i="11" s="1"/>
  <c r="T316" i="11"/>
  <c r="U316" i="11" s="1"/>
  <c r="T645" i="11"/>
  <c r="U645" i="11" s="1"/>
  <c r="T337" i="11"/>
  <c r="U337" i="11" s="1"/>
  <c r="T52" i="11"/>
  <c r="U52" i="11" s="1"/>
  <c r="T465" i="11"/>
  <c r="U465" i="11" s="1"/>
  <c r="T592" i="11"/>
  <c r="U592" i="11" s="1"/>
  <c r="T413" i="11"/>
  <c r="U413" i="11" s="1"/>
  <c r="T168" i="11"/>
  <c r="U168" i="11" s="1"/>
  <c r="T444" i="11"/>
  <c r="U444" i="11" s="1"/>
  <c r="T325" i="11"/>
  <c r="U325" i="11" s="1"/>
  <c r="T109" i="11"/>
  <c r="U109" i="11" s="1"/>
  <c r="T668" i="11"/>
  <c r="U668" i="11" s="1"/>
  <c r="T341" i="11"/>
  <c r="U341" i="11" s="1"/>
  <c r="T224" i="11"/>
  <c r="U224" i="11" s="1"/>
  <c r="T557" i="11"/>
  <c r="U557" i="11" s="1"/>
  <c r="T77" i="11"/>
  <c r="U77" i="11" s="1"/>
  <c r="T120" i="11"/>
  <c r="U120" i="11" s="1"/>
  <c r="T117" i="11"/>
  <c r="U117" i="11" s="1"/>
  <c r="T360" i="11"/>
  <c r="U360" i="11" s="1"/>
  <c r="T272" i="11"/>
  <c r="U272" i="11" s="1"/>
  <c r="T195" i="11"/>
  <c r="U195" i="11" s="1"/>
  <c r="T600" i="11"/>
  <c r="U600" i="11" s="1"/>
  <c r="T282" i="11"/>
  <c r="U282" i="11" s="1"/>
  <c r="T512" i="11"/>
  <c r="U512" i="11" s="1"/>
  <c r="T661" i="11"/>
  <c r="U661" i="11" s="1"/>
  <c r="T464" i="11"/>
  <c r="U464" i="11" s="1"/>
  <c r="T102" i="11"/>
  <c r="U102" i="11" s="1"/>
  <c r="T404" i="11"/>
  <c r="U404" i="11" s="1"/>
  <c r="T36" i="11"/>
  <c r="U36" i="11" s="1"/>
  <c r="T22" i="11"/>
  <c r="U22" i="11" s="1"/>
  <c r="T680" i="11"/>
  <c r="U680" i="11" s="1"/>
  <c r="T712" i="11"/>
  <c r="U712" i="11" s="1"/>
  <c r="T705" i="11"/>
  <c r="U705" i="11" s="1"/>
  <c r="T106" i="11"/>
  <c r="U106" i="11" s="1"/>
  <c r="T309" i="11"/>
  <c r="U309" i="11" s="1"/>
  <c r="T212" i="11"/>
  <c r="U212" i="11" s="1"/>
  <c r="T619" i="11"/>
  <c r="U619" i="11" s="1"/>
  <c r="T556" i="11"/>
  <c r="U556" i="11" s="1"/>
  <c r="T280" i="11"/>
  <c r="U280" i="11" s="1"/>
  <c r="T651" i="11"/>
  <c r="U651" i="11" s="1"/>
  <c r="T312" i="11"/>
  <c r="U312" i="11" s="1"/>
  <c r="T295" i="11"/>
  <c r="U295" i="11" s="1"/>
  <c r="T72" i="11"/>
  <c r="U72" i="11" s="1"/>
  <c r="T545" i="11"/>
  <c r="U545" i="11" s="1"/>
  <c r="T481" i="11"/>
  <c r="U481" i="11" s="1"/>
  <c r="T301" i="11"/>
  <c r="U301" i="11" s="1"/>
  <c r="T190" i="11"/>
  <c r="U190" i="11" s="1"/>
  <c r="T641" i="11"/>
  <c r="U641" i="11" s="1"/>
  <c r="T493" i="11"/>
  <c r="U493" i="11" s="1"/>
  <c r="T540" i="11"/>
  <c r="U540" i="11" s="1"/>
  <c r="T373" i="11"/>
  <c r="U373" i="11" s="1"/>
  <c r="T105" i="11"/>
  <c r="U105" i="11" s="1"/>
  <c r="T184" i="11"/>
  <c r="U184" i="11" s="1"/>
  <c r="T169" i="11"/>
  <c r="U169" i="11" s="1"/>
  <c r="T713" i="11"/>
  <c r="U713" i="11" s="1"/>
  <c r="T447" i="11"/>
  <c r="U447" i="11" s="1"/>
  <c r="T697" i="11"/>
  <c r="U697" i="11" s="1"/>
  <c r="T201" i="11"/>
  <c r="U201" i="11" s="1"/>
  <c r="T153" i="11"/>
  <c r="U153" i="11" s="1"/>
  <c r="T621" i="11"/>
  <c r="U621" i="11" s="1"/>
  <c r="T652" i="11"/>
  <c r="U652" i="11" s="1"/>
  <c r="T313" i="11"/>
  <c r="U313" i="11" s="1"/>
  <c r="T85" i="11"/>
  <c r="U85" i="11" s="1"/>
  <c r="T389" i="11"/>
  <c r="U389" i="11" s="1"/>
  <c r="T237" i="11"/>
  <c r="U237" i="11" s="1"/>
  <c r="T176" i="11"/>
  <c r="U176" i="11" s="1"/>
  <c r="T217" i="11"/>
  <c r="U217" i="11" s="1"/>
  <c r="T112" i="11"/>
  <c r="U112" i="11" s="1"/>
  <c r="T86" i="11"/>
  <c r="U86" i="11" s="1"/>
  <c r="T552" i="11"/>
  <c r="U552" i="11" s="1"/>
  <c r="T656" i="11"/>
  <c r="U656" i="11" s="1"/>
  <c r="T461" i="11"/>
  <c r="U461" i="11" s="1"/>
  <c r="T26" i="11"/>
  <c r="U26" i="11" s="1"/>
  <c r="T629" i="11"/>
  <c r="U629" i="11" s="1"/>
  <c r="T517" i="11"/>
  <c r="U517" i="11" s="1"/>
  <c r="T371" i="11"/>
  <c r="U371" i="11" s="1"/>
  <c r="T172" i="11"/>
  <c r="U172" i="11" s="1"/>
  <c r="T19" i="11"/>
  <c r="U19" i="11" s="1"/>
  <c r="T324" i="11"/>
  <c r="U324" i="11" s="1"/>
  <c r="T107" i="11"/>
  <c r="U107" i="11" s="1"/>
  <c r="T609" i="11"/>
  <c r="U609" i="11" s="1"/>
  <c r="T276" i="11"/>
  <c r="U276" i="11" s="1"/>
  <c r="T432" i="11"/>
  <c r="U432" i="11" s="1"/>
  <c r="T308" i="11"/>
  <c r="U308" i="11" s="1"/>
  <c r="T416" i="11"/>
  <c r="U416" i="11" s="1"/>
  <c r="T131" i="11"/>
  <c r="U131" i="11" s="1"/>
  <c r="T30" i="11"/>
  <c r="U30" i="11" s="1"/>
  <c r="T177" i="11"/>
  <c r="U177" i="11" s="1"/>
  <c r="T70" i="11"/>
  <c r="U70" i="11" s="1"/>
  <c r="T363" i="11"/>
  <c r="U363" i="11" s="1"/>
  <c r="T284" i="11"/>
  <c r="U284" i="11" s="1"/>
  <c r="T191" i="11"/>
  <c r="U191" i="11" s="1"/>
  <c r="T428" i="11"/>
  <c r="U428" i="11" s="1"/>
  <c r="T497" i="11"/>
  <c r="U497" i="11" s="1"/>
  <c r="T333" i="11"/>
  <c r="U333" i="11" s="1"/>
  <c r="T489" i="11"/>
  <c r="U489" i="11" s="1"/>
  <c r="T628" i="11"/>
  <c r="U628" i="11" s="1"/>
  <c r="T541" i="11"/>
  <c r="U541" i="11" s="1"/>
  <c r="T265" i="11"/>
  <c r="U265" i="11" s="1"/>
  <c r="T304" i="11"/>
  <c r="U304" i="11" s="1"/>
  <c r="T597" i="11"/>
  <c r="U597" i="11" s="1"/>
  <c r="T370" i="11"/>
  <c r="U370" i="11" s="1"/>
  <c r="T173" i="11"/>
  <c r="U173" i="11" s="1"/>
  <c r="T660" i="11"/>
  <c r="U660" i="11" s="1"/>
  <c r="T103" i="11"/>
  <c r="U103" i="11" s="1"/>
  <c r="T604" i="11"/>
  <c r="U604" i="11" s="1"/>
  <c r="T124" i="11"/>
  <c r="U124" i="11" s="1"/>
  <c r="T129" i="11"/>
  <c r="U129" i="11" s="1"/>
  <c r="T441" i="11"/>
  <c r="U441" i="11" s="1"/>
  <c r="T385" i="11"/>
  <c r="U385" i="11" s="1"/>
  <c r="T321" i="11"/>
  <c r="U321" i="11" s="1"/>
  <c r="T681" i="11"/>
  <c r="U681" i="11" s="1"/>
  <c r="T704" i="11"/>
  <c r="U704" i="11" s="1"/>
  <c r="T200" i="11"/>
  <c r="U200" i="11" s="1"/>
  <c r="T213" i="11"/>
  <c r="U213" i="11" s="1"/>
  <c r="T505" i="11"/>
  <c r="U505" i="11" s="1"/>
  <c r="T44" i="11"/>
  <c r="U44" i="11" s="1"/>
  <c r="T437" i="11"/>
  <c r="U437" i="11" s="1"/>
  <c r="T133" i="11"/>
  <c r="U133" i="11" s="1"/>
  <c r="T388" i="11"/>
  <c r="U388" i="11" s="1"/>
  <c r="T236" i="11"/>
  <c r="U236" i="11" s="1"/>
  <c r="T31" i="11"/>
  <c r="U31" i="11" s="1"/>
  <c r="T294" i="11"/>
  <c r="U294" i="11" s="1"/>
  <c r="T73" i="11"/>
  <c r="U73" i="11" s="1"/>
  <c r="T216" i="11"/>
  <c r="U216" i="11" s="1"/>
  <c r="T35" i="11"/>
  <c r="U35" i="11" s="1"/>
  <c r="T401" i="11"/>
  <c r="U401" i="11" s="1"/>
  <c r="T246" i="11"/>
  <c r="U246" i="11" s="1"/>
  <c r="T292" i="11"/>
  <c r="U292" i="11" s="1"/>
  <c r="T553" i="11"/>
  <c r="U553" i="11" s="1"/>
  <c r="T141" i="11"/>
  <c r="U141" i="11" s="1"/>
  <c r="T468" i="11"/>
  <c r="U468" i="11" s="1"/>
  <c r="T372" i="11"/>
  <c r="U372" i="11" s="1"/>
  <c r="T477" i="11"/>
  <c r="U477" i="11" s="1"/>
  <c r="T253" i="11"/>
  <c r="U253" i="11" s="1"/>
  <c r="T125" i="11"/>
  <c r="U125" i="11" s="1"/>
  <c r="T352" i="11"/>
  <c r="U352" i="11" s="1"/>
  <c r="T728" i="11"/>
  <c r="U728" i="11" s="1"/>
  <c r="T716" i="11"/>
  <c r="U716" i="11" s="1"/>
  <c r="T700" i="11"/>
  <c r="U700" i="11" s="1"/>
  <c r="T68" i="11"/>
  <c r="U68" i="11" s="1"/>
  <c r="T673" i="11"/>
  <c r="U673" i="11" s="1"/>
  <c r="T421" i="11"/>
  <c r="U421" i="11" s="1"/>
  <c r="T433" i="11"/>
  <c r="U433" i="11" s="1"/>
  <c r="T676" i="11"/>
  <c r="U676" i="11" s="1"/>
  <c r="T152" i="11"/>
  <c r="U152" i="11" s="1"/>
  <c r="T76" i="11"/>
  <c r="U76" i="11" s="1"/>
  <c r="AJ733" i="11" l="1"/>
  <c r="AP733" i="11"/>
  <c r="L733" i="11"/>
  <c r="M733" i="11" s="1"/>
  <c r="T733" i="11"/>
  <c r="U733" i="11" s="1"/>
  <c r="AJ761" i="11"/>
  <c r="AP761" i="11"/>
  <c r="L761" i="11"/>
  <c r="M761" i="11" s="1"/>
  <c r="T761" i="11"/>
  <c r="U761" i="11" s="1"/>
  <c r="AP777" i="11"/>
  <c r="AJ777" i="11"/>
  <c r="L777" i="11"/>
  <c r="M777" i="11" s="1"/>
  <c r="T777" i="11"/>
  <c r="U777" i="11" s="1"/>
  <c r="T836" i="11"/>
  <c r="U836" i="11" s="1"/>
  <c r="L836" i="11"/>
  <c r="M836" i="11" s="1"/>
  <c r="AJ836" i="11"/>
  <c r="AP836" i="11"/>
  <c r="L205" i="11"/>
  <c r="M205" i="11" s="1"/>
  <c r="AJ205" i="11"/>
  <c r="AP205" i="11"/>
  <c r="T205" i="11"/>
  <c r="U205" i="11" s="1"/>
  <c r="T792" i="11"/>
  <c r="U792" i="11" s="1"/>
  <c r="L792" i="11"/>
  <c r="M792" i="11" s="1"/>
  <c r="AP792" i="11"/>
  <c r="AJ792" i="11"/>
  <c r="L821" i="11"/>
  <c r="M821" i="11" s="1"/>
  <c r="AP821" i="11"/>
  <c r="AJ821" i="11"/>
  <c r="T821" i="11"/>
  <c r="U821" i="11" s="1"/>
  <c r="AJ805" i="11"/>
  <c r="L805" i="11"/>
  <c r="M805" i="11" s="1"/>
  <c r="T805" i="11"/>
  <c r="U805" i="11" s="1"/>
  <c r="AP805" i="11"/>
  <c r="L749" i="11"/>
  <c r="M749" i="11" s="1"/>
  <c r="AP749" i="11"/>
  <c r="T749" i="11"/>
  <c r="U749" i="11" s="1"/>
  <c r="AJ749" i="11"/>
  <c r="AJ840" i="11"/>
  <c r="AP840" i="11"/>
  <c r="L840" i="11"/>
  <c r="M840" i="11" s="1"/>
  <c r="T840" i="11"/>
  <c r="U840" i="11" s="1"/>
  <c r="T731" i="11"/>
  <c r="U731" i="11" s="1"/>
  <c r="L731" i="11"/>
  <c r="M731" i="11" s="1"/>
  <c r="AP825" i="11"/>
  <c r="T825" i="11"/>
  <c r="U825" i="11" s="1"/>
  <c r="L825" i="11"/>
  <c r="M825" i="11" s="1"/>
  <c r="AJ825" i="11"/>
  <c r="A249" i="11"/>
  <c r="B249" i="11"/>
  <c r="R249" i="11"/>
  <c r="W249" i="11" s="1"/>
  <c r="AP744" i="11"/>
  <c r="L744" i="11"/>
  <c r="M744" i="11" s="1"/>
  <c r="T744" i="11"/>
  <c r="U744" i="11" s="1"/>
  <c r="AJ744" i="11"/>
  <c r="T760" i="11"/>
  <c r="U760" i="11" s="1"/>
  <c r="L760" i="11"/>
  <c r="M760" i="11" s="1"/>
  <c r="AJ760" i="11"/>
  <c r="AP760" i="11"/>
  <c r="AP817" i="11"/>
  <c r="L817" i="11"/>
  <c r="M817" i="11" s="1"/>
  <c r="AJ817" i="11"/>
  <c r="T817" i="11"/>
  <c r="U817" i="11" s="1"/>
  <c r="L757" i="11"/>
  <c r="M757" i="11" s="1"/>
  <c r="AP757" i="11"/>
  <c r="T757" i="11"/>
  <c r="U757" i="11" s="1"/>
  <c r="AJ757" i="11"/>
  <c r="AJ772" i="11"/>
  <c r="AP772" i="11"/>
  <c r="T772" i="11"/>
  <c r="U772" i="11" s="1"/>
  <c r="L772" i="11"/>
  <c r="M772" i="11" s="1"/>
  <c r="AJ769" i="11"/>
  <c r="AP769" i="11"/>
  <c r="T769" i="11"/>
  <c r="U769" i="11" s="1"/>
  <c r="L769" i="11"/>
  <c r="M769" i="11" s="1"/>
  <c r="R285" i="11"/>
  <c r="W285" i="11" s="1"/>
  <c r="A285" i="11"/>
  <c r="B285" i="11"/>
  <c r="B361" i="11"/>
  <c r="A361" i="11"/>
  <c r="R361" i="11"/>
  <c r="W361" i="11" s="1"/>
  <c r="AP732" i="11"/>
  <c r="AJ732" i="11"/>
  <c r="L732" i="11"/>
  <c r="M732" i="11" s="1"/>
  <c r="T732" i="11"/>
  <c r="U732" i="11" s="1"/>
  <c r="L801" i="11"/>
  <c r="M801" i="11" s="1"/>
  <c r="AJ801" i="11"/>
  <c r="T801" i="11"/>
  <c r="U801" i="11" s="1"/>
  <c r="AP801" i="11"/>
  <c r="T809" i="11"/>
  <c r="U809" i="11" s="1"/>
  <c r="L809" i="11"/>
  <c r="M809" i="11" s="1"/>
  <c r="AP809" i="11"/>
  <c r="AJ809" i="11"/>
  <c r="AP572" i="11"/>
  <c r="L572" i="11"/>
  <c r="M572" i="11" s="1"/>
  <c r="AJ572" i="11"/>
  <c r="T572" i="11"/>
  <c r="U572" i="11" s="1"/>
  <c r="AJ833" i="11"/>
  <c r="T833" i="11"/>
  <c r="U833" i="11" s="1"/>
  <c r="L833" i="11"/>
  <c r="M833" i="11" s="1"/>
  <c r="AP833" i="11"/>
  <c r="AP776" i="11"/>
  <c r="T776" i="11"/>
  <c r="U776" i="11" s="1"/>
  <c r="L776" i="11"/>
  <c r="M776" i="11" s="1"/>
  <c r="AJ776" i="11"/>
  <c r="AP788" i="11"/>
  <c r="L788" i="11"/>
  <c r="M788" i="11" s="1"/>
  <c r="AJ788" i="11"/>
  <c r="T788" i="11"/>
  <c r="U788" i="11" s="1"/>
  <c r="AP745" i="11"/>
  <c r="AJ745" i="11"/>
  <c r="T745" i="11"/>
  <c r="U745" i="11" s="1"/>
  <c r="L745" i="11"/>
  <c r="M745" i="11" s="1"/>
  <c r="AJ824" i="11"/>
  <c r="AP824" i="11"/>
  <c r="T824" i="11"/>
  <c r="U824" i="11" s="1"/>
  <c r="L824" i="11"/>
  <c r="M824" i="11" s="1"/>
  <c r="AP781" i="11"/>
  <c r="L781" i="11"/>
  <c r="M781" i="11" s="1"/>
  <c r="T781" i="11"/>
  <c r="U781" i="11" s="1"/>
  <c r="AJ781" i="11"/>
  <c r="L204" i="11"/>
  <c r="M204" i="11" s="1"/>
  <c r="T204" i="11"/>
  <c r="U204" i="11" s="1"/>
  <c r="AJ204" i="11"/>
  <c r="AP204" i="11"/>
  <c r="T581" i="11"/>
  <c r="U581" i="11" s="1"/>
  <c r="AJ581" i="11"/>
  <c r="AP581" i="11"/>
  <c r="L581" i="11"/>
  <c r="M581" i="11" s="1"/>
  <c r="T737" i="11"/>
  <c r="U737" i="11" s="1"/>
  <c r="AP737" i="11"/>
  <c r="AJ737" i="11"/>
  <c r="L737" i="11"/>
  <c r="M737" i="11" s="1"/>
  <c r="AP773" i="11"/>
  <c r="L773" i="11"/>
  <c r="M773" i="11" s="1"/>
  <c r="T773" i="11"/>
  <c r="U773" i="11" s="1"/>
  <c r="AJ773" i="11"/>
  <c r="AP796" i="11"/>
  <c r="AJ796" i="11"/>
  <c r="T796" i="11"/>
  <c r="U796" i="11" s="1"/>
  <c r="L796" i="11"/>
  <c r="M796" i="11" s="1"/>
  <c r="AJ765" i="11"/>
  <c r="AP765" i="11"/>
  <c r="L765" i="11"/>
  <c r="M765" i="11" s="1"/>
  <c r="T765" i="11"/>
  <c r="U765" i="11" s="1"/>
  <c r="L785" i="11"/>
  <c r="M785" i="11" s="1"/>
  <c r="T785" i="11"/>
  <c r="U785" i="11" s="1"/>
  <c r="AP785" i="11"/>
  <c r="AJ785" i="11"/>
  <c r="A88" i="11"/>
  <c r="R88" i="11"/>
  <c r="W88" i="11" s="1"/>
  <c r="B88" i="11"/>
  <c r="A365" i="11"/>
  <c r="R365" i="11"/>
  <c r="W365" i="11" s="1"/>
  <c r="B365" i="11"/>
  <c r="R268" i="11"/>
  <c r="W268" i="11" s="1"/>
  <c r="A268" i="11"/>
  <c r="B268" i="11"/>
  <c r="T793" i="11"/>
  <c r="U793" i="11" s="1"/>
  <c r="L793" i="11"/>
  <c r="M793" i="11" s="1"/>
  <c r="AP793" i="11"/>
  <c r="AJ793" i="11"/>
  <c r="AJ752" i="11"/>
  <c r="AP752" i="11"/>
  <c r="T752" i="11"/>
  <c r="U752" i="11" s="1"/>
  <c r="L752" i="11"/>
  <c r="M752" i="11" s="1"/>
  <c r="T764" i="11"/>
  <c r="U764" i="11" s="1"/>
  <c r="AJ764" i="11"/>
  <c r="AP764" i="11"/>
  <c r="L764" i="11"/>
  <c r="M764" i="11" s="1"/>
  <c r="T816" i="11"/>
  <c r="U816" i="11" s="1"/>
  <c r="AJ816" i="11"/>
  <c r="AP816" i="11"/>
  <c r="L816" i="11"/>
  <c r="M816" i="11" s="1"/>
  <c r="T740" i="11"/>
  <c r="U740" i="11" s="1"/>
  <c r="L740" i="11"/>
  <c r="M740" i="11" s="1"/>
  <c r="AP740" i="11"/>
  <c r="AJ740" i="11"/>
  <c r="AP797" i="11"/>
  <c r="T797" i="11"/>
  <c r="U797" i="11" s="1"/>
  <c r="AJ797" i="11"/>
  <c r="L797" i="11"/>
  <c r="M797" i="11" s="1"/>
  <c r="AP257" i="11"/>
  <c r="T257" i="11"/>
  <c r="U257" i="11" s="1"/>
  <c r="L257" i="11"/>
  <c r="M257" i="11" s="1"/>
  <c r="AJ257" i="11"/>
  <c r="AJ841" i="11"/>
  <c r="AP841" i="11"/>
  <c r="L841" i="11"/>
  <c r="M841" i="11" s="1"/>
  <c r="T841" i="11"/>
  <c r="U841" i="11" s="1"/>
  <c r="AJ748" i="11"/>
  <c r="T748" i="11"/>
  <c r="U748" i="11" s="1"/>
  <c r="L748" i="11"/>
  <c r="M748" i="11" s="1"/>
  <c r="AP748" i="11"/>
  <c r="T736" i="11"/>
  <c r="U736" i="11" s="1"/>
  <c r="L736" i="11"/>
  <c r="M736" i="11" s="1"/>
  <c r="AJ736" i="11"/>
  <c r="AP736" i="11"/>
  <c r="AJ837" i="11"/>
  <c r="T837" i="11"/>
  <c r="U837" i="11" s="1"/>
  <c r="L837" i="11"/>
  <c r="M837" i="11" s="1"/>
  <c r="AP837" i="11"/>
  <c r="AJ820" i="11"/>
  <c r="AP820" i="11"/>
  <c r="T820" i="11"/>
  <c r="U820" i="11" s="1"/>
  <c r="L820" i="11"/>
  <c r="M820" i="11" s="1"/>
  <c r="L756" i="11"/>
  <c r="M756" i="11" s="1"/>
  <c r="T756" i="11"/>
  <c r="U756" i="11" s="1"/>
  <c r="AJ756" i="11"/>
  <c r="AP756" i="11"/>
  <c r="L580" i="11"/>
  <c r="M580" i="11" s="1"/>
  <c r="T580" i="11"/>
  <c r="U580" i="11" s="1"/>
  <c r="AP580" i="11"/>
  <c r="AJ580" i="11"/>
  <c r="A132" i="11"/>
  <c r="R132" i="11"/>
  <c r="W132" i="11" s="1"/>
  <c r="B132" i="11"/>
  <c r="A588" i="11"/>
  <c r="R588" i="11"/>
  <c r="W588" i="11" s="1"/>
  <c r="B588" i="11"/>
  <c r="AJ768" i="11"/>
  <c r="AP768" i="11"/>
  <c r="T768" i="11"/>
  <c r="U768" i="11" s="1"/>
  <c r="L768" i="11"/>
  <c r="M768" i="11" s="1"/>
  <c r="AP573" i="11"/>
  <c r="T573" i="11"/>
  <c r="U573" i="11" s="1"/>
  <c r="L573" i="11"/>
  <c r="M573" i="11" s="1"/>
  <c r="AJ573" i="11"/>
  <c r="AJ829" i="11"/>
  <c r="AP829" i="11"/>
  <c r="L829" i="11"/>
  <c r="M829" i="11" s="1"/>
  <c r="T829" i="11"/>
  <c r="U829" i="11" s="1"/>
  <c r="B261" i="11"/>
  <c r="R261" i="11"/>
  <c r="W261" i="11" s="1"/>
  <c r="A261" i="11"/>
  <c r="R100" i="11"/>
  <c r="W100" i="11" s="1"/>
  <c r="B100" i="11"/>
  <c r="A100" i="11"/>
  <c r="B601" i="11"/>
  <c r="R601" i="11"/>
  <c r="W601" i="11" s="1"/>
  <c r="A601" i="11"/>
  <c r="L832" i="11"/>
  <c r="M832" i="11" s="1"/>
  <c r="T832" i="11"/>
  <c r="U832" i="11" s="1"/>
  <c r="AP832" i="11"/>
  <c r="AJ832" i="11"/>
  <c r="AP753" i="11"/>
  <c r="T753" i="11"/>
  <c r="U753" i="11" s="1"/>
  <c r="AJ753" i="11"/>
  <c r="L753" i="11"/>
  <c r="M753" i="11" s="1"/>
  <c r="L813" i="11"/>
  <c r="M813" i="11" s="1"/>
  <c r="AJ813" i="11"/>
  <c r="T813" i="11"/>
  <c r="U813" i="11" s="1"/>
  <c r="AP813" i="11"/>
  <c r="T808" i="11"/>
  <c r="U808" i="11" s="1"/>
  <c r="AP808" i="11"/>
  <c r="AJ808" i="11"/>
  <c r="L808" i="11"/>
  <c r="M808" i="11" s="1"/>
  <c r="AJ784" i="11"/>
  <c r="AP784" i="11"/>
  <c r="L784" i="11"/>
  <c r="M784" i="11" s="1"/>
  <c r="T784" i="11"/>
  <c r="U784" i="11" s="1"/>
  <c r="T800" i="11"/>
  <c r="U800" i="11" s="1"/>
  <c r="L800" i="11"/>
  <c r="M800" i="11" s="1"/>
  <c r="AP800" i="11"/>
  <c r="AJ800" i="11"/>
  <c r="AJ256" i="11"/>
  <c r="L256" i="11"/>
  <c r="M256" i="11" s="1"/>
  <c r="T256" i="11"/>
  <c r="U256" i="11" s="1"/>
  <c r="AP256" i="11"/>
  <c r="AP828" i="11"/>
  <c r="AJ828" i="11"/>
  <c r="L828" i="11"/>
  <c r="M828" i="11" s="1"/>
  <c r="T828" i="11"/>
  <c r="U828" i="11" s="1"/>
  <c r="L741" i="11"/>
  <c r="M741" i="11" s="1"/>
  <c r="AJ741" i="11"/>
  <c r="T741" i="11"/>
  <c r="U741" i="11" s="1"/>
  <c r="AP741" i="11"/>
  <c r="L780" i="11"/>
  <c r="M780" i="11" s="1"/>
  <c r="T780" i="11"/>
  <c r="U780" i="11" s="1"/>
  <c r="AP780" i="11"/>
  <c r="AJ780" i="11"/>
  <c r="A633" i="11"/>
  <c r="R633" i="11"/>
  <c r="W633" i="11" s="1"/>
  <c r="B633" i="11"/>
  <c r="T812" i="11"/>
  <c r="U812" i="11" s="1"/>
  <c r="L812" i="11"/>
  <c r="M812" i="11" s="1"/>
  <c r="AP812" i="11"/>
  <c r="AJ812" i="11"/>
  <c r="AP804" i="11"/>
  <c r="AJ804" i="11"/>
  <c r="T804" i="11"/>
  <c r="U804" i="11" s="1"/>
  <c r="L804" i="11"/>
  <c r="M804" i="11" s="1"/>
  <c r="T730" i="11"/>
  <c r="U730" i="11" s="1"/>
  <c r="L730" i="11"/>
  <c r="M730" i="11" s="1"/>
  <c r="AJ789" i="11"/>
  <c r="L789" i="11"/>
  <c r="M789" i="11" s="1"/>
  <c r="T789" i="11"/>
  <c r="U789" i="11" s="1"/>
  <c r="AP789" i="11"/>
  <c r="R196" i="11"/>
  <c r="W196" i="11" s="1"/>
  <c r="B196" i="11"/>
  <c r="A196" i="11"/>
  <c r="T150" i="11"/>
  <c r="U150" i="11" s="1"/>
  <c r="T671" i="11"/>
  <c r="U671" i="11" s="1"/>
  <c r="T714" i="11"/>
  <c r="U714" i="11" s="1"/>
  <c r="T726" i="11"/>
  <c r="U726" i="11" s="1"/>
  <c r="T251" i="11"/>
  <c r="U251" i="11" s="1"/>
  <c r="T214" i="11"/>
  <c r="U214" i="11" s="1"/>
  <c r="T211" i="11"/>
  <c r="U211" i="11" s="1"/>
  <c r="T679" i="11"/>
  <c r="U679" i="11" s="1"/>
  <c r="T122" i="11"/>
  <c r="U122" i="11" s="1"/>
  <c r="T595" i="11"/>
  <c r="U595" i="11" s="1"/>
  <c r="T430" i="11"/>
  <c r="U430" i="11" s="1"/>
  <c r="T607" i="11"/>
  <c r="U607" i="11" s="1"/>
  <c r="T627" i="11"/>
  <c r="U627" i="11" s="1"/>
  <c r="T550" i="11"/>
  <c r="U550" i="11" s="1"/>
  <c r="T174" i="11"/>
  <c r="U174" i="11" s="1"/>
  <c r="T695" i="11"/>
  <c r="U695" i="11" s="1"/>
  <c r="T479" i="11"/>
  <c r="U479" i="11" s="1"/>
  <c r="T310" i="11"/>
  <c r="U310" i="11" s="1"/>
  <c r="T703" i="11"/>
  <c r="U703" i="11" s="1"/>
  <c r="T20" i="11"/>
  <c r="U20" i="11" s="1"/>
  <c r="T402" i="11"/>
  <c r="U402" i="11" s="1"/>
  <c r="T462" i="11"/>
  <c r="U462" i="11" s="1"/>
  <c r="T222" i="11"/>
  <c r="U222" i="11" s="1"/>
  <c r="T490" i="11"/>
  <c r="U490" i="11" s="1"/>
  <c r="T47" i="11"/>
  <c r="U47" i="11" s="1"/>
  <c r="T390" i="11"/>
  <c r="U390" i="11" s="1"/>
  <c r="T395" i="11"/>
  <c r="U395" i="11" s="1"/>
  <c r="T507" i="11"/>
  <c r="U507" i="11" s="1"/>
  <c r="T114" i="11"/>
  <c r="U114" i="11" s="1"/>
  <c r="T506" i="11"/>
  <c r="U506" i="11" s="1"/>
  <c r="T138" i="11"/>
  <c r="U138" i="11" s="1"/>
  <c r="T327" i="11"/>
  <c r="U327" i="11" s="1"/>
  <c r="T519" i="11"/>
  <c r="U519" i="11" s="1"/>
  <c r="T91" i="11"/>
  <c r="U91" i="11" s="1"/>
  <c r="T79" i="11"/>
  <c r="U79" i="11" s="1"/>
  <c r="T382" i="11"/>
  <c r="U382" i="11" s="1"/>
  <c r="T146" i="11"/>
  <c r="U146" i="11" s="1"/>
  <c r="T451" i="11"/>
  <c r="U451" i="11" s="1"/>
  <c r="T723" i="11"/>
  <c r="U723" i="11" s="1"/>
  <c r="T683" i="11"/>
  <c r="U683" i="11" s="1"/>
  <c r="T635" i="11"/>
  <c r="U635" i="11" s="1"/>
  <c r="T186" i="11"/>
  <c r="U186" i="11" s="1"/>
  <c r="T379" i="11"/>
  <c r="U379" i="11" s="1"/>
  <c r="T62" i="11"/>
  <c r="U62" i="11" s="1"/>
  <c r="T135" i="11"/>
  <c r="U135" i="11" s="1"/>
  <c r="T418" i="11"/>
  <c r="U418" i="11" s="1"/>
  <c r="T238" i="11"/>
  <c r="U238" i="11" s="1"/>
  <c r="T25" i="11"/>
  <c r="U25" i="11" s="1"/>
  <c r="T407" i="11"/>
  <c r="U407" i="11" s="1"/>
  <c r="T155" i="11"/>
  <c r="U155" i="11" s="1"/>
  <c r="T566" i="11"/>
  <c r="U566" i="11" s="1"/>
  <c r="T242" i="11"/>
  <c r="U242" i="11" s="1"/>
  <c r="T655" i="11"/>
  <c r="U655" i="11" s="1"/>
  <c r="T450" i="11"/>
  <c r="U450" i="11" s="1"/>
  <c r="T562" i="11"/>
  <c r="U562" i="11" s="1"/>
  <c r="T90" i="11"/>
  <c r="U90" i="11" s="1"/>
  <c r="T347" i="11"/>
  <c r="U347" i="11" s="1"/>
  <c r="T615" i="11"/>
  <c r="U615" i="11" s="1"/>
  <c r="T518" i="11"/>
  <c r="U518" i="11" s="1"/>
  <c r="T78" i="11"/>
  <c r="U78" i="11" s="1"/>
  <c r="T670" i="11"/>
  <c r="U670" i="11" s="1"/>
  <c r="T410" i="11"/>
  <c r="U410" i="11" s="1"/>
  <c r="T431" i="11"/>
  <c r="U431" i="11" s="1"/>
  <c r="T551" i="11"/>
  <c r="U551" i="11" s="1"/>
  <c r="T290" i="11"/>
  <c r="U290" i="11" s="1"/>
  <c r="T399" i="11"/>
  <c r="U399" i="11" s="1"/>
  <c r="T386" i="11"/>
  <c r="U386" i="11" s="1"/>
  <c r="T319" i="11"/>
  <c r="U319" i="11" s="1"/>
  <c r="T658" i="11"/>
  <c r="U658" i="11" s="1"/>
  <c r="T302" i="11"/>
  <c r="U302" i="11" s="1"/>
  <c r="T263" i="11"/>
  <c r="U263" i="11" s="1"/>
  <c r="T414" i="11"/>
  <c r="U414" i="11" s="1"/>
  <c r="T515" i="11"/>
  <c r="U515" i="11" s="1"/>
  <c r="T24" i="11"/>
  <c r="U24" i="11" s="1"/>
  <c r="T654" i="11"/>
  <c r="U654" i="11" s="1"/>
  <c r="T235" i="11"/>
  <c r="U235" i="11" s="1"/>
  <c r="T83" i="11"/>
  <c r="U83" i="11" s="1"/>
  <c r="T167" i="11"/>
  <c r="U167" i="11" s="1"/>
  <c r="T491" i="11"/>
  <c r="U491" i="11" s="1"/>
  <c r="T210" i="11"/>
  <c r="U210" i="11" s="1"/>
  <c r="T710" i="11"/>
  <c r="U710" i="11" s="1"/>
  <c r="T510" i="11"/>
  <c r="U510" i="11" s="1"/>
  <c r="T666" i="11"/>
  <c r="U666" i="11" s="1"/>
  <c r="T323" i="11"/>
  <c r="U323" i="11" s="1"/>
  <c r="T463" i="11"/>
  <c r="U463" i="11" s="1"/>
  <c r="T522" i="11"/>
  <c r="U522" i="11" s="1"/>
  <c r="T707" i="11"/>
  <c r="U707" i="11" s="1"/>
  <c r="T51" i="11"/>
  <c r="U51" i="11" s="1"/>
  <c r="T498" i="11"/>
  <c r="U498" i="11" s="1"/>
  <c r="T511" i="11"/>
  <c r="U511" i="11" s="1"/>
  <c r="T398" i="11"/>
  <c r="U398" i="11" s="1"/>
  <c r="T455" i="11"/>
  <c r="U455" i="11" s="1"/>
  <c r="T366" i="11"/>
  <c r="U366" i="11" s="1"/>
  <c r="T262" i="11"/>
  <c r="U262" i="11" s="1"/>
  <c r="T415" i="11"/>
  <c r="U415" i="11" s="1"/>
  <c r="T391" i="11"/>
  <c r="U391" i="11" s="1"/>
  <c r="T523" i="11"/>
  <c r="U523" i="11" s="1"/>
  <c r="T482" i="11"/>
  <c r="U482" i="11" s="1"/>
  <c r="T243" i="11"/>
  <c r="U243" i="11" s="1"/>
  <c r="T63" i="11"/>
  <c r="U63" i="11" s="1"/>
  <c r="T478" i="11"/>
  <c r="U478" i="11" s="1"/>
  <c r="T99" i="11"/>
  <c r="U99" i="11" s="1"/>
  <c r="T346" i="11"/>
  <c r="U346" i="11" s="1"/>
  <c r="T458" i="11"/>
  <c r="U458" i="11" s="1"/>
  <c r="T94" i="11"/>
  <c r="U94" i="11" s="1"/>
  <c r="T474" i="11"/>
  <c r="U474" i="11" s="1"/>
  <c r="T594" i="11"/>
  <c r="U594" i="11" s="1"/>
  <c r="T355" i="11"/>
  <c r="U355" i="11" s="1"/>
  <c r="T291" i="11"/>
  <c r="U291" i="11" s="1"/>
  <c r="T531" i="11"/>
  <c r="U531" i="11" s="1"/>
  <c r="T354" i="11"/>
  <c r="U354" i="11" s="1"/>
  <c r="T43" i="11"/>
  <c r="U43" i="11" s="1"/>
  <c r="T530" i="11"/>
  <c r="U530" i="11" s="1"/>
  <c r="T719" i="11"/>
  <c r="U719" i="11" s="1"/>
  <c r="T494" i="11"/>
  <c r="U494" i="11" s="1"/>
  <c r="T638" i="11"/>
  <c r="U638" i="11" s="1"/>
  <c r="T547" i="11"/>
  <c r="U547" i="11" s="1"/>
  <c r="T699" i="11"/>
  <c r="U699" i="11" s="1"/>
  <c r="T403" i="11"/>
  <c r="U403" i="11" s="1"/>
  <c r="T351" i="11"/>
  <c r="U351" i="11" s="1"/>
  <c r="T534" i="11"/>
  <c r="U534" i="11" s="1"/>
  <c r="T374" i="11"/>
  <c r="U374" i="11" s="1"/>
  <c r="T582" i="11"/>
  <c r="U582" i="11" s="1"/>
  <c r="T154" i="11"/>
  <c r="U154" i="11" s="1"/>
  <c r="T438" i="11"/>
  <c r="U438" i="11" s="1"/>
  <c r="T394" i="11"/>
  <c r="U394" i="11" s="1"/>
  <c r="T419" i="11"/>
  <c r="U419" i="11" s="1"/>
  <c r="T698" i="11"/>
  <c r="U698" i="11" s="1"/>
  <c r="T139" i="11"/>
  <c r="U139" i="11" s="1"/>
  <c r="T42" i="11"/>
  <c r="U42" i="11" s="1"/>
  <c r="T503" i="11"/>
  <c r="U503" i="11" s="1"/>
  <c r="T198" i="11"/>
  <c r="U198" i="11" s="1"/>
  <c r="T702" i="11"/>
  <c r="U702" i="11" s="1"/>
  <c r="T383" i="11"/>
  <c r="U383" i="11" s="1"/>
  <c r="T602" i="11"/>
  <c r="U602" i="11" s="1"/>
  <c r="T539" i="11"/>
  <c r="U539" i="11" s="1"/>
  <c r="T495" i="11"/>
  <c r="U495" i="11" s="1"/>
  <c r="T426" i="11"/>
  <c r="U426" i="11" s="1"/>
  <c r="T322" i="11"/>
  <c r="U322" i="11" s="1"/>
  <c r="T459" i="11"/>
  <c r="U459" i="11" s="1"/>
  <c r="T311" i="11"/>
  <c r="U311" i="11" s="1"/>
  <c r="T711" i="11"/>
  <c r="U711" i="11" s="1"/>
  <c r="T639" i="11"/>
  <c r="U639" i="11" s="1"/>
  <c r="T554" i="11"/>
  <c r="U554" i="11" s="1"/>
  <c r="T307" i="11"/>
  <c r="U307" i="11" s="1"/>
  <c r="T678" i="11"/>
  <c r="U678" i="11" s="1"/>
  <c r="T598" i="11"/>
  <c r="U598" i="11" s="1"/>
  <c r="T118" i="11"/>
  <c r="U118" i="11" s="1"/>
  <c r="T555" i="11"/>
  <c r="U555" i="11" s="1"/>
  <c r="T166" i="11"/>
  <c r="U166" i="11" s="1"/>
  <c r="T50" i="11"/>
  <c r="U50" i="11" s="1"/>
  <c r="T326" i="11"/>
  <c r="U326" i="11" s="1"/>
  <c r="T298" i="11"/>
  <c r="U298" i="11" s="1"/>
  <c r="T630" i="11"/>
  <c r="U630" i="11" s="1"/>
  <c r="T32" i="11"/>
  <c r="U32" i="11" s="1"/>
  <c r="T218" i="11"/>
  <c r="U218" i="11" s="1"/>
  <c r="T162" i="11"/>
  <c r="U162" i="11" s="1"/>
  <c r="T207" i="11"/>
  <c r="U207" i="11" s="1"/>
  <c r="T591" i="11"/>
  <c r="U591" i="11" s="1"/>
  <c r="T250" i="11"/>
  <c r="U250" i="11" s="1"/>
  <c r="T303" i="11"/>
  <c r="U303" i="11" s="1"/>
  <c r="T611" i="11"/>
  <c r="U611" i="11" s="1"/>
  <c r="T206" i="11"/>
  <c r="U206" i="11" s="1"/>
  <c r="T134" i="11"/>
  <c r="U134" i="11" s="1"/>
  <c r="T46" i="11"/>
  <c r="U46" i="11" s="1"/>
  <c r="T55" i="11"/>
  <c r="U55" i="11" s="1"/>
  <c r="T471" i="11"/>
  <c r="U471" i="11" s="1"/>
  <c r="T163" i="11"/>
  <c r="U163" i="11" s="1"/>
  <c r="T223" i="11"/>
  <c r="U223" i="11" s="1"/>
  <c r="T275" i="11"/>
  <c r="U275" i="11" s="1"/>
  <c r="T559" i="11"/>
  <c r="U559" i="11" s="1"/>
  <c r="T427" i="11"/>
  <c r="U427" i="11" s="1"/>
  <c r="T542" i="11"/>
  <c r="U542" i="11" s="1"/>
  <c r="T179" i="11"/>
  <c r="U179" i="11" s="1"/>
  <c r="T718" i="11"/>
  <c r="U718" i="11" s="1"/>
  <c r="T623" i="11"/>
  <c r="U623" i="11" s="1"/>
  <c r="T675" i="11"/>
  <c r="U675" i="11" s="1"/>
  <c r="T694" i="11"/>
  <c r="U694" i="11" s="1"/>
  <c r="T158" i="11"/>
  <c r="U158" i="11" s="1"/>
  <c r="T486" i="11"/>
  <c r="U486" i="11" s="1"/>
  <c r="T267" i="11"/>
  <c r="U267" i="11" s="1"/>
  <c r="T318" i="11"/>
  <c r="U318" i="11" s="1"/>
  <c r="T98" i="11"/>
  <c r="U98" i="11" s="1"/>
  <c r="T178" i="11"/>
  <c r="U178" i="11" s="1"/>
  <c r="T58" i="11"/>
  <c r="U58" i="11" s="1"/>
  <c r="T514" i="11"/>
  <c r="U514" i="11" s="1"/>
  <c r="T527" i="11"/>
  <c r="U527" i="11" s="1"/>
  <c r="T535" i="11"/>
  <c r="U535" i="11" s="1"/>
  <c r="T375" i="11"/>
  <c r="U375" i="11" s="1"/>
  <c r="T583" i="11"/>
  <c r="U583" i="11" s="1"/>
  <c r="T67" i="11"/>
  <c r="U67" i="11" s="1"/>
  <c r="T230" i="11"/>
  <c r="U230" i="11" s="1"/>
  <c r="T558" i="11"/>
  <c r="U558" i="11" s="1"/>
  <c r="T682" i="11"/>
  <c r="U682" i="11" s="1"/>
  <c r="T634" i="11"/>
  <c r="U634" i="11" s="1"/>
  <c r="T646" i="11"/>
  <c r="U646" i="11" s="1"/>
  <c r="T502" i="11"/>
  <c r="U502" i="11" s="1"/>
  <c r="T378" i="11"/>
  <c r="U378" i="11" s="1"/>
  <c r="T706" i="11"/>
  <c r="U706" i="11" s="1"/>
  <c r="T674" i="11"/>
  <c r="U674" i="11" s="1"/>
  <c r="T66" i="11"/>
  <c r="U66" i="11" s="1"/>
  <c r="T350" i="11"/>
  <c r="U350" i="11" s="1"/>
  <c r="T123" i="11"/>
  <c r="U123" i="11" s="1"/>
  <c r="T475" i="11"/>
  <c r="U475" i="11" s="1"/>
  <c r="T466" i="11"/>
  <c r="U466" i="11" s="1"/>
  <c r="T33" i="11"/>
  <c r="U33" i="11" s="1"/>
  <c r="T29" i="11"/>
  <c r="U29" i="11" s="1"/>
  <c r="T234" i="11"/>
  <c r="U234" i="11" s="1"/>
  <c r="T435" i="11"/>
  <c r="U435" i="11" s="1"/>
  <c r="T439" i="11"/>
  <c r="U439" i="11" s="1"/>
  <c r="T127" i="11"/>
  <c r="U127" i="11" s="1"/>
  <c r="T171" i="11"/>
  <c r="U171" i="11" s="1"/>
  <c r="T626" i="11"/>
  <c r="U626" i="11" s="1"/>
  <c r="T487" i="11"/>
  <c r="U487" i="11" s="1"/>
  <c r="T331" i="11"/>
  <c r="U331" i="11" s="1"/>
  <c r="T175" i="11"/>
  <c r="U175" i="11" s="1"/>
  <c r="T28" i="11"/>
  <c r="U28" i="11" s="1"/>
  <c r="T306" i="11"/>
  <c r="U306" i="11" s="1"/>
  <c r="T274" i="11"/>
  <c r="U274" i="11" s="1"/>
  <c r="T170" i="11"/>
  <c r="U170" i="11" s="1"/>
  <c r="T215" i="11"/>
  <c r="U215" i="11" s="1"/>
  <c r="T387" i="11"/>
  <c r="U387" i="11" s="1"/>
  <c r="T151" i="11"/>
  <c r="U151" i="11" s="1"/>
  <c r="T199" i="11"/>
  <c r="U199" i="11" s="1"/>
  <c r="T538" i="11"/>
  <c r="U538" i="11" s="1"/>
  <c r="T299" i="11"/>
  <c r="U299" i="11" s="1"/>
  <c r="T543" i="11"/>
  <c r="U543" i="11" s="1"/>
  <c r="T659" i="11"/>
  <c r="U659" i="11" s="1"/>
  <c r="T270" i="11"/>
  <c r="U270" i="11" s="1"/>
  <c r="T115" i="11"/>
  <c r="U115" i="11" s="1"/>
  <c r="T411" i="11"/>
  <c r="U411" i="11" s="1"/>
  <c r="T590" i="11"/>
  <c r="U590" i="11" s="1"/>
  <c r="T335" i="11"/>
  <c r="U335" i="11" s="1"/>
  <c r="T314" i="11"/>
  <c r="U314" i="11" s="1"/>
  <c r="T258" i="11"/>
  <c r="U258" i="11" s="1"/>
  <c r="T82" i="11"/>
  <c r="U82" i="11" s="1"/>
  <c r="T567" i="11"/>
  <c r="U567" i="11" s="1"/>
  <c r="T271" i="11"/>
  <c r="U271" i="11" s="1"/>
  <c r="T470" i="11"/>
  <c r="U470" i="11" s="1"/>
  <c r="T406" i="11"/>
  <c r="U406" i="11" s="1"/>
  <c r="T21" i="11"/>
  <c r="U21" i="11" s="1"/>
  <c r="T219" i="11"/>
  <c r="U219" i="11" s="1"/>
  <c r="T610" i="11"/>
  <c r="U610" i="11" s="1"/>
  <c r="T499" i="11"/>
  <c r="U499" i="11" s="1"/>
  <c r="T226" i="11"/>
  <c r="U226" i="11" s="1"/>
  <c r="T367" i="11"/>
  <c r="U367" i="11" s="1"/>
  <c r="T119" i="11"/>
  <c r="U119" i="11" s="1"/>
  <c r="T54" i="11"/>
  <c r="U54" i="11" s="1"/>
  <c r="T434" i="11"/>
  <c r="U434" i="11" s="1"/>
  <c r="T231" i="11"/>
  <c r="U231" i="11" s="1"/>
  <c r="T147" i="11"/>
  <c r="U147" i="11" s="1"/>
  <c r="T603" i="11"/>
  <c r="U603" i="11" s="1"/>
  <c r="T334" i="11"/>
  <c r="U334" i="11" s="1"/>
  <c r="T362" i="11"/>
  <c r="U362" i="11" s="1"/>
  <c r="T622" i="11"/>
  <c r="U622" i="11" s="1"/>
  <c r="T727" i="11"/>
  <c r="U727" i="11" s="1"/>
  <c r="T95" i="11"/>
  <c r="U95" i="11" s="1"/>
  <c r="T722" i="11"/>
  <c r="U722" i="11" s="1"/>
  <c r="T614" i="11"/>
  <c r="U614" i="11" s="1"/>
  <c r="T330" i="11"/>
  <c r="U330" i="11" s="1"/>
  <c r="T563" i="11"/>
  <c r="U563" i="11" s="1"/>
  <c r="T647" i="11"/>
  <c r="U647" i="11" s="1"/>
  <c r="T454" i="11"/>
  <c r="U454" i="11" s="1"/>
  <c r="T606" i="11"/>
  <c r="U606" i="11" s="1"/>
  <c r="T715" i="11"/>
  <c r="U715" i="11" s="1"/>
  <c r="T159" i="11"/>
  <c r="U159" i="11" s="1"/>
  <c r="T467" i="11"/>
  <c r="U467" i="11" s="1"/>
  <c r="T526" i="11"/>
  <c r="U526" i="11" s="1"/>
  <c r="T546" i="11"/>
  <c r="U546" i="11" s="1"/>
  <c r="T667" i="11"/>
  <c r="U667" i="11" s="1"/>
  <c r="T126" i="11"/>
  <c r="U126" i="11" s="1"/>
  <c r="T239" i="11"/>
  <c r="U239" i="11" s="1"/>
  <c r="T315" i="11"/>
  <c r="U315" i="11" s="1"/>
  <c r="T227" i="11"/>
  <c r="U227" i="11" s="1"/>
  <c r="T187" i="11"/>
  <c r="U187" i="11" s="1"/>
  <c r="T483" i="11"/>
  <c r="U483" i="11" s="1"/>
  <c r="T59" i="11"/>
  <c r="U59" i="11" s="1"/>
  <c r="R259" i="11" l="1"/>
  <c r="W259" i="11" s="1"/>
  <c r="A259" i="11"/>
  <c r="B259" i="11"/>
  <c r="A128" i="11"/>
  <c r="R128" i="11"/>
  <c r="W128" i="11" s="1"/>
  <c r="B128" i="11"/>
  <c r="B548" i="11"/>
  <c r="R548" i="11"/>
  <c r="W548" i="11" s="1"/>
  <c r="A548" i="11"/>
  <c r="AO789" i="11"/>
  <c r="AI789" i="11"/>
  <c r="B789" i="11"/>
  <c r="J789" i="11"/>
  <c r="O789" i="11" s="1"/>
  <c r="R789" i="11"/>
  <c r="W789" i="11" s="1"/>
  <c r="A789" i="11"/>
  <c r="R130" i="11"/>
  <c r="W130" i="11" s="1"/>
  <c r="R528" i="11"/>
  <c r="W528" i="11" s="1"/>
  <c r="B528" i="11"/>
  <c r="A528" i="11"/>
  <c r="R161" i="11"/>
  <c r="W161" i="11" s="1"/>
  <c r="A161" i="11"/>
  <c r="B161" i="11"/>
  <c r="A717" i="11"/>
  <c r="R717" i="11"/>
  <c r="W717" i="11" s="1"/>
  <c r="B717" i="11"/>
  <c r="A649" i="11"/>
  <c r="R649" i="11"/>
  <c r="W649" i="11" s="1"/>
  <c r="B649" i="11"/>
  <c r="R616" i="11"/>
  <c r="W616" i="11" s="1"/>
  <c r="A616" i="11"/>
  <c r="B616" i="11"/>
  <c r="R825" i="11"/>
  <c r="W825" i="11" s="1"/>
  <c r="B825" i="11"/>
  <c r="A825" i="11"/>
  <c r="J825" i="11"/>
  <c r="O825" i="11" s="1"/>
  <c r="AI825" i="11"/>
  <c r="AO825" i="11"/>
  <c r="R729" i="11"/>
  <c r="W729" i="11" s="1"/>
  <c r="A729" i="11"/>
  <c r="B729" i="11"/>
  <c r="A364" i="11"/>
  <c r="R364" i="11"/>
  <c r="W364" i="11" s="1"/>
  <c r="B364" i="11"/>
  <c r="R149" i="11"/>
  <c r="W149" i="11" s="1"/>
  <c r="A149" i="11"/>
  <c r="B149" i="11"/>
  <c r="R781" i="11"/>
  <c r="W781" i="11" s="1"/>
  <c r="B781" i="11"/>
  <c r="A781" i="11"/>
  <c r="J781" i="11"/>
  <c r="O781" i="11" s="1"/>
  <c r="AI781" i="11"/>
  <c r="AO781" i="11"/>
  <c r="R56" i="11"/>
  <c r="W56" i="11" s="1"/>
  <c r="A56" i="11"/>
  <c r="B56" i="11"/>
  <c r="R369" i="11"/>
  <c r="W369" i="11" s="1"/>
  <c r="B369" i="11"/>
  <c r="A369" i="11"/>
  <c r="R278" i="11"/>
  <c r="W278" i="11" s="1"/>
  <c r="B23" i="11"/>
  <c r="A23" i="11"/>
  <c r="R23" i="11"/>
  <c r="W23" i="11" s="1"/>
  <c r="B408" i="11"/>
  <c r="A408" i="11"/>
  <c r="R408" i="11"/>
  <c r="W408" i="11" s="1"/>
  <c r="R413" i="11"/>
  <c r="W413" i="11" s="1"/>
  <c r="B413" i="11"/>
  <c r="A413" i="11"/>
  <c r="B661" i="11"/>
  <c r="A661" i="11"/>
  <c r="R661" i="11"/>
  <c r="W661" i="11" s="1"/>
  <c r="R619" i="11"/>
  <c r="W619" i="11" s="1"/>
  <c r="B619" i="11"/>
  <c r="A619" i="11"/>
  <c r="B545" i="11"/>
  <c r="R545" i="11"/>
  <c r="W545" i="11" s="1"/>
  <c r="A545" i="11"/>
  <c r="A153" i="11"/>
  <c r="B153" i="11"/>
  <c r="R153" i="11"/>
  <c r="W153" i="11" s="1"/>
  <c r="T17" i="11"/>
  <c r="U17" i="11" s="1"/>
  <c r="R308" i="11"/>
  <c r="W308" i="11" s="1"/>
  <c r="B308" i="11"/>
  <c r="A308" i="11"/>
  <c r="A489" i="11"/>
  <c r="R489" i="11"/>
  <c r="W489" i="11" s="1"/>
  <c r="B489" i="11"/>
  <c r="B437" i="11"/>
  <c r="A437" i="11"/>
  <c r="R437" i="11"/>
  <c r="W437" i="11" s="1"/>
  <c r="R35" i="11"/>
  <c r="W35" i="11" s="1"/>
  <c r="A35" i="11"/>
  <c r="B35" i="11"/>
  <c r="A68" i="11"/>
  <c r="B68" i="11"/>
  <c r="R68" i="11"/>
  <c r="W68" i="11" s="1"/>
  <c r="A18" i="11"/>
  <c r="B18" i="11"/>
  <c r="R18" i="11"/>
  <c r="W18" i="11" s="1"/>
  <c r="AO804" i="11"/>
  <c r="AI804" i="11"/>
  <c r="B804" i="11"/>
  <c r="J804" i="11"/>
  <c r="O804" i="11" s="1"/>
  <c r="R804" i="11"/>
  <c r="W804" i="11" s="1"/>
  <c r="A804" i="11"/>
  <c r="R537" i="11"/>
  <c r="W537" i="11" s="1"/>
  <c r="B537" i="11"/>
  <c r="A537" i="11"/>
  <c r="R516" i="11"/>
  <c r="W516" i="11" s="1"/>
  <c r="B516" i="11"/>
  <c r="A516" i="11"/>
  <c r="B180" i="11"/>
  <c r="A180" i="11"/>
  <c r="R180" i="11"/>
  <c r="W180" i="11" s="1"/>
  <c r="A643" i="11"/>
  <c r="R643" i="11"/>
  <c r="W643" i="11" s="1"/>
  <c r="B643" i="11"/>
  <c r="L579" i="11"/>
  <c r="M579" i="11" s="1"/>
  <c r="T579" i="11"/>
  <c r="U579" i="11" s="1"/>
  <c r="J581" i="11"/>
  <c r="O581" i="11" s="1"/>
  <c r="R581" i="11"/>
  <c r="W581" i="11" s="1"/>
  <c r="AI581" i="11"/>
  <c r="AO581" i="11"/>
  <c r="A581" i="11"/>
  <c r="B581" i="11"/>
  <c r="A38" i="11"/>
  <c r="B38" i="11"/>
  <c r="R38" i="11"/>
  <c r="W38" i="11" s="1"/>
  <c r="AO840" i="11"/>
  <c r="AI840" i="11"/>
  <c r="J840" i="11"/>
  <c r="O840" i="11" s="1"/>
  <c r="B840" i="11"/>
  <c r="A840" i="11"/>
  <c r="R840" i="11"/>
  <c r="W840" i="11" s="1"/>
  <c r="B625" i="11"/>
  <c r="A625" i="11"/>
  <c r="R625" i="11"/>
  <c r="W625" i="11" s="1"/>
  <c r="A87" i="11"/>
  <c r="R87" i="11"/>
  <c r="W87" i="11" s="1"/>
  <c r="B87" i="11"/>
  <c r="R342" i="11"/>
  <c r="W342" i="11" s="1"/>
  <c r="R144" i="11"/>
  <c r="W144" i="11" s="1"/>
  <c r="B144" i="11"/>
  <c r="A144" i="11"/>
  <c r="B181" i="11"/>
  <c r="R181" i="11"/>
  <c r="W181" i="11" s="1"/>
  <c r="A181" i="11"/>
  <c r="R225" i="11"/>
  <c r="W225" i="11" s="1"/>
  <c r="A225" i="11"/>
  <c r="B225" i="11"/>
  <c r="B57" i="11"/>
  <c r="R57" i="11"/>
  <c r="W57" i="11" s="1"/>
  <c r="A57" i="11"/>
  <c r="B164" i="11"/>
  <c r="A164" i="11"/>
  <c r="R164" i="11"/>
  <c r="W164" i="11" s="1"/>
  <c r="B220" i="11"/>
  <c r="R220" i="11"/>
  <c r="W220" i="11" s="1"/>
  <c r="A220" i="11"/>
  <c r="A600" i="11"/>
  <c r="B600" i="11"/>
  <c r="R600" i="11"/>
  <c r="W600" i="11" s="1"/>
  <c r="R106" i="11"/>
  <c r="W106" i="11" s="1"/>
  <c r="B72" i="11"/>
  <c r="R72" i="11"/>
  <c r="W72" i="11" s="1"/>
  <c r="A72" i="11"/>
  <c r="AO836" i="11"/>
  <c r="B836" i="11"/>
  <c r="A836" i="11"/>
  <c r="R836" i="11"/>
  <c r="W836" i="11" s="1"/>
  <c r="J836" i="11"/>
  <c r="O836" i="11" s="1"/>
  <c r="AI836" i="11"/>
  <c r="R428" i="11"/>
  <c r="W428" i="11" s="1"/>
  <c r="B428" i="11"/>
  <c r="A428" i="11"/>
  <c r="R541" i="11"/>
  <c r="W541" i="11" s="1"/>
  <c r="B541" i="11"/>
  <c r="A541" i="11"/>
  <c r="B505" i="11"/>
  <c r="A505" i="11"/>
  <c r="R505" i="11"/>
  <c r="W505" i="11" s="1"/>
  <c r="A44" i="11"/>
  <c r="B44" i="11"/>
  <c r="R44" i="11"/>
  <c r="W44" i="11" s="1"/>
  <c r="R372" i="11"/>
  <c r="W372" i="11" s="1"/>
  <c r="B372" i="11"/>
  <c r="A372" i="11"/>
  <c r="A764" i="11"/>
  <c r="B764" i="11"/>
  <c r="R764" i="11"/>
  <c r="W764" i="11" s="1"/>
  <c r="J764" i="11"/>
  <c r="O764" i="11" s="1"/>
  <c r="AI764" i="11"/>
  <c r="AO764" i="11"/>
  <c r="AI752" i="11"/>
  <c r="A752" i="11"/>
  <c r="B752" i="11"/>
  <c r="J752" i="11"/>
  <c r="O752" i="11" s="1"/>
  <c r="R752" i="11"/>
  <c r="W752" i="11" s="1"/>
  <c r="AO752" i="11"/>
  <c r="A700" i="11"/>
  <c r="B700" i="11"/>
  <c r="R700" i="11"/>
  <c r="W700" i="11" s="1"/>
  <c r="R266" i="11"/>
  <c r="W266" i="11" s="1"/>
  <c r="R396" i="11"/>
  <c r="W396" i="11" s="1"/>
  <c r="B396" i="11"/>
  <c r="A396" i="11"/>
  <c r="A440" i="11"/>
  <c r="B440" i="11"/>
  <c r="R440" i="11"/>
  <c r="W440" i="11" s="1"/>
  <c r="R108" i="11"/>
  <c r="W108" i="11" s="1"/>
  <c r="B108" i="11"/>
  <c r="A108" i="11"/>
  <c r="L255" i="11"/>
  <c r="M255" i="11" s="1"/>
  <c r="T255" i="11"/>
  <c r="U255" i="11" s="1"/>
  <c r="R353" i="11"/>
  <c r="W353" i="11" s="1"/>
  <c r="A353" i="11"/>
  <c r="B353" i="11"/>
  <c r="R496" i="11"/>
  <c r="W496" i="11" s="1"/>
  <c r="B496" i="11"/>
  <c r="A496" i="11"/>
  <c r="A721" i="11"/>
  <c r="R721" i="11"/>
  <c r="W721" i="11" s="1"/>
  <c r="B721" i="11"/>
  <c r="R142" i="11"/>
  <c r="W142" i="11" s="1"/>
  <c r="A192" i="11"/>
  <c r="R192" i="11"/>
  <c r="W192" i="11" s="1"/>
  <c r="B192" i="11"/>
  <c r="B357" i="11"/>
  <c r="A357" i="11"/>
  <c r="R357" i="11"/>
  <c r="W357" i="11" s="1"/>
  <c r="A596" i="11"/>
  <c r="B596" i="11"/>
  <c r="R596" i="11"/>
  <c r="W596" i="11" s="1"/>
  <c r="R96" i="11"/>
  <c r="W96" i="11" s="1"/>
  <c r="A96" i="11"/>
  <c r="B96" i="11"/>
  <c r="R442" i="11"/>
  <c r="W442" i="11" s="1"/>
  <c r="R344" i="11"/>
  <c r="W344" i="11" s="1"/>
  <c r="B344" i="11"/>
  <c r="A344" i="11"/>
  <c r="R65" i="11"/>
  <c r="W65" i="11" s="1"/>
  <c r="B65" i="11"/>
  <c r="A65" i="11"/>
  <c r="R182" i="11"/>
  <c r="W182" i="11" s="1"/>
  <c r="R788" i="11"/>
  <c r="W788" i="11" s="1"/>
  <c r="J788" i="11"/>
  <c r="O788" i="11" s="1"/>
  <c r="AI788" i="11"/>
  <c r="AO788" i="11"/>
  <c r="B788" i="11"/>
  <c r="A788" i="11"/>
  <c r="A393" i="11"/>
  <c r="R393" i="11"/>
  <c r="W393" i="11" s="1"/>
  <c r="B393" i="11"/>
  <c r="A417" i="11"/>
  <c r="B417" i="11"/>
  <c r="R417" i="11"/>
  <c r="W417" i="11" s="1"/>
  <c r="R343" i="11"/>
  <c r="W343" i="11" s="1"/>
  <c r="A343" i="11"/>
  <c r="B343" i="11"/>
  <c r="B524" i="11"/>
  <c r="A524" i="11"/>
  <c r="R524" i="11"/>
  <c r="W524" i="11" s="1"/>
  <c r="B444" i="11"/>
  <c r="A444" i="11"/>
  <c r="R444" i="11"/>
  <c r="W444" i="11" s="1"/>
  <c r="R360" i="11"/>
  <c r="W360" i="11" s="1"/>
  <c r="B360" i="11"/>
  <c r="A360" i="11"/>
  <c r="B512" i="11"/>
  <c r="A512" i="11"/>
  <c r="R512" i="11"/>
  <c r="W512" i="11" s="1"/>
  <c r="AI572" i="11"/>
  <c r="AO572" i="11"/>
  <c r="J572" i="11"/>
  <c r="O572" i="11" s="1"/>
  <c r="R572" i="11"/>
  <c r="W572" i="11" s="1"/>
  <c r="A572" i="11"/>
  <c r="B572" i="11"/>
  <c r="R712" i="11"/>
  <c r="W712" i="11" s="1"/>
  <c r="B712" i="11"/>
  <c r="A712" i="11"/>
  <c r="B257" i="11"/>
  <c r="A257" i="11"/>
  <c r="J257" i="11"/>
  <c r="O257" i="11" s="1"/>
  <c r="R257" i="11"/>
  <c r="W257" i="11" s="1"/>
  <c r="AO257" i="11"/>
  <c r="AI257" i="11"/>
  <c r="B85" i="11"/>
  <c r="A85" i="11"/>
  <c r="R85" i="11"/>
  <c r="W85" i="11" s="1"/>
  <c r="R237" i="11"/>
  <c r="W237" i="11" s="1"/>
  <c r="A237" i="11"/>
  <c r="B237" i="11"/>
  <c r="A656" i="11"/>
  <c r="R656" i="11"/>
  <c r="W656" i="11" s="1"/>
  <c r="B656" i="11"/>
  <c r="R107" i="11"/>
  <c r="W107" i="11" s="1"/>
  <c r="B107" i="11"/>
  <c r="A107" i="11"/>
  <c r="B363" i="11"/>
  <c r="A363" i="11"/>
  <c r="R363" i="11"/>
  <c r="W363" i="11" s="1"/>
  <c r="R304" i="11"/>
  <c r="W304" i="11" s="1"/>
  <c r="B304" i="11"/>
  <c r="A304" i="11"/>
  <c r="A617" i="11"/>
  <c r="B617" i="11"/>
  <c r="R617" i="11"/>
  <c r="W617" i="11" s="1"/>
  <c r="A244" i="11"/>
  <c r="R244" i="11"/>
  <c r="W244" i="11" s="1"/>
  <c r="B244" i="11"/>
  <c r="A587" i="11"/>
  <c r="B587" i="11"/>
  <c r="R587" i="11"/>
  <c r="W587" i="11" s="1"/>
  <c r="A409" i="11"/>
  <c r="R409" i="11"/>
  <c r="W409" i="11" s="1"/>
  <c r="B409" i="11"/>
  <c r="R339" i="11"/>
  <c r="W339" i="11" s="1"/>
  <c r="A339" i="11"/>
  <c r="B339" i="11"/>
  <c r="R27" i="11"/>
  <c r="W27" i="11" s="1"/>
  <c r="B27" i="11"/>
  <c r="A27" i="11"/>
  <c r="AI737" i="11"/>
  <c r="AO737" i="11"/>
  <c r="J737" i="11"/>
  <c r="O737" i="11" s="1"/>
  <c r="R737" i="11"/>
  <c r="W737" i="11" s="1"/>
  <c r="A737" i="11"/>
  <c r="B737" i="11"/>
  <c r="A420" i="11"/>
  <c r="B420" i="11"/>
  <c r="R420" i="11"/>
  <c r="W420" i="11" s="1"/>
  <c r="B64" i="11"/>
  <c r="R64" i="11"/>
  <c r="W64" i="11" s="1"/>
  <c r="A64" i="11"/>
  <c r="A381" i="11"/>
  <c r="R381" i="11"/>
  <c r="W381" i="11" s="1"/>
  <c r="B381" i="11"/>
  <c r="B81" i="11"/>
  <c r="A81" i="11"/>
  <c r="R81" i="11"/>
  <c r="W81" i="11" s="1"/>
  <c r="R521" i="11"/>
  <c r="W521" i="11" s="1"/>
  <c r="B521" i="11"/>
  <c r="A521" i="11"/>
  <c r="R37" i="11"/>
  <c r="W37" i="11" s="1"/>
  <c r="A37" i="11"/>
  <c r="B37" i="11"/>
  <c r="AI805" i="11"/>
  <c r="B805" i="11"/>
  <c r="A805" i="11"/>
  <c r="R805" i="11"/>
  <c r="W805" i="11" s="1"/>
  <c r="J805" i="11"/>
  <c r="O805" i="11" s="1"/>
  <c r="AO805" i="11"/>
  <c r="R397" i="11"/>
  <c r="W397" i="11" s="1"/>
  <c r="B397" i="11"/>
  <c r="A397" i="11"/>
  <c r="B185" i="11"/>
  <c r="R185" i="11"/>
  <c r="W185" i="11" s="1"/>
  <c r="A185" i="11"/>
  <c r="R392" i="11"/>
  <c r="W392" i="11" s="1"/>
  <c r="B392" i="11"/>
  <c r="A392" i="11"/>
  <c r="R464" i="11"/>
  <c r="W464" i="11" s="1"/>
  <c r="B464" i="11"/>
  <c r="A464" i="11"/>
  <c r="R22" i="11"/>
  <c r="W22" i="11" s="1"/>
  <c r="A22" i="11"/>
  <c r="B22" i="11"/>
  <c r="AO784" i="11"/>
  <c r="AI784" i="11"/>
  <c r="J784" i="11"/>
  <c r="O784" i="11" s="1"/>
  <c r="A784" i="11"/>
  <c r="B784" i="11"/>
  <c r="R784" i="11"/>
  <c r="W784" i="11" s="1"/>
  <c r="A705" i="11"/>
  <c r="B705" i="11"/>
  <c r="R705" i="11"/>
  <c r="W705" i="11" s="1"/>
  <c r="R481" i="11"/>
  <c r="W481" i="11" s="1"/>
  <c r="B481" i="11"/>
  <c r="A481" i="11"/>
  <c r="AO809" i="11"/>
  <c r="AI809" i="11"/>
  <c r="J809" i="11"/>
  <c r="O809" i="11" s="1"/>
  <c r="B809" i="11"/>
  <c r="A809" i="11"/>
  <c r="R809" i="11"/>
  <c r="W809" i="11" s="1"/>
  <c r="A552" i="11"/>
  <c r="B552" i="11"/>
  <c r="R552" i="11"/>
  <c r="W552" i="11" s="1"/>
  <c r="T738" i="11"/>
  <c r="U738" i="11" s="1"/>
  <c r="L738" i="11"/>
  <c r="M738" i="11" s="1"/>
  <c r="J740" i="11"/>
  <c r="O740" i="11" s="1"/>
  <c r="B740" i="11"/>
  <c r="AO740" i="11"/>
  <c r="AI740" i="11"/>
  <c r="A740" i="11"/>
  <c r="R740" i="11"/>
  <c r="W740" i="11" s="1"/>
  <c r="B609" i="11"/>
  <c r="R609" i="11"/>
  <c r="W609" i="11" s="1"/>
  <c r="A609" i="11"/>
  <c r="R432" i="11"/>
  <c r="W432" i="11" s="1"/>
  <c r="A432" i="11"/>
  <c r="B432" i="11"/>
  <c r="B253" i="11"/>
  <c r="R253" i="11"/>
  <c r="W253" i="11" s="1"/>
  <c r="A253" i="11"/>
  <c r="AI777" i="11"/>
  <c r="R777" i="11"/>
  <c r="W777" i="11" s="1"/>
  <c r="J777" i="11"/>
  <c r="O777" i="11" s="1"/>
  <c r="A777" i="11"/>
  <c r="B777" i="11"/>
  <c r="AO777" i="11"/>
  <c r="R728" i="11"/>
  <c r="W728" i="11" s="1"/>
  <c r="A728" i="11"/>
  <c r="B728" i="11"/>
  <c r="B716" i="11"/>
  <c r="R716" i="11"/>
  <c r="W716" i="11" s="1"/>
  <c r="A716" i="11"/>
  <c r="B673" i="11"/>
  <c r="A673" i="11"/>
  <c r="R673" i="11"/>
  <c r="W673" i="11" s="1"/>
  <c r="B485" i="11"/>
  <c r="A485" i="11"/>
  <c r="R485" i="11"/>
  <c r="W485" i="11" s="1"/>
  <c r="R317" i="11"/>
  <c r="W317" i="11" s="1"/>
  <c r="A317" i="11"/>
  <c r="B317" i="11"/>
  <c r="A241" i="11"/>
  <c r="B241" i="11"/>
  <c r="R241" i="11"/>
  <c r="W241" i="11" s="1"/>
  <c r="R456" i="11"/>
  <c r="W456" i="11" s="1"/>
  <c r="A456" i="11"/>
  <c r="B456" i="11"/>
  <c r="R642" i="11"/>
  <c r="W642" i="11" s="1"/>
  <c r="A724" i="11"/>
  <c r="B724" i="11"/>
  <c r="R724" i="11"/>
  <c r="W724" i="11" s="1"/>
  <c r="R74" i="11"/>
  <c r="W74" i="11" s="1"/>
  <c r="R443" i="11"/>
  <c r="W443" i="11" s="1"/>
  <c r="B443" i="11"/>
  <c r="A443" i="11"/>
  <c r="A233" i="11"/>
  <c r="B233" i="11"/>
  <c r="R233" i="11"/>
  <c r="W233" i="11" s="1"/>
  <c r="B436" i="11"/>
  <c r="R436" i="11"/>
  <c r="W436" i="11" s="1"/>
  <c r="A436" i="11"/>
  <c r="A653" i="11"/>
  <c r="R653" i="11"/>
  <c r="W653" i="11" s="1"/>
  <c r="B653" i="11"/>
  <c r="R228" i="11"/>
  <c r="W228" i="11" s="1"/>
  <c r="A228" i="11"/>
  <c r="B228" i="11"/>
  <c r="A221" i="11"/>
  <c r="B221" i="11"/>
  <c r="R221" i="11"/>
  <c r="W221" i="11" s="1"/>
  <c r="A821" i="11"/>
  <c r="J821" i="11"/>
  <c r="O821" i="11" s="1"/>
  <c r="R821" i="11"/>
  <c r="W821" i="11" s="1"/>
  <c r="B821" i="11"/>
  <c r="AI821" i="11"/>
  <c r="AO821" i="11"/>
  <c r="R316" i="11"/>
  <c r="W316" i="11" s="1"/>
  <c r="B316" i="11"/>
  <c r="A316" i="11"/>
  <c r="R337" i="11"/>
  <c r="W337" i="11" s="1"/>
  <c r="A337" i="11"/>
  <c r="B337" i="11"/>
  <c r="R592" i="11"/>
  <c r="W592" i="11" s="1"/>
  <c r="A592" i="11"/>
  <c r="B592" i="11"/>
  <c r="A820" i="11"/>
  <c r="B820" i="11"/>
  <c r="AO820" i="11"/>
  <c r="AI820" i="11"/>
  <c r="R820" i="11"/>
  <c r="W820" i="11" s="1"/>
  <c r="J820" i="11"/>
  <c r="O820" i="11" s="1"/>
  <c r="R837" i="11"/>
  <c r="W837" i="11" s="1"/>
  <c r="B837" i="11"/>
  <c r="A837" i="11"/>
  <c r="J837" i="11"/>
  <c r="O837" i="11" s="1"/>
  <c r="AI837" i="11"/>
  <c r="AO837" i="11"/>
  <c r="R295" i="11"/>
  <c r="W295" i="11" s="1"/>
  <c r="A295" i="11"/>
  <c r="B295" i="11"/>
  <c r="R184" i="11"/>
  <c r="W184" i="11" s="1"/>
  <c r="B184" i="11"/>
  <c r="A184" i="11"/>
  <c r="A201" i="11"/>
  <c r="B201" i="11"/>
  <c r="R201" i="11"/>
  <c r="W201" i="11" s="1"/>
  <c r="R217" i="11"/>
  <c r="W217" i="11" s="1"/>
  <c r="A217" i="11"/>
  <c r="B217" i="11"/>
  <c r="A172" i="11"/>
  <c r="B172" i="11"/>
  <c r="R172" i="11"/>
  <c r="W172" i="11" s="1"/>
  <c r="B30" i="11"/>
  <c r="R30" i="11"/>
  <c r="W30" i="11" s="1"/>
  <c r="A30" i="11"/>
  <c r="R628" i="11"/>
  <c r="W628" i="11" s="1"/>
  <c r="A628" i="11"/>
  <c r="B628" i="11"/>
  <c r="R173" i="11"/>
  <c r="W173" i="11" s="1"/>
  <c r="B173" i="11"/>
  <c r="A173" i="11"/>
  <c r="R125" i="11"/>
  <c r="W125" i="11" s="1"/>
  <c r="A125" i="11"/>
  <c r="B125" i="11"/>
  <c r="A676" i="11"/>
  <c r="R676" i="11"/>
  <c r="W676" i="11" s="1"/>
  <c r="B676" i="11"/>
  <c r="R76" i="11"/>
  <c r="W76" i="11" s="1"/>
  <c r="A76" i="11"/>
  <c r="B76" i="11"/>
  <c r="R586" i="11"/>
  <c r="W586" i="11" s="1"/>
  <c r="B684" i="11"/>
  <c r="A684" i="11"/>
  <c r="R684" i="11"/>
  <c r="W684" i="11" s="1"/>
  <c r="R560" i="11"/>
  <c r="W560" i="11" s="1"/>
  <c r="A560" i="11"/>
  <c r="B560" i="11"/>
  <c r="R232" i="11"/>
  <c r="W232" i="11" s="1"/>
  <c r="B232" i="11"/>
  <c r="A232" i="11"/>
  <c r="B377" i="11"/>
  <c r="A377" i="11"/>
  <c r="R377" i="11"/>
  <c r="W377" i="11" s="1"/>
  <c r="B529" i="11"/>
  <c r="A529" i="11"/>
  <c r="R529" i="11"/>
  <c r="W529" i="11" s="1"/>
  <c r="R812" i="11"/>
  <c r="W812" i="11" s="1"/>
  <c r="A812" i="11"/>
  <c r="AI812" i="11"/>
  <c r="AO812" i="11"/>
  <c r="B812" i="11"/>
  <c r="J812" i="11"/>
  <c r="O812" i="11" s="1"/>
  <c r="AO780" i="11"/>
  <c r="AI780" i="11"/>
  <c r="J780" i="11"/>
  <c r="O780" i="11" s="1"/>
  <c r="B780" i="11"/>
  <c r="A780" i="11"/>
  <c r="R780" i="11"/>
  <c r="W780" i="11" s="1"/>
  <c r="A269" i="11"/>
  <c r="B269" i="11"/>
  <c r="R269" i="11"/>
  <c r="W269" i="11" s="1"/>
  <c r="R589" i="11"/>
  <c r="W589" i="11" s="1"/>
  <c r="B589" i="11"/>
  <c r="A589" i="11"/>
  <c r="A544" i="11"/>
  <c r="R544" i="11"/>
  <c r="W544" i="11" s="1"/>
  <c r="B544" i="11"/>
  <c r="R89" i="11"/>
  <c r="W89" i="11" s="1"/>
  <c r="A89" i="11"/>
  <c r="B89" i="11"/>
  <c r="R48" i="11"/>
  <c r="W48" i="11" s="1"/>
  <c r="A48" i="11"/>
  <c r="B48" i="11"/>
  <c r="L754" i="11"/>
  <c r="M754" i="11" s="1"/>
  <c r="T754" i="11"/>
  <c r="U754" i="11" s="1"/>
  <c r="B613" i="11"/>
  <c r="A613" i="11"/>
  <c r="R613" i="11"/>
  <c r="W613" i="11" s="1"/>
  <c r="A305" i="11"/>
  <c r="B305" i="11"/>
  <c r="R305" i="11"/>
  <c r="W305" i="11" s="1"/>
  <c r="A252" i="11"/>
  <c r="B252" i="11"/>
  <c r="R252" i="11"/>
  <c r="W252" i="11" s="1"/>
  <c r="A328" i="11"/>
  <c r="R328" i="11"/>
  <c r="W328" i="11" s="1"/>
  <c r="B328" i="11"/>
  <c r="B109" i="11"/>
  <c r="R109" i="11"/>
  <c r="W109" i="11" s="1"/>
  <c r="A109" i="11"/>
  <c r="A195" i="11"/>
  <c r="R195" i="11"/>
  <c r="W195" i="11" s="1"/>
  <c r="B195" i="11"/>
  <c r="A309" i="11"/>
  <c r="B309" i="11"/>
  <c r="R309" i="11"/>
  <c r="W309" i="11" s="1"/>
  <c r="R190" i="11"/>
  <c r="W190" i="11" s="1"/>
  <c r="B641" i="11"/>
  <c r="R641" i="11"/>
  <c r="W641" i="11" s="1"/>
  <c r="A641" i="11"/>
  <c r="B373" i="11"/>
  <c r="A373" i="11"/>
  <c r="R373" i="11"/>
  <c r="W373" i="11" s="1"/>
  <c r="A621" i="11"/>
  <c r="B621" i="11"/>
  <c r="R621" i="11"/>
  <c r="W621" i="11" s="1"/>
  <c r="A385" i="11"/>
  <c r="R385" i="11"/>
  <c r="W385" i="11" s="1"/>
  <c r="B385" i="11"/>
  <c r="A200" i="11"/>
  <c r="R200" i="11"/>
  <c r="W200" i="11" s="1"/>
  <c r="B200" i="11"/>
  <c r="R376" i="11"/>
  <c r="W376" i="11" s="1"/>
  <c r="A376" i="11"/>
  <c r="B376" i="11"/>
  <c r="R297" i="11"/>
  <c r="W297" i="11" s="1"/>
  <c r="A297" i="11"/>
  <c r="B297" i="11"/>
  <c r="A536" i="11"/>
  <c r="R536" i="11"/>
  <c r="W536" i="11" s="1"/>
  <c r="B536" i="11"/>
  <c r="R145" i="11"/>
  <c r="W145" i="11" s="1"/>
  <c r="A145" i="11"/>
  <c r="B145" i="11"/>
  <c r="R448" i="11"/>
  <c r="W448" i="11" s="1"/>
  <c r="B448" i="11"/>
  <c r="A448" i="11"/>
  <c r="A549" i="11"/>
  <c r="B549" i="11"/>
  <c r="R549" i="11"/>
  <c r="W549" i="11" s="1"/>
  <c r="R532" i="11"/>
  <c r="W532" i="11" s="1"/>
  <c r="B532" i="11"/>
  <c r="A532" i="11"/>
  <c r="T578" i="11"/>
  <c r="U578" i="11" s="1"/>
  <c r="L578" i="11"/>
  <c r="M578" i="11" s="1"/>
  <c r="AI580" i="11"/>
  <c r="AO580" i="11"/>
  <c r="B580" i="11"/>
  <c r="J580" i="11"/>
  <c r="O580" i="11" s="1"/>
  <c r="R580" i="11"/>
  <c r="W580" i="11" s="1"/>
  <c r="A580" i="11"/>
  <c r="A460" i="11"/>
  <c r="B460" i="11"/>
  <c r="R460" i="11"/>
  <c r="W460" i="11" s="1"/>
  <c r="A101" i="11"/>
  <c r="B101" i="11"/>
  <c r="R101" i="11"/>
  <c r="W101" i="11" s="1"/>
  <c r="R480" i="11"/>
  <c r="W480" i="11" s="1"/>
  <c r="B480" i="11"/>
  <c r="A480" i="11"/>
  <c r="R245" i="11"/>
  <c r="W245" i="11" s="1"/>
  <c r="A245" i="11"/>
  <c r="B245" i="11"/>
  <c r="A525" i="11"/>
  <c r="R525" i="11"/>
  <c r="W525" i="11" s="1"/>
  <c r="B525" i="11"/>
  <c r="R457" i="11"/>
  <c r="W457" i="11" s="1"/>
  <c r="B457" i="11"/>
  <c r="A457" i="11"/>
  <c r="AI256" i="11"/>
  <c r="AO256" i="11"/>
  <c r="A256" i="11"/>
  <c r="R256" i="11"/>
  <c r="W256" i="11" s="1"/>
  <c r="J256" i="11"/>
  <c r="O256" i="11" s="1"/>
  <c r="B256" i="11"/>
  <c r="R400" i="11"/>
  <c r="W400" i="11" s="1"/>
  <c r="A400" i="11"/>
  <c r="B400" i="11"/>
  <c r="B513" i="11"/>
  <c r="A513" i="11"/>
  <c r="R513" i="11"/>
  <c r="W513" i="11" s="1"/>
  <c r="B53" i="11"/>
  <c r="R53" i="11"/>
  <c r="W53" i="11" s="1"/>
  <c r="A53" i="11"/>
  <c r="B465" i="11"/>
  <c r="A465" i="11"/>
  <c r="R465" i="11"/>
  <c r="W465" i="11" s="1"/>
  <c r="R212" i="11"/>
  <c r="W212" i="11" s="1"/>
  <c r="B212" i="11"/>
  <c r="A212" i="11"/>
  <c r="R493" i="11"/>
  <c r="W493" i="11" s="1"/>
  <c r="B493" i="11"/>
  <c r="A493" i="11"/>
  <c r="J841" i="11"/>
  <c r="O841" i="11" s="1"/>
  <c r="R841" i="11"/>
  <c r="W841" i="11" s="1"/>
  <c r="A841" i="11"/>
  <c r="B841" i="11"/>
  <c r="AO841" i="11"/>
  <c r="AI841" i="11"/>
  <c r="R112" i="11"/>
  <c r="W112" i="11" s="1"/>
  <c r="B112" i="11"/>
  <c r="A112" i="11"/>
  <c r="R26" i="11"/>
  <c r="W26" i="11" s="1"/>
  <c r="A26" i="11"/>
  <c r="B26" i="11"/>
  <c r="B517" i="11"/>
  <c r="A517" i="11"/>
  <c r="R517" i="11"/>
  <c r="W517" i="11" s="1"/>
  <c r="T751" i="11"/>
  <c r="U751" i="11" s="1"/>
  <c r="L751" i="11"/>
  <c r="M751" i="11" s="1"/>
  <c r="A321" i="11"/>
  <c r="R321" i="11"/>
  <c r="W321" i="11" s="1"/>
  <c r="B321" i="11"/>
  <c r="R401" i="11"/>
  <c r="W401" i="11" s="1"/>
  <c r="B401" i="11"/>
  <c r="A401" i="11"/>
  <c r="A553" i="11"/>
  <c r="B553" i="11"/>
  <c r="R553" i="11"/>
  <c r="W553" i="11" s="1"/>
  <c r="B433" i="11"/>
  <c r="R433" i="11"/>
  <c r="W433" i="11" s="1"/>
  <c r="A433" i="11"/>
  <c r="R412" i="11"/>
  <c r="W412" i="11" s="1"/>
  <c r="A412" i="11"/>
  <c r="B412" i="11"/>
  <c r="A80" i="11"/>
  <c r="B80" i="11"/>
  <c r="R80" i="11"/>
  <c r="W80" i="11" s="1"/>
  <c r="R349" i="11"/>
  <c r="W349" i="11" s="1"/>
  <c r="A349" i="11"/>
  <c r="B349" i="11"/>
  <c r="J765" i="11"/>
  <c r="O765" i="11" s="1"/>
  <c r="R765" i="11"/>
  <c r="W765" i="11" s="1"/>
  <c r="AO765" i="11"/>
  <c r="AI765" i="11"/>
  <c r="A765" i="11"/>
  <c r="B765" i="11"/>
  <c r="R92" i="11"/>
  <c r="W92" i="11" s="1"/>
  <c r="A92" i="11"/>
  <c r="B92" i="11"/>
  <c r="A564" i="11"/>
  <c r="B564" i="11"/>
  <c r="R564" i="11"/>
  <c r="W564" i="11" s="1"/>
  <c r="J817" i="11"/>
  <c r="O817" i="11" s="1"/>
  <c r="R817" i="11"/>
  <c r="W817" i="11" s="1"/>
  <c r="AO817" i="11"/>
  <c r="AI817" i="11"/>
  <c r="A817" i="11"/>
  <c r="B817" i="11"/>
  <c r="R568" i="11"/>
  <c r="W568" i="11" s="1"/>
  <c r="A568" i="11"/>
  <c r="B568" i="11"/>
  <c r="R620" i="11"/>
  <c r="W620" i="11" s="1"/>
  <c r="A620" i="11"/>
  <c r="B620" i="11"/>
  <c r="R157" i="11"/>
  <c r="W157" i="11" s="1"/>
  <c r="A157" i="11"/>
  <c r="B157" i="11"/>
  <c r="R287" i="11"/>
  <c r="W287" i="11" s="1"/>
  <c r="B287" i="11"/>
  <c r="A287" i="11"/>
  <c r="R289" i="11"/>
  <c r="W289" i="11" s="1"/>
  <c r="B289" i="11"/>
  <c r="A289" i="11"/>
  <c r="A113" i="11"/>
  <c r="B113" i="11"/>
  <c r="R113" i="11"/>
  <c r="W113" i="11" s="1"/>
  <c r="R637" i="11"/>
  <c r="W637" i="11" s="1"/>
  <c r="A637" i="11"/>
  <c r="B637" i="11"/>
  <c r="R685" i="11"/>
  <c r="W685" i="11" s="1"/>
  <c r="B685" i="11"/>
  <c r="A685" i="11"/>
  <c r="T743" i="11"/>
  <c r="U743" i="11" s="1"/>
  <c r="L743" i="11"/>
  <c r="M743" i="11" s="1"/>
  <c r="J745" i="11"/>
  <c r="O745" i="11" s="1"/>
  <c r="R745" i="11"/>
  <c r="W745" i="11" s="1"/>
  <c r="AI745" i="11"/>
  <c r="AO745" i="11"/>
  <c r="A745" i="11"/>
  <c r="B745" i="11"/>
  <c r="R143" i="11"/>
  <c r="W143" i="11" s="1"/>
  <c r="B143" i="11"/>
  <c r="A143" i="11"/>
  <c r="R508" i="11"/>
  <c r="W508" i="11" s="1"/>
  <c r="B508" i="11"/>
  <c r="A508" i="11"/>
  <c r="R449" i="11"/>
  <c r="W449" i="11" s="1"/>
  <c r="B449" i="11"/>
  <c r="A449" i="11"/>
  <c r="B116" i="11"/>
  <c r="A116" i="11"/>
  <c r="R116" i="11"/>
  <c r="W116" i="11" s="1"/>
  <c r="A631" i="11"/>
  <c r="R631" i="11"/>
  <c r="W631" i="11" s="1"/>
  <c r="B631" i="11"/>
  <c r="R509" i="11"/>
  <c r="W509" i="11" s="1"/>
  <c r="B509" i="11"/>
  <c r="A509" i="11"/>
  <c r="B492" i="11"/>
  <c r="A492" i="11"/>
  <c r="R492" i="11"/>
  <c r="W492" i="11" s="1"/>
  <c r="B224" i="11"/>
  <c r="A224" i="11"/>
  <c r="R224" i="11"/>
  <c r="W224" i="11" s="1"/>
  <c r="A77" i="11"/>
  <c r="R77" i="11"/>
  <c r="W77" i="11" s="1"/>
  <c r="B77" i="11"/>
  <c r="R404" i="11"/>
  <c r="W404" i="11" s="1"/>
  <c r="A404" i="11"/>
  <c r="B404" i="11"/>
  <c r="R312" i="11"/>
  <c r="W312" i="11" s="1"/>
  <c r="A312" i="11"/>
  <c r="B312" i="11"/>
  <c r="A797" i="11"/>
  <c r="B797" i="11"/>
  <c r="R797" i="11"/>
  <c r="W797" i="11" s="1"/>
  <c r="J797" i="11"/>
  <c r="O797" i="11" s="1"/>
  <c r="AI797" i="11"/>
  <c r="AO797" i="11"/>
  <c r="R131" i="11"/>
  <c r="W131" i="11" s="1"/>
  <c r="B131" i="11"/>
  <c r="A131" i="11"/>
  <c r="R284" i="11"/>
  <c r="W284" i="11" s="1"/>
  <c r="B284" i="11"/>
  <c r="A284" i="11"/>
  <c r="A216" i="11"/>
  <c r="R216" i="11"/>
  <c r="W216" i="11" s="1"/>
  <c r="B216" i="11"/>
  <c r="AO733" i="11"/>
  <c r="AI733" i="11"/>
  <c r="R733" i="11"/>
  <c r="W733" i="11" s="1"/>
  <c r="J733" i="11"/>
  <c r="O733" i="11" s="1"/>
  <c r="A733" i="11"/>
  <c r="B733" i="11"/>
  <c r="A61" i="11"/>
  <c r="R61" i="11"/>
  <c r="W61" i="11" s="1"/>
  <c r="B61" i="11"/>
  <c r="R730" i="11"/>
  <c r="W730" i="11" s="1"/>
  <c r="J730" i="11"/>
  <c r="O730" i="11" s="1"/>
  <c r="B669" i="11"/>
  <c r="A669" i="11"/>
  <c r="R669" i="11"/>
  <c r="W669" i="11" s="1"/>
  <c r="R189" i="11"/>
  <c r="W189" i="11" s="1"/>
  <c r="B189" i="11"/>
  <c r="A189" i="11"/>
  <c r="B229" i="11"/>
  <c r="R229" i="11"/>
  <c r="W229" i="11" s="1"/>
  <c r="A229" i="11"/>
  <c r="A769" i="11"/>
  <c r="R769" i="11"/>
  <c r="W769" i="11" s="1"/>
  <c r="AI769" i="11"/>
  <c r="AO769" i="11"/>
  <c r="B769" i="11"/>
  <c r="J769" i="11"/>
  <c r="O769" i="11" s="1"/>
  <c r="L755" i="11"/>
  <c r="M755" i="11" s="1"/>
  <c r="T755" i="11"/>
  <c r="U755" i="11" s="1"/>
  <c r="A469" i="11"/>
  <c r="R469" i="11"/>
  <c r="W469" i="11" s="1"/>
  <c r="B469" i="11"/>
  <c r="B39" i="11"/>
  <c r="R39" i="11"/>
  <c r="W39" i="11" s="1"/>
  <c r="A39" i="11"/>
  <c r="B332" i="11"/>
  <c r="R332" i="11"/>
  <c r="W332" i="11" s="1"/>
  <c r="A332" i="11"/>
  <c r="J731" i="11"/>
  <c r="O731" i="11" s="1"/>
  <c r="R731" i="11"/>
  <c r="W731" i="11" s="1"/>
  <c r="A731" i="11"/>
  <c r="B731" i="11"/>
  <c r="B624" i="11"/>
  <c r="R624" i="11"/>
  <c r="W624" i="11" s="1"/>
  <c r="A624" i="11"/>
  <c r="A605" i="11"/>
  <c r="R605" i="11"/>
  <c r="W605" i="11" s="1"/>
  <c r="B605" i="11"/>
  <c r="R618" i="11"/>
  <c r="W618" i="11" s="1"/>
  <c r="AO828" i="11"/>
  <c r="A828" i="11"/>
  <c r="R828" i="11"/>
  <c r="W828" i="11" s="1"/>
  <c r="J828" i="11"/>
  <c r="O828" i="11" s="1"/>
  <c r="B828" i="11"/>
  <c r="AI828" i="11"/>
  <c r="B472" i="11"/>
  <c r="R472" i="11"/>
  <c r="W472" i="11" s="1"/>
  <c r="A472" i="11"/>
  <c r="R273" i="11"/>
  <c r="W273" i="11" s="1"/>
  <c r="A273" i="11"/>
  <c r="B273" i="11"/>
  <c r="B569" i="11"/>
  <c r="R569" i="11"/>
  <c r="W569" i="11" s="1"/>
  <c r="A569" i="11"/>
  <c r="R260" i="11"/>
  <c r="W260" i="11" s="1"/>
  <c r="B260" i="11"/>
  <c r="A260" i="11"/>
  <c r="B117" i="11"/>
  <c r="A117" i="11"/>
  <c r="R117" i="11"/>
  <c r="W117" i="11" s="1"/>
  <c r="R272" i="11"/>
  <c r="W272" i="11" s="1"/>
  <c r="B272" i="11"/>
  <c r="A272" i="11"/>
  <c r="T746" i="11"/>
  <c r="U746" i="11" s="1"/>
  <c r="L746" i="11"/>
  <c r="M746" i="11" s="1"/>
  <c r="AI748" i="11"/>
  <c r="AO748" i="11"/>
  <c r="R748" i="11"/>
  <c r="W748" i="11" s="1"/>
  <c r="J748" i="11"/>
  <c r="O748" i="11" s="1"/>
  <c r="B748" i="11"/>
  <c r="A748" i="11"/>
  <c r="R105" i="11"/>
  <c r="W105" i="11" s="1"/>
  <c r="A105" i="11"/>
  <c r="B105" i="11"/>
  <c r="B652" i="11"/>
  <c r="A652" i="11"/>
  <c r="R652" i="11"/>
  <c r="W652" i="11" s="1"/>
  <c r="R19" i="11"/>
  <c r="W19" i="11" s="1"/>
  <c r="A19" i="11"/>
  <c r="B19" i="11"/>
  <c r="R191" i="11"/>
  <c r="W191" i="11" s="1"/>
  <c r="B191" i="11"/>
  <c r="A191" i="11"/>
  <c r="B103" i="11"/>
  <c r="R103" i="11"/>
  <c r="W103" i="11" s="1"/>
  <c r="A103" i="11"/>
  <c r="A441" i="11"/>
  <c r="R441" i="11"/>
  <c r="W441" i="11" s="1"/>
  <c r="B441" i="11"/>
  <c r="J832" i="11"/>
  <c r="O832" i="11" s="1"/>
  <c r="A832" i="11"/>
  <c r="AI832" i="11"/>
  <c r="AO832" i="11"/>
  <c r="B832" i="11"/>
  <c r="R832" i="11"/>
  <c r="W832" i="11" s="1"/>
  <c r="T16" i="11"/>
  <c r="AI829" i="11"/>
  <c r="A829" i="11"/>
  <c r="B829" i="11"/>
  <c r="R829" i="11"/>
  <c r="W829" i="11" s="1"/>
  <c r="J829" i="11"/>
  <c r="O829" i="11" s="1"/>
  <c r="AO829" i="11"/>
  <c r="R380" i="11"/>
  <c r="W380" i="11" s="1"/>
  <c r="A380" i="11"/>
  <c r="B380" i="11"/>
  <c r="A296" i="11"/>
  <c r="R296" i="11"/>
  <c r="W296" i="11" s="1"/>
  <c r="B296" i="11"/>
  <c r="R69" i="11"/>
  <c r="W69" i="11" s="1"/>
  <c r="B69" i="11"/>
  <c r="A69" i="11"/>
  <c r="A585" i="11"/>
  <c r="B585" i="11"/>
  <c r="R585" i="11"/>
  <c r="W585" i="11" s="1"/>
  <c r="R110" i="11"/>
  <c r="W110" i="11" s="1"/>
  <c r="R60" i="11"/>
  <c r="W60" i="11" s="1"/>
  <c r="A60" i="11"/>
  <c r="B60" i="11"/>
  <c r="R279" i="11"/>
  <c r="W279" i="11" s="1"/>
  <c r="B279" i="11"/>
  <c r="A279" i="11"/>
  <c r="T254" i="11"/>
  <c r="U254" i="11" s="1"/>
  <c r="L254" i="11"/>
  <c r="M254" i="11" s="1"/>
  <c r="T202" i="11"/>
  <c r="U202" i="11" s="1"/>
  <c r="L202" i="11"/>
  <c r="M202" i="11" s="1"/>
  <c r="A488" i="11"/>
  <c r="R488" i="11"/>
  <c r="W488" i="11" s="1"/>
  <c r="B488" i="11"/>
  <c r="R696" i="11"/>
  <c r="W696" i="11" s="1"/>
  <c r="B696" i="11"/>
  <c r="A696" i="11"/>
  <c r="R358" i="11"/>
  <c r="W358" i="11" s="1"/>
  <c r="R194" i="11"/>
  <c r="W194" i="11" s="1"/>
  <c r="B599" i="11"/>
  <c r="R599" i="11"/>
  <c r="W599" i="11" s="1"/>
  <c r="A599" i="11"/>
  <c r="R650" i="11"/>
  <c r="W650" i="11" s="1"/>
  <c r="A193" i="11"/>
  <c r="R193" i="11"/>
  <c r="W193" i="11" s="1"/>
  <c r="B193" i="11"/>
  <c r="R561" i="11"/>
  <c r="W561" i="11" s="1"/>
  <c r="B561" i="11"/>
  <c r="A561" i="11"/>
  <c r="A208" i="11"/>
  <c r="R208" i="11"/>
  <c r="W208" i="11" s="1"/>
  <c r="B208" i="11"/>
  <c r="B197" i="11"/>
  <c r="R197" i="11"/>
  <c r="W197" i="11" s="1"/>
  <c r="A197" i="11"/>
  <c r="A209" i="11"/>
  <c r="R209" i="11"/>
  <c r="W209" i="11" s="1"/>
  <c r="B209" i="11"/>
  <c r="R34" i="11"/>
  <c r="W34" i="11" s="1"/>
  <c r="B34" i="11"/>
  <c r="A34" i="11"/>
  <c r="R300" i="11"/>
  <c r="W300" i="11" s="1"/>
  <c r="B300" i="11"/>
  <c r="A300" i="11"/>
  <c r="R168" i="11"/>
  <c r="W168" i="11" s="1"/>
  <c r="B168" i="11"/>
  <c r="A168" i="11"/>
  <c r="J833" i="11"/>
  <c r="O833" i="11" s="1"/>
  <c r="R833" i="11"/>
  <c r="W833" i="11" s="1"/>
  <c r="AO833" i="11"/>
  <c r="AI833" i="11"/>
  <c r="A833" i="11"/>
  <c r="B833" i="11"/>
  <c r="A120" i="11"/>
  <c r="R120" i="11"/>
  <c r="W120" i="11" s="1"/>
  <c r="B120" i="11"/>
  <c r="R282" i="11"/>
  <c r="W282" i="11" s="1"/>
  <c r="R680" i="11"/>
  <c r="W680" i="11" s="1"/>
  <c r="B680" i="11"/>
  <c r="A680" i="11"/>
  <c r="AO813" i="11"/>
  <c r="AI813" i="11"/>
  <c r="R813" i="11"/>
  <c r="W813" i="11" s="1"/>
  <c r="J813" i="11"/>
  <c r="O813" i="11" s="1"/>
  <c r="A813" i="11"/>
  <c r="B813" i="11"/>
  <c r="B461" i="11"/>
  <c r="A461" i="11"/>
  <c r="R461" i="11"/>
  <c r="W461" i="11" s="1"/>
  <c r="B324" i="11"/>
  <c r="R324" i="11"/>
  <c r="W324" i="11" s="1"/>
  <c r="A324" i="11"/>
  <c r="R70" i="11"/>
  <c r="W70" i="11" s="1"/>
  <c r="B497" i="11"/>
  <c r="A497" i="11"/>
  <c r="R497" i="11"/>
  <c r="W497" i="11" s="1"/>
  <c r="A816" i="11"/>
  <c r="J816" i="11"/>
  <c r="O816" i="11" s="1"/>
  <c r="R816" i="11"/>
  <c r="W816" i="11" s="1"/>
  <c r="B816" i="11"/>
  <c r="AO816" i="11"/>
  <c r="AI816" i="11"/>
  <c r="B704" i="11"/>
  <c r="R704" i="11"/>
  <c r="W704" i="11" s="1"/>
  <c r="A704" i="11"/>
  <c r="R294" i="11"/>
  <c r="W294" i="11" s="1"/>
  <c r="B141" i="11"/>
  <c r="R141" i="11"/>
  <c r="W141" i="11" s="1"/>
  <c r="A141" i="11"/>
  <c r="B584" i="11"/>
  <c r="A584" i="11"/>
  <c r="R584" i="11"/>
  <c r="W584" i="11" s="1"/>
  <c r="B75" i="11"/>
  <c r="A75" i="11"/>
  <c r="R75" i="11"/>
  <c r="W75" i="11" s="1"/>
  <c r="B248" i="11"/>
  <c r="A248" i="11"/>
  <c r="R248" i="11"/>
  <c r="W248" i="11" s="1"/>
  <c r="B701" i="11"/>
  <c r="A701" i="11"/>
  <c r="R701" i="11"/>
  <c r="W701" i="11" s="1"/>
  <c r="A640" i="11"/>
  <c r="R640" i="11"/>
  <c r="W640" i="11" s="1"/>
  <c r="B640" i="11"/>
  <c r="B356" i="11"/>
  <c r="R356" i="11"/>
  <c r="W356" i="11" s="1"/>
  <c r="A356" i="11"/>
  <c r="R533" i="11"/>
  <c r="W533" i="11" s="1"/>
  <c r="B533" i="11"/>
  <c r="A533" i="11"/>
  <c r="A293" i="11"/>
  <c r="R293" i="11"/>
  <c r="W293" i="11" s="1"/>
  <c r="B293" i="11"/>
  <c r="B348" i="11"/>
  <c r="A348" i="11"/>
  <c r="R348" i="11"/>
  <c r="W348" i="11" s="1"/>
  <c r="A484" i="11"/>
  <c r="R484" i="11"/>
  <c r="W484" i="11" s="1"/>
  <c r="B484" i="11"/>
  <c r="R368" i="11"/>
  <c r="W368" i="11" s="1"/>
  <c r="A368" i="11"/>
  <c r="B368" i="11"/>
  <c r="A709" i="11"/>
  <c r="R709" i="11"/>
  <c r="W709" i="11" s="1"/>
  <c r="B709" i="11"/>
  <c r="AO792" i="11"/>
  <c r="AI792" i="11"/>
  <c r="B792" i="11"/>
  <c r="A792" i="11"/>
  <c r="R792" i="11"/>
  <c r="W792" i="11" s="1"/>
  <c r="J792" i="11"/>
  <c r="O792" i="11" s="1"/>
  <c r="A341" i="11"/>
  <c r="B341" i="11"/>
  <c r="R341" i="11"/>
  <c r="W341" i="11" s="1"/>
  <c r="B651" i="11"/>
  <c r="A651" i="11"/>
  <c r="R651" i="11"/>
  <c r="W651" i="11" s="1"/>
  <c r="L203" i="11"/>
  <c r="M203" i="11" s="1"/>
  <c r="T203" i="11"/>
  <c r="U203" i="11" s="1"/>
  <c r="R169" i="11"/>
  <c r="W169" i="11" s="1"/>
  <c r="A169" i="11"/>
  <c r="B169" i="11"/>
  <c r="B447" i="11"/>
  <c r="A447" i="11"/>
  <c r="R447" i="11"/>
  <c r="W447" i="11" s="1"/>
  <c r="R86" i="11"/>
  <c r="W86" i="11" s="1"/>
  <c r="A753" i="11"/>
  <c r="B753" i="11"/>
  <c r="J753" i="11"/>
  <c r="O753" i="11" s="1"/>
  <c r="R753" i="11"/>
  <c r="W753" i="11" s="1"/>
  <c r="AI753" i="11"/>
  <c r="AO753" i="11"/>
  <c r="R416" i="11"/>
  <c r="W416" i="11" s="1"/>
  <c r="A416" i="11"/>
  <c r="B416" i="11"/>
  <c r="R660" i="11"/>
  <c r="W660" i="11" s="1"/>
  <c r="A660" i="11"/>
  <c r="B660" i="11"/>
  <c r="R672" i="11"/>
  <c r="W672" i="11" s="1"/>
  <c r="B672" i="11"/>
  <c r="A672" i="11"/>
  <c r="R520" i="11"/>
  <c r="W520" i="11" s="1"/>
  <c r="B520" i="11"/>
  <c r="A520" i="11"/>
  <c r="R452" i="11"/>
  <c r="W452" i="11" s="1"/>
  <c r="A452" i="11"/>
  <c r="B452" i="11"/>
  <c r="T571" i="11"/>
  <c r="U571" i="11" s="1"/>
  <c r="L571" i="11"/>
  <c r="M571" i="11" s="1"/>
  <c r="A183" i="11"/>
  <c r="B183" i="11"/>
  <c r="R183" i="11"/>
  <c r="W183" i="11" s="1"/>
  <c r="AO760" i="11"/>
  <c r="J760" i="11"/>
  <c r="O760" i="11" s="1"/>
  <c r="B760" i="11"/>
  <c r="A760" i="11"/>
  <c r="R760" i="11"/>
  <c r="W760" i="11" s="1"/>
  <c r="AI760" i="11"/>
  <c r="R446" i="11"/>
  <c r="W446" i="11" s="1"/>
  <c r="A240" i="11"/>
  <c r="B240" i="11"/>
  <c r="R240" i="11"/>
  <c r="W240" i="11" s="1"/>
  <c r="B824" i="11"/>
  <c r="R824" i="11"/>
  <c r="W824" i="11" s="1"/>
  <c r="J824" i="11"/>
  <c r="O824" i="11" s="1"/>
  <c r="A824" i="11"/>
  <c r="AO824" i="11"/>
  <c r="AI824" i="11"/>
  <c r="B725" i="11"/>
  <c r="R725" i="11"/>
  <c r="W725" i="11" s="1"/>
  <c r="A725" i="11"/>
  <c r="A93" i="11"/>
  <c r="R93" i="11"/>
  <c r="W93" i="11" s="1"/>
  <c r="B93" i="11"/>
  <c r="A104" i="11"/>
  <c r="R104" i="11"/>
  <c r="W104" i="11" s="1"/>
  <c r="B104" i="11"/>
  <c r="A49" i="11"/>
  <c r="B49" i="11"/>
  <c r="R49" i="11"/>
  <c r="W49" i="11" s="1"/>
  <c r="R102" i="11"/>
  <c r="W102" i="11" s="1"/>
  <c r="AI801" i="11"/>
  <c r="B801" i="11"/>
  <c r="R801" i="11"/>
  <c r="W801" i="11" s="1"/>
  <c r="A801" i="11"/>
  <c r="J801" i="11"/>
  <c r="O801" i="11" s="1"/>
  <c r="AO801" i="11"/>
  <c r="R697" i="11"/>
  <c r="W697" i="11" s="1"/>
  <c r="B697" i="11"/>
  <c r="A697" i="11"/>
  <c r="B124" i="11"/>
  <c r="R124" i="11"/>
  <c r="W124" i="11" s="1"/>
  <c r="A124" i="11"/>
  <c r="B133" i="11"/>
  <c r="R133" i="11"/>
  <c r="W133" i="11" s="1"/>
  <c r="A133" i="11"/>
  <c r="R246" i="11"/>
  <c r="W246" i="11" s="1"/>
  <c r="R152" i="11"/>
  <c r="W152" i="11" s="1"/>
  <c r="A152" i="11"/>
  <c r="B152" i="11"/>
  <c r="J772" i="11"/>
  <c r="O772" i="11" s="1"/>
  <c r="R772" i="11"/>
  <c r="W772" i="11" s="1"/>
  <c r="AI772" i="11"/>
  <c r="AO772" i="11"/>
  <c r="B772" i="11"/>
  <c r="A772" i="11"/>
  <c r="R757" i="11"/>
  <c r="W757" i="11" s="1"/>
  <c r="J757" i="11"/>
  <c r="O757" i="11" s="1"/>
  <c r="A757" i="11"/>
  <c r="B757" i="11"/>
  <c r="AI757" i="11"/>
  <c r="AO757" i="11"/>
  <c r="B608" i="11"/>
  <c r="R608" i="11"/>
  <c r="W608" i="11" s="1"/>
  <c r="A608" i="11"/>
  <c r="R565" i="11"/>
  <c r="W565" i="11" s="1"/>
  <c r="B565" i="11"/>
  <c r="A565" i="11"/>
  <c r="T742" i="11"/>
  <c r="U742" i="11" s="1"/>
  <c r="L742" i="11"/>
  <c r="M742" i="11" s="1"/>
  <c r="B744" i="11"/>
  <c r="R744" i="11"/>
  <c r="W744" i="11" s="1"/>
  <c r="J744" i="11"/>
  <c r="O744" i="11" s="1"/>
  <c r="A744" i="11"/>
  <c r="AO744" i="11"/>
  <c r="AI744" i="11"/>
  <c r="A97" i="11"/>
  <c r="B97" i="11"/>
  <c r="R97" i="11"/>
  <c r="W97" i="11" s="1"/>
  <c r="B336" i="11"/>
  <c r="A336" i="11"/>
  <c r="R336" i="11"/>
  <c r="W336" i="11" s="1"/>
  <c r="B121" i="11"/>
  <c r="R121" i="11"/>
  <c r="W121" i="11" s="1"/>
  <c r="A121" i="11"/>
  <c r="R288" i="11"/>
  <c r="W288" i="11" s="1"/>
  <c r="A288" i="11"/>
  <c r="B288" i="11"/>
  <c r="R286" i="11"/>
  <c r="W286" i="11" s="1"/>
  <c r="B501" i="11"/>
  <c r="A501" i="11"/>
  <c r="R501" i="11"/>
  <c r="W501" i="11" s="1"/>
  <c r="A612" i="11"/>
  <c r="R612" i="11"/>
  <c r="W612" i="11" s="1"/>
  <c r="B612" i="11"/>
  <c r="T739" i="11"/>
  <c r="U739" i="11" s="1"/>
  <c r="L739" i="11"/>
  <c r="M739" i="11" s="1"/>
  <c r="AI741" i="11"/>
  <c r="J741" i="11"/>
  <c r="O741" i="11" s="1"/>
  <c r="R741" i="11"/>
  <c r="W741" i="11" s="1"/>
  <c r="A741" i="11"/>
  <c r="B741" i="11"/>
  <c r="AO741" i="11"/>
  <c r="R247" i="11"/>
  <c r="W247" i="11" s="1"/>
  <c r="A247" i="11"/>
  <c r="B247" i="11"/>
  <c r="B84" i="11"/>
  <c r="A84" i="11"/>
  <c r="R84" i="11"/>
  <c r="W84" i="11" s="1"/>
  <c r="L734" i="11"/>
  <c r="M734" i="11" s="1"/>
  <c r="T734" i="11"/>
  <c r="U734" i="11" s="1"/>
  <c r="AO736" i="11"/>
  <c r="A736" i="11"/>
  <c r="R736" i="11"/>
  <c r="W736" i="11" s="1"/>
  <c r="J736" i="11"/>
  <c r="O736" i="11" s="1"/>
  <c r="B736" i="11"/>
  <c r="AI736" i="11"/>
  <c r="B301" i="11"/>
  <c r="A301" i="11"/>
  <c r="R301" i="11"/>
  <c r="W301" i="11" s="1"/>
  <c r="B540" i="11"/>
  <c r="R540" i="11"/>
  <c r="W540" i="11" s="1"/>
  <c r="A540" i="11"/>
  <c r="A389" i="11"/>
  <c r="R389" i="11"/>
  <c r="W389" i="11" s="1"/>
  <c r="B389" i="11"/>
  <c r="AO732" i="11"/>
  <c r="J732" i="11"/>
  <c r="O732" i="11" s="1"/>
  <c r="B732" i="11"/>
  <c r="R732" i="11"/>
  <c r="W732" i="11" s="1"/>
  <c r="A732" i="11"/>
  <c r="AI732" i="11"/>
  <c r="A276" i="11"/>
  <c r="R276" i="11"/>
  <c r="W276" i="11" s="1"/>
  <c r="B276" i="11"/>
  <c r="B177" i="11"/>
  <c r="A177" i="11"/>
  <c r="R177" i="11"/>
  <c r="W177" i="11" s="1"/>
  <c r="R333" i="11"/>
  <c r="W333" i="11" s="1"/>
  <c r="B333" i="11"/>
  <c r="A333" i="11"/>
  <c r="B129" i="11"/>
  <c r="R129" i="11"/>
  <c r="W129" i="11" s="1"/>
  <c r="A129" i="11"/>
  <c r="B236" i="11"/>
  <c r="A236" i="11"/>
  <c r="R236" i="11"/>
  <c r="W236" i="11" s="1"/>
  <c r="B31" i="11"/>
  <c r="A31" i="11"/>
  <c r="R31" i="11"/>
  <c r="W31" i="11" s="1"/>
  <c r="A468" i="11"/>
  <c r="B468" i="11"/>
  <c r="R468" i="11"/>
  <c r="W468" i="11" s="1"/>
  <c r="R477" i="11"/>
  <c r="W477" i="11" s="1"/>
  <c r="B477" i="11"/>
  <c r="A477" i="11"/>
  <c r="A352" i="11"/>
  <c r="R352" i="11"/>
  <c r="W352" i="11" s="1"/>
  <c r="B352" i="11"/>
  <c r="R793" i="11"/>
  <c r="W793" i="11" s="1"/>
  <c r="A793" i="11"/>
  <c r="AO793" i="11"/>
  <c r="AI793" i="11"/>
  <c r="B793" i="11"/>
  <c r="J793" i="11"/>
  <c r="O793" i="11" s="1"/>
  <c r="A708" i="11"/>
  <c r="B708" i="11"/>
  <c r="R708" i="11"/>
  <c r="W708" i="11" s="1"/>
  <c r="B504" i="11"/>
  <c r="A504" i="11"/>
  <c r="R504" i="11"/>
  <c r="W504" i="11" s="1"/>
  <c r="R648" i="11"/>
  <c r="W648" i="11" s="1"/>
  <c r="B648" i="11"/>
  <c r="A648" i="11"/>
  <c r="B636" i="11"/>
  <c r="R636" i="11"/>
  <c r="W636" i="11" s="1"/>
  <c r="A636" i="11"/>
  <c r="R320" i="11"/>
  <c r="W320" i="11" s="1"/>
  <c r="A320" i="11"/>
  <c r="B320" i="11"/>
  <c r="AO204" i="11"/>
  <c r="A204" i="11"/>
  <c r="J204" i="11"/>
  <c r="O204" i="11" s="1"/>
  <c r="R204" i="11"/>
  <c r="W204" i="11" s="1"/>
  <c r="B204" i="11"/>
  <c r="AI204" i="11"/>
  <c r="A283" i="11"/>
  <c r="B283" i="11"/>
  <c r="R283" i="11"/>
  <c r="W283" i="11" s="1"/>
  <c r="R160" i="11"/>
  <c r="W160" i="11" s="1"/>
  <c r="A160" i="11"/>
  <c r="B160" i="11"/>
  <c r="B677" i="11"/>
  <c r="A677" i="11"/>
  <c r="R677" i="11"/>
  <c r="W677" i="11" s="1"/>
  <c r="R720" i="11"/>
  <c r="W720" i="11" s="1"/>
  <c r="B720" i="11"/>
  <c r="A720" i="11"/>
  <c r="R429" i="11"/>
  <c r="W429" i="11" s="1"/>
  <c r="B429" i="11"/>
  <c r="A429" i="11"/>
  <c r="B277" i="11"/>
  <c r="R277" i="11"/>
  <c r="W277" i="11" s="1"/>
  <c r="A277" i="11"/>
  <c r="A165" i="11"/>
  <c r="R165" i="11"/>
  <c r="W165" i="11" s="1"/>
  <c r="B165" i="11"/>
  <c r="B473" i="11"/>
  <c r="R473" i="11"/>
  <c r="W473" i="11" s="1"/>
  <c r="A473" i="11"/>
  <c r="R136" i="11"/>
  <c r="W136" i="11" s="1"/>
  <c r="B136" i="11"/>
  <c r="A136" i="11"/>
  <c r="A756" i="11"/>
  <c r="B756" i="11"/>
  <c r="J756" i="11"/>
  <c r="O756" i="11" s="1"/>
  <c r="R756" i="11"/>
  <c r="W756" i="11" s="1"/>
  <c r="AO756" i="11"/>
  <c r="AI756" i="11"/>
  <c r="B593" i="11"/>
  <c r="A593" i="11"/>
  <c r="R593" i="11"/>
  <c r="W593" i="11" s="1"/>
  <c r="R632" i="11"/>
  <c r="W632" i="11" s="1"/>
  <c r="B632" i="11"/>
  <c r="A632" i="11"/>
  <c r="A645" i="11"/>
  <c r="B645" i="11"/>
  <c r="R645" i="11"/>
  <c r="W645" i="11" s="1"/>
  <c r="B52" i="11"/>
  <c r="A52" i="11"/>
  <c r="R52" i="11"/>
  <c r="W52" i="11" s="1"/>
  <c r="B557" i="11"/>
  <c r="R557" i="11"/>
  <c r="W557" i="11" s="1"/>
  <c r="A557" i="11"/>
  <c r="A556" i="11"/>
  <c r="B556" i="11"/>
  <c r="R556" i="11"/>
  <c r="W556" i="11" s="1"/>
  <c r="B713" i="11"/>
  <c r="R713" i="11"/>
  <c r="W713" i="11" s="1"/>
  <c r="A713" i="11"/>
  <c r="R313" i="11"/>
  <c r="W313" i="11" s="1"/>
  <c r="B313" i="11"/>
  <c r="A313" i="11"/>
  <c r="R370" i="11"/>
  <c r="W370" i="11" s="1"/>
  <c r="A604" i="11"/>
  <c r="R604" i="11"/>
  <c r="W604" i="11" s="1"/>
  <c r="B604" i="11"/>
  <c r="L750" i="11"/>
  <c r="M750" i="11" s="1"/>
  <c r="T750" i="11"/>
  <c r="U750" i="11" s="1"/>
  <c r="A421" i="11"/>
  <c r="B421" i="11"/>
  <c r="R421" i="11"/>
  <c r="W421" i="11" s="1"/>
  <c r="J785" i="11"/>
  <c r="O785" i="11" s="1"/>
  <c r="B785" i="11"/>
  <c r="A785" i="11"/>
  <c r="R785" i="11"/>
  <c r="W785" i="11" s="1"/>
  <c r="AO785" i="11"/>
  <c r="AI785" i="11"/>
  <c r="R156" i="11"/>
  <c r="W156" i="11" s="1"/>
  <c r="A156" i="11"/>
  <c r="B156" i="11"/>
  <c r="A359" i="11"/>
  <c r="R359" i="11"/>
  <c r="W359" i="11" s="1"/>
  <c r="B359" i="11"/>
  <c r="R71" i="11"/>
  <c r="W71" i="11" s="1"/>
  <c r="B71" i="11"/>
  <c r="A71" i="11"/>
  <c r="R405" i="11"/>
  <c r="W405" i="11" s="1"/>
  <c r="B405" i="11"/>
  <c r="A405" i="11"/>
  <c r="AI768" i="11"/>
  <c r="AO768" i="11"/>
  <c r="B768" i="11"/>
  <c r="J768" i="11"/>
  <c r="O768" i="11" s="1"/>
  <c r="R768" i="11"/>
  <c r="W768" i="11" s="1"/>
  <c r="A768" i="11"/>
  <c r="B45" i="11"/>
  <c r="R45" i="11"/>
  <c r="W45" i="11" s="1"/>
  <c r="A45" i="11"/>
  <c r="B644" i="11"/>
  <c r="A644" i="11"/>
  <c r="R644" i="11"/>
  <c r="W644" i="11" s="1"/>
  <c r="B345" i="11"/>
  <c r="R345" i="11"/>
  <c r="W345" i="11" s="1"/>
  <c r="A345" i="11"/>
  <c r="A476" i="11"/>
  <c r="B476" i="11"/>
  <c r="R476" i="11"/>
  <c r="W476" i="11" s="1"/>
  <c r="A445" i="11"/>
  <c r="R445" i="11"/>
  <c r="W445" i="11" s="1"/>
  <c r="B445" i="11"/>
  <c r="A264" i="11"/>
  <c r="B264" i="11"/>
  <c r="R264" i="11"/>
  <c r="W264" i="11" s="1"/>
  <c r="A776" i="11"/>
  <c r="B776" i="11"/>
  <c r="AO776" i="11"/>
  <c r="AI776" i="11"/>
  <c r="R776" i="11"/>
  <c r="W776" i="11" s="1"/>
  <c r="J776" i="11"/>
  <c r="O776" i="11" s="1"/>
  <c r="B500" i="11"/>
  <c r="A500" i="11"/>
  <c r="R500" i="11"/>
  <c r="W500" i="11" s="1"/>
  <c r="R325" i="11"/>
  <c r="W325" i="11" s="1"/>
  <c r="B325" i="11"/>
  <c r="A325" i="11"/>
  <c r="B668" i="11"/>
  <c r="R668" i="11"/>
  <c r="W668" i="11" s="1"/>
  <c r="A668" i="11"/>
  <c r="T570" i="11"/>
  <c r="U570" i="11" s="1"/>
  <c r="L570" i="11"/>
  <c r="M570" i="11" s="1"/>
  <c r="R36" i="11"/>
  <c r="W36" i="11" s="1"/>
  <c r="R280" i="11"/>
  <c r="W280" i="11" s="1"/>
  <c r="A280" i="11"/>
  <c r="B280" i="11"/>
  <c r="AO205" i="11"/>
  <c r="AI205" i="11"/>
  <c r="B205" i="11"/>
  <c r="R205" i="11"/>
  <c r="W205" i="11" s="1"/>
  <c r="J205" i="11"/>
  <c r="O205" i="11" s="1"/>
  <c r="A205" i="11"/>
  <c r="B371" i="11"/>
  <c r="A371" i="11"/>
  <c r="R371" i="11"/>
  <c r="W371" i="11" s="1"/>
  <c r="B265" i="11"/>
  <c r="R265" i="11"/>
  <c r="W265" i="11" s="1"/>
  <c r="A265" i="11"/>
  <c r="B388" i="11"/>
  <c r="R388" i="11"/>
  <c r="W388" i="11" s="1"/>
  <c r="A388" i="11"/>
  <c r="B292" i="11"/>
  <c r="R292" i="11"/>
  <c r="W292" i="11" s="1"/>
  <c r="A292" i="11"/>
  <c r="B657" i="11"/>
  <c r="A657" i="11"/>
  <c r="R657" i="11"/>
  <c r="W657" i="11" s="1"/>
  <c r="AI573" i="11"/>
  <c r="AO573" i="11"/>
  <c r="B573" i="11"/>
  <c r="R573" i="11"/>
  <c r="W573" i="11" s="1"/>
  <c r="J573" i="11"/>
  <c r="O573" i="11" s="1"/>
  <c r="A573" i="11"/>
  <c r="A796" i="11"/>
  <c r="B796" i="11"/>
  <c r="AO796" i="11"/>
  <c r="AI796" i="11"/>
  <c r="J796" i="11"/>
  <c r="O796" i="11" s="1"/>
  <c r="R796" i="11"/>
  <c r="W796" i="11" s="1"/>
  <c r="AO773" i="11"/>
  <c r="AI773" i="11"/>
  <c r="B773" i="11"/>
  <c r="R773" i="11"/>
  <c r="W773" i="11" s="1"/>
  <c r="A773" i="11"/>
  <c r="J773" i="11"/>
  <c r="O773" i="11" s="1"/>
  <c r="L735" i="11"/>
  <c r="M735" i="11" s="1"/>
  <c r="T735" i="11"/>
  <c r="U735" i="11" s="1"/>
  <c r="R340" i="11"/>
  <c r="W340" i="11" s="1"/>
  <c r="B340" i="11"/>
  <c r="A340" i="11"/>
  <c r="A137" i="11"/>
  <c r="B137" i="11"/>
  <c r="R137" i="11"/>
  <c r="W137" i="11" s="1"/>
  <c r="R338" i="11"/>
  <c r="W338" i="11" s="1"/>
  <c r="B188" i="11"/>
  <c r="R188" i="11"/>
  <c r="W188" i="11" s="1"/>
  <c r="A188" i="11"/>
  <c r="A453" i="11"/>
  <c r="R453" i="11"/>
  <c r="W453" i="11" s="1"/>
  <c r="B453" i="11"/>
  <c r="R148" i="11"/>
  <c r="W148" i="11" s="1"/>
  <c r="B148" i="11"/>
  <c r="A148" i="11"/>
  <c r="R384" i="11"/>
  <c r="W384" i="11" s="1"/>
  <c r="A384" i="11"/>
  <c r="B384" i="11"/>
  <c r="L747" i="11"/>
  <c r="M747" i="11" s="1"/>
  <c r="T747" i="11"/>
  <c r="U747" i="11" s="1"/>
  <c r="AO749" i="11"/>
  <c r="B749" i="11"/>
  <c r="A749" i="11"/>
  <c r="R749" i="11"/>
  <c r="W749" i="11" s="1"/>
  <c r="J749" i="11"/>
  <c r="O749" i="11" s="1"/>
  <c r="AI749" i="11"/>
  <c r="R111" i="11"/>
  <c r="W111" i="11" s="1"/>
  <c r="B111" i="11"/>
  <c r="A111" i="11"/>
  <c r="B329" i="11"/>
  <c r="R329" i="11"/>
  <c r="W329" i="11" s="1"/>
  <c r="A329" i="11"/>
  <c r="B140" i="11"/>
  <c r="A140" i="11"/>
  <c r="R140" i="11"/>
  <c r="W140" i="11" s="1"/>
  <c r="R281" i="11"/>
  <c r="W281" i="11" s="1"/>
  <c r="A281" i="11"/>
  <c r="B281" i="11"/>
  <c r="R800" i="11"/>
  <c r="W800" i="11" s="1"/>
  <c r="J800" i="11"/>
  <c r="O800" i="11" s="1"/>
  <c r="AO800" i="11"/>
  <c r="AI800" i="11"/>
  <c r="A800" i="11"/>
  <c r="B800" i="11"/>
  <c r="AO808" i="11"/>
  <c r="A808" i="11"/>
  <c r="B808" i="11"/>
  <c r="J808" i="11"/>
  <c r="O808" i="11" s="1"/>
  <c r="R808" i="11"/>
  <c r="W808" i="11" s="1"/>
  <c r="AI808" i="11"/>
  <c r="A176" i="11"/>
  <c r="R176" i="11"/>
  <c r="W176" i="11" s="1"/>
  <c r="B176" i="11"/>
  <c r="B629" i="11"/>
  <c r="R629" i="11"/>
  <c r="W629" i="11" s="1"/>
  <c r="A629" i="11"/>
  <c r="A597" i="11"/>
  <c r="R597" i="11"/>
  <c r="W597" i="11" s="1"/>
  <c r="B597" i="11"/>
  <c r="R681" i="11"/>
  <c r="W681" i="11" s="1"/>
  <c r="A681" i="11"/>
  <c r="B681" i="11"/>
  <c r="B213" i="11"/>
  <c r="R213" i="11"/>
  <c r="W213" i="11" s="1"/>
  <c r="A213" i="11"/>
  <c r="R73" i="11"/>
  <c r="W73" i="11" s="1"/>
  <c r="B73" i="11"/>
  <c r="A73" i="11"/>
  <c r="AI761" i="11"/>
  <c r="J761" i="11"/>
  <c r="O761" i="11" s="1"/>
  <c r="B761" i="11"/>
  <c r="R761" i="11"/>
  <c r="W761" i="11" s="1"/>
  <c r="A761" i="11"/>
  <c r="AO761" i="11"/>
  <c r="R238" i="11" l="1"/>
  <c r="W238" i="11" s="1"/>
  <c r="R90" i="11"/>
  <c r="W90" i="11" s="1"/>
  <c r="R198" i="11"/>
  <c r="W198" i="11" s="1"/>
  <c r="R646" i="11"/>
  <c r="W646" i="11" s="1"/>
  <c r="R695" i="11"/>
  <c r="W695" i="11" s="1"/>
  <c r="B695" i="11"/>
  <c r="A695" i="11"/>
  <c r="A47" i="11"/>
  <c r="B47" i="11"/>
  <c r="R47" i="11"/>
  <c r="W47" i="11" s="1"/>
  <c r="R658" i="11"/>
  <c r="W658" i="11" s="1"/>
  <c r="R710" i="11"/>
  <c r="W710" i="11" s="1"/>
  <c r="A463" i="11"/>
  <c r="R463" i="11"/>
  <c r="W463" i="11" s="1"/>
  <c r="B463" i="11"/>
  <c r="R366" i="11"/>
  <c r="W366" i="11" s="1"/>
  <c r="A243" i="11"/>
  <c r="B243" i="11"/>
  <c r="R243" i="11"/>
  <c r="W243" i="11" s="1"/>
  <c r="R458" i="11"/>
  <c r="W458" i="11" s="1"/>
  <c r="B531" i="11"/>
  <c r="A531" i="11"/>
  <c r="R531" i="11"/>
  <c r="W531" i="11" s="1"/>
  <c r="A699" i="11"/>
  <c r="R699" i="11"/>
  <c r="W699" i="11" s="1"/>
  <c r="B699" i="11"/>
  <c r="B383" i="11"/>
  <c r="R383" i="11"/>
  <c r="W383" i="11" s="1"/>
  <c r="A383" i="11"/>
  <c r="A539" i="11"/>
  <c r="B539" i="11"/>
  <c r="R539" i="11"/>
  <c r="W539" i="11" s="1"/>
  <c r="R322" i="11"/>
  <c r="W322" i="11" s="1"/>
  <c r="A711" i="11"/>
  <c r="R711" i="11"/>
  <c r="W711" i="11" s="1"/>
  <c r="B711" i="11"/>
  <c r="R166" i="11"/>
  <c r="W166" i="11" s="1"/>
  <c r="R542" i="11"/>
  <c r="W542" i="11" s="1"/>
  <c r="A179" i="11"/>
  <c r="B179" i="11"/>
  <c r="R179" i="11"/>
  <c r="W179" i="11" s="1"/>
  <c r="B267" i="11"/>
  <c r="A267" i="11"/>
  <c r="R267" i="11"/>
  <c r="W267" i="11" s="1"/>
  <c r="R378" i="11"/>
  <c r="W378" i="11" s="1"/>
  <c r="R16" i="11"/>
  <c r="R487" i="11"/>
  <c r="W487" i="11" s="1"/>
  <c r="B487" i="11"/>
  <c r="A487" i="11"/>
  <c r="R175" i="11"/>
  <c r="W175" i="11" s="1"/>
  <c r="B175" i="11"/>
  <c r="A175" i="11"/>
  <c r="R17" i="11"/>
  <c r="W17" i="11" s="1"/>
  <c r="B17" i="11"/>
  <c r="A17" i="11"/>
  <c r="B499" i="11"/>
  <c r="R499" i="11"/>
  <c r="W499" i="11" s="1"/>
  <c r="A499" i="11"/>
  <c r="R434" i="11"/>
  <c r="W434" i="11" s="1"/>
  <c r="B703" i="11"/>
  <c r="A703" i="11"/>
  <c r="R703" i="11"/>
  <c r="W703" i="11" s="1"/>
  <c r="R222" i="11"/>
  <c r="W222" i="11" s="1"/>
  <c r="R138" i="11"/>
  <c r="W138" i="11" s="1"/>
  <c r="B91" i="11"/>
  <c r="A91" i="11"/>
  <c r="R91" i="11"/>
  <c r="W91" i="11" s="1"/>
  <c r="R135" i="11"/>
  <c r="W135" i="11" s="1"/>
  <c r="B135" i="11"/>
  <c r="A135" i="11"/>
  <c r="R418" i="11"/>
  <c r="W418" i="11" s="1"/>
  <c r="R566" i="11"/>
  <c r="W566" i="11" s="1"/>
  <c r="R298" i="11"/>
  <c r="W298" i="11" s="1"/>
  <c r="R250" i="11"/>
  <c r="W250" i="11" s="1"/>
  <c r="R718" i="11"/>
  <c r="W718" i="11" s="1"/>
  <c r="A475" i="11"/>
  <c r="R475" i="11"/>
  <c r="W475" i="11" s="1"/>
  <c r="B475" i="11"/>
  <c r="R127" i="11"/>
  <c r="W127" i="11" s="1"/>
  <c r="B127" i="11"/>
  <c r="A127" i="11"/>
  <c r="A367" i="11"/>
  <c r="R367" i="11"/>
  <c r="W367" i="11" s="1"/>
  <c r="B367" i="11"/>
  <c r="B59" i="11"/>
  <c r="A59" i="11"/>
  <c r="R59" i="11"/>
  <c r="W59" i="11" s="1"/>
  <c r="R150" i="11"/>
  <c r="W150" i="11" s="1"/>
  <c r="R671" i="11"/>
  <c r="W671" i="11" s="1"/>
  <c r="A671" i="11"/>
  <c r="B671" i="11"/>
  <c r="R319" i="11"/>
  <c r="W319" i="11" s="1"/>
  <c r="B319" i="11"/>
  <c r="A319" i="11"/>
  <c r="R482" i="11"/>
  <c r="W482" i="11" s="1"/>
  <c r="R478" i="11"/>
  <c r="W478" i="11" s="1"/>
  <c r="R594" i="11"/>
  <c r="W594" i="11" s="1"/>
  <c r="B459" i="11"/>
  <c r="A459" i="11"/>
  <c r="R459" i="11"/>
  <c r="W459" i="11" s="1"/>
  <c r="R326" i="11"/>
  <c r="W326" i="11" s="1"/>
  <c r="R206" i="11"/>
  <c r="W206" i="11" s="1"/>
  <c r="B471" i="11"/>
  <c r="R471" i="11"/>
  <c r="W471" i="11" s="1"/>
  <c r="A471" i="11"/>
  <c r="B275" i="11"/>
  <c r="R275" i="11"/>
  <c r="W275" i="11" s="1"/>
  <c r="A275" i="11"/>
  <c r="R514" i="11"/>
  <c r="W514" i="11" s="1"/>
  <c r="R682" i="11"/>
  <c r="W682" i="11" s="1"/>
  <c r="R28" i="11"/>
  <c r="W28" i="11" s="1"/>
  <c r="A239" i="11"/>
  <c r="R239" i="11"/>
  <c r="W239" i="11" s="1"/>
  <c r="B239" i="11"/>
  <c r="R714" i="11"/>
  <c r="W714" i="11" s="1"/>
  <c r="B211" i="11"/>
  <c r="R211" i="11"/>
  <c r="W211" i="11" s="1"/>
  <c r="A211" i="11"/>
  <c r="R430" i="11"/>
  <c r="W430" i="11" s="1"/>
  <c r="R390" i="11"/>
  <c r="W390" i="11" s="1"/>
  <c r="A327" i="11"/>
  <c r="B327" i="11"/>
  <c r="R327" i="11"/>
  <c r="W327" i="11" s="1"/>
  <c r="R562" i="11"/>
  <c r="W562" i="11" s="1"/>
  <c r="R670" i="11"/>
  <c r="W670" i="11" s="1"/>
  <c r="B203" i="11"/>
  <c r="R203" i="11"/>
  <c r="W203" i="11" s="1"/>
  <c r="A203" i="11"/>
  <c r="J203" i="11"/>
  <c r="O203" i="11" s="1"/>
  <c r="R498" i="11"/>
  <c r="W498" i="11" s="1"/>
  <c r="B511" i="11"/>
  <c r="A511" i="11"/>
  <c r="R511" i="11"/>
  <c r="W511" i="11" s="1"/>
  <c r="B291" i="11"/>
  <c r="R291" i="11"/>
  <c r="W291" i="11" s="1"/>
  <c r="A291" i="11"/>
  <c r="R494" i="11"/>
  <c r="W494" i="11" s="1"/>
  <c r="R374" i="11"/>
  <c r="W374" i="11" s="1"/>
  <c r="R154" i="11"/>
  <c r="W154" i="11" s="1"/>
  <c r="B495" i="11"/>
  <c r="R495" i="11"/>
  <c r="W495" i="11" s="1"/>
  <c r="A495" i="11"/>
  <c r="B639" i="11"/>
  <c r="A639" i="11"/>
  <c r="R639" i="11"/>
  <c r="W639" i="11" s="1"/>
  <c r="R678" i="11"/>
  <c r="W678" i="11" s="1"/>
  <c r="R591" i="11"/>
  <c r="W591" i="11" s="1"/>
  <c r="B591" i="11"/>
  <c r="A591" i="11"/>
  <c r="R502" i="11"/>
  <c r="W502" i="11" s="1"/>
  <c r="R66" i="11"/>
  <c r="W66" i="11" s="1"/>
  <c r="R274" i="11"/>
  <c r="W274" i="11" s="1"/>
  <c r="R170" i="11"/>
  <c r="W170" i="11" s="1"/>
  <c r="R119" i="11"/>
  <c r="W119" i="11" s="1"/>
  <c r="A119" i="11"/>
  <c r="B119" i="11"/>
  <c r="A231" i="11"/>
  <c r="R231" i="11"/>
  <c r="W231" i="11" s="1"/>
  <c r="B231" i="11"/>
  <c r="R647" i="11"/>
  <c r="W647" i="11" s="1"/>
  <c r="B647" i="11"/>
  <c r="A647" i="11"/>
  <c r="R454" i="11"/>
  <c r="W454" i="11" s="1"/>
  <c r="R146" i="11"/>
  <c r="W146" i="11" s="1"/>
  <c r="A29" i="11"/>
  <c r="B29" i="11"/>
  <c r="R29" i="11"/>
  <c r="W29" i="11" s="1"/>
  <c r="B251" i="11"/>
  <c r="A251" i="11"/>
  <c r="R251" i="11"/>
  <c r="W251" i="11" s="1"/>
  <c r="J738" i="11"/>
  <c r="O738" i="11" s="1"/>
  <c r="R738" i="11"/>
  <c r="W738" i="11" s="1"/>
  <c r="R310" i="11"/>
  <c r="W310" i="11" s="1"/>
  <c r="J571" i="11"/>
  <c r="O571" i="11" s="1"/>
  <c r="B571" i="11"/>
  <c r="R571" i="11"/>
  <c r="W571" i="11" s="1"/>
  <c r="A571" i="11"/>
  <c r="R518" i="11"/>
  <c r="W518" i="11" s="1"/>
  <c r="R414" i="11"/>
  <c r="W414" i="11" s="1"/>
  <c r="B751" i="11"/>
  <c r="J751" i="11"/>
  <c r="O751" i="11" s="1"/>
  <c r="R751" i="11"/>
  <c r="W751" i="11" s="1"/>
  <c r="A751" i="11"/>
  <c r="J570" i="11"/>
  <c r="O570" i="11" s="1"/>
  <c r="R570" i="11"/>
  <c r="W570" i="11" s="1"/>
  <c r="B391" i="11"/>
  <c r="R391" i="11"/>
  <c r="W391" i="11" s="1"/>
  <c r="A391" i="11"/>
  <c r="R698" i="11"/>
  <c r="W698" i="11" s="1"/>
  <c r="R311" i="11"/>
  <c r="W311" i="11" s="1"/>
  <c r="B311" i="11"/>
  <c r="A311" i="11"/>
  <c r="R630" i="11"/>
  <c r="W630" i="11" s="1"/>
  <c r="R754" i="11"/>
  <c r="W754" i="11" s="1"/>
  <c r="J754" i="11"/>
  <c r="O754" i="11" s="1"/>
  <c r="B559" i="11"/>
  <c r="A559" i="11"/>
  <c r="R559" i="11"/>
  <c r="W559" i="11" s="1"/>
  <c r="A675" i="11"/>
  <c r="B675" i="11"/>
  <c r="R675" i="11"/>
  <c r="W675" i="11" s="1"/>
  <c r="B579" i="11"/>
  <c r="A579" i="11"/>
  <c r="J579" i="11"/>
  <c r="O579" i="11" s="1"/>
  <c r="R579" i="11"/>
  <c r="W579" i="11" s="1"/>
  <c r="B583" i="11"/>
  <c r="R583" i="11"/>
  <c r="W583" i="11" s="1"/>
  <c r="A583" i="11"/>
  <c r="R411" i="11"/>
  <c r="W411" i="11" s="1"/>
  <c r="B411" i="11"/>
  <c r="A411" i="11"/>
  <c r="R406" i="11"/>
  <c r="W406" i="11" s="1"/>
  <c r="R334" i="11"/>
  <c r="W334" i="11" s="1"/>
  <c r="R362" i="11"/>
  <c r="W362" i="11" s="1"/>
  <c r="R715" i="11"/>
  <c r="W715" i="11" s="1"/>
  <c r="B715" i="11"/>
  <c r="A715" i="11"/>
  <c r="R483" i="11"/>
  <c r="W483" i="11" s="1"/>
  <c r="A483" i="11"/>
  <c r="B483" i="11"/>
  <c r="A595" i="11"/>
  <c r="R595" i="11"/>
  <c r="W595" i="11" s="1"/>
  <c r="B595" i="11"/>
  <c r="B479" i="11"/>
  <c r="A479" i="11"/>
  <c r="R479" i="11"/>
  <c r="W479" i="11" s="1"/>
  <c r="R506" i="11"/>
  <c r="W506" i="11" s="1"/>
  <c r="R723" i="11"/>
  <c r="W723" i="11" s="1"/>
  <c r="B723" i="11"/>
  <c r="A723" i="11"/>
  <c r="A615" i="11"/>
  <c r="R615" i="11"/>
  <c r="W615" i="11" s="1"/>
  <c r="B615" i="11"/>
  <c r="R399" i="11"/>
  <c r="W399" i="11" s="1"/>
  <c r="B399" i="11"/>
  <c r="A399" i="11"/>
  <c r="A255" i="11"/>
  <c r="R255" i="11"/>
  <c r="W255" i="11" s="1"/>
  <c r="J255" i="11"/>
  <c r="O255" i="11" s="1"/>
  <c r="B255" i="11"/>
  <c r="R555" i="11"/>
  <c r="W555" i="11" s="1"/>
  <c r="B555" i="11"/>
  <c r="A555" i="11"/>
  <c r="R218" i="11"/>
  <c r="W218" i="11" s="1"/>
  <c r="R202" i="11"/>
  <c r="W202" i="11" s="1"/>
  <c r="J202" i="11"/>
  <c r="O202" i="11" s="1"/>
  <c r="R318" i="11"/>
  <c r="W318" i="11" s="1"/>
  <c r="A375" i="11"/>
  <c r="R375" i="11"/>
  <c r="W375" i="11" s="1"/>
  <c r="B375" i="11"/>
  <c r="R230" i="11"/>
  <c r="W230" i="11" s="1"/>
  <c r="A123" i="11"/>
  <c r="R123" i="11"/>
  <c r="W123" i="11" s="1"/>
  <c r="B123" i="11"/>
  <c r="R33" i="11"/>
  <c r="W33" i="11" s="1"/>
  <c r="A33" i="11"/>
  <c r="B33" i="11"/>
  <c r="B331" i="11"/>
  <c r="A331" i="11"/>
  <c r="R331" i="11"/>
  <c r="W331" i="11" s="1"/>
  <c r="R387" i="11"/>
  <c r="W387" i="11" s="1"/>
  <c r="A387" i="11"/>
  <c r="B387" i="11"/>
  <c r="A335" i="11"/>
  <c r="R335" i="11"/>
  <c r="W335" i="11" s="1"/>
  <c r="B335" i="11"/>
  <c r="R614" i="11"/>
  <c r="W614" i="11" s="1"/>
  <c r="R606" i="11"/>
  <c r="W606" i="11" s="1"/>
  <c r="R315" i="11"/>
  <c r="W315" i="11" s="1"/>
  <c r="A315" i="11"/>
  <c r="B315" i="11"/>
  <c r="R726" i="11"/>
  <c r="W726" i="11" s="1"/>
  <c r="R174" i="11"/>
  <c r="W174" i="11" s="1"/>
  <c r="A735" i="11"/>
  <c r="R735" i="11"/>
  <c r="W735" i="11" s="1"/>
  <c r="J735" i="11"/>
  <c r="O735" i="11" s="1"/>
  <c r="B735" i="11"/>
  <c r="R386" i="11"/>
  <c r="W386" i="11" s="1"/>
  <c r="R263" i="11"/>
  <c r="W263" i="11" s="1"/>
  <c r="B263" i="11"/>
  <c r="A263" i="11"/>
  <c r="R262" i="11"/>
  <c r="W262" i="11" s="1"/>
  <c r="R354" i="11"/>
  <c r="W354" i="11" s="1"/>
  <c r="B43" i="11"/>
  <c r="A43" i="11"/>
  <c r="R43" i="11"/>
  <c r="W43" i="11" s="1"/>
  <c r="A547" i="11"/>
  <c r="R547" i="11"/>
  <c r="W547" i="11" s="1"/>
  <c r="B547" i="11"/>
  <c r="B503" i="11"/>
  <c r="A503" i="11"/>
  <c r="R503" i="11"/>
  <c r="W503" i="11" s="1"/>
  <c r="R554" i="11"/>
  <c r="W554" i="11" s="1"/>
  <c r="R118" i="11"/>
  <c r="W118" i="11" s="1"/>
  <c r="R32" i="11"/>
  <c r="W32" i="11" s="1"/>
  <c r="R558" i="11"/>
  <c r="W558" i="11" s="1"/>
  <c r="A171" i="11"/>
  <c r="R171" i="11"/>
  <c r="W171" i="11" s="1"/>
  <c r="B171" i="11"/>
  <c r="R306" i="11"/>
  <c r="W306" i="11" s="1"/>
  <c r="R543" i="11"/>
  <c r="W543" i="11" s="1"/>
  <c r="B543" i="11"/>
  <c r="A543" i="11"/>
  <c r="R590" i="11"/>
  <c r="W590" i="11" s="1"/>
  <c r="R567" i="11"/>
  <c r="W567" i="11" s="1"/>
  <c r="A567" i="11"/>
  <c r="B567" i="11"/>
  <c r="R226" i="11"/>
  <c r="W226" i="11" s="1"/>
  <c r="A159" i="11"/>
  <c r="R159" i="11"/>
  <c r="W159" i="11" s="1"/>
  <c r="B159" i="11"/>
  <c r="A467" i="11"/>
  <c r="B467" i="11"/>
  <c r="R467" i="11"/>
  <c r="W467" i="11" s="1"/>
  <c r="R490" i="11"/>
  <c r="W490" i="11" s="1"/>
  <c r="R747" i="11"/>
  <c r="W747" i="11" s="1"/>
  <c r="A747" i="11"/>
  <c r="B747" i="11"/>
  <c r="J747" i="11"/>
  <c r="O747" i="11" s="1"/>
  <c r="B635" i="11"/>
  <c r="A635" i="11"/>
  <c r="R635" i="11"/>
  <c r="W635" i="11" s="1"/>
  <c r="R155" i="11"/>
  <c r="W155" i="11" s="1"/>
  <c r="A155" i="11"/>
  <c r="B155" i="11"/>
  <c r="B431" i="11"/>
  <c r="R431" i="11"/>
  <c r="W431" i="11" s="1"/>
  <c r="A431" i="11"/>
  <c r="R551" i="11"/>
  <c r="W551" i="11" s="1"/>
  <c r="A551" i="11"/>
  <c r="B551" i="11"/>
  <c r="A83" i="11"/>
  <c r="R83" i="11"/>
  <c r="W83" i="11" s="1"/>
  <c r="B83" i="11"/>
  <c r="R398" i="11"/>
  <c r="W398" i="11" s="1"/>
  <c r="R455" i="11"/>
  <c r="W455" i="11" s="1"/>
  <c r="B455" i="11"/>
  <c r="A455" i="11"/>
  <c r="R474" i="11"/>
  <c r="W474" i="11" s="1"/>
  <c r="R534" i="11"/>
  <c r="W534" i="11" s="1"/>
  <c r="R42" i="11"/>
  <c r="W42" i="11" s="1"/>
  <c r="R598" i="11"/>
  <c r="W598" i="11" s="1"/>
  <c r="R50" i="11"/>
  <c r="W50" i="11" s="1"/>
  <c r="R611" i="11"/>
  <c r="W611" i="11" s="1"/>
  <c r="B611" i="11"/>
  <c r="A611" i="11"/>
  <c r="R98" i="11"/>
  <c r="W98" i="11" s="1"/>
  <c r="R178" i="11"/>
  <c r="W178" i="11" s="1"/>
  <c r="R466" i="11"/>
  <c r="W466" i="11" s="1"/>
  <c r="B435" i="11"/>
  <c r="A435" i="11"/>
  <c r="R435" i="11"/>
  <c r="W435" i="11" s="1"/>
  <c r="B299" i="11"/>
  <c r="R299" i="11"/>
  <c r="W299" i="11" s="1"/>
  <c r="A299" i="11"/>
  <c r="R470" i="11"/>
  <c r="W470" i="11" s="1"/>
  <c r="U16" i="11"/>
  <c r="A519" i="11"/>
  <c r="B519" i="11"/>
  <c r="R519" i="11"/>
  <c r="W519" i="11" s="1"/>
  <c r="R407" i="11"/>
  <c r="W407" i="11" s="1"/>
  <c r="B407" i="11"/>
  <c r="A407" i="11"/>
  <c r="B51" i="11"/>
  <c r="R51" i="11"/>
  <c r="W51" i="11" s="1"/>
  <c r="A51" i="11"/>
  <c r="R419" i="11"/>
  <c r="W419" i="11" s="1"/>
  <c r="B419" i="11"/>
  <c r="A419" i="11"/>
  <c r="A223" i="11"/>
  <c r="R223" i="11"/>
  <c r="W223" i="11" s="1"/>
  <c r="B223" i="11"/>
  <c r="B199" i="11"/>
  <c r="A199" i="11"/>
  <c r="R199" i="11"/>
  <c r="W199" i="11" s="1"/>
  <c r="R622" i="11"/>
  <c r="W622" i="11" s="1"/>
  <c r="R330" i="11"/>
  <c r="W330" i="11" s="1"/>
  <c r="R546" i="11"/>
  <c r="W546" i="11" s="1"/>
  <c r="R214" i="11"/>
  <c r="W214" i="11" s="1"/>
  <c r="R122" i="11"/>
  <c r="W122" i="11" s="1"/>
  <c r="R402" i="11"/>
  <c r="W402" i="11" s="1"/>
  <c r="B507" i="11"/>
  <c r="A507" i="11"/>
  <c r="R507" i="11"/>
  <c r="W507" i="11" s="1"/>
  <c r="J743" i="11"/>
  <c r="O743" i="11" s="1"/>
  <c r="A743" i="11"/>
  <c r="R743" i="11"/>
  <c r="W743" i="11" s="1"/>
  <c r="B743" i="11"/>
  <c r="R290" i="11"/>
  <c r="W290" i="11" s="1"/>
  <c r="R24" i="11"/>
  <c r="W24" i="11" s="1"/>
  <c r="A63" i="11"/>
  <c r="R63" i="11"/>
  <c r="W63" i="11" s="1"/>
  <c r="B63" i="11"/>
  <c r="A99" i="11"/>
  <c r="R99" i="11"/>
  <c r="W99" i="11" s="1"/>
  <c r="B99" i="11"/>
  <c r="R94" i="11"/>
  <c r="W94" i="11" s="1"/>
  <c r="R602" i="11"/>
  <c r="W602" i="11" s="1"/>
  <c r="R426" i="11"/>
  <c r="W426" i="11" s="1"/>
  <c r="B55" i="11"/>
  <c r="R55" i="11"/>
  <c r="W55" i="11" s="1"/>
  <c r="A55" i="11"/>
  <c r="R538" i="11"/>
  <c r="W538" i="11" s="1"/>
  <c r="J734" i="11"/>
  <c r="O734" i="11" s="1"/>
  <c r="R734" i="11"/>
  <c r="W734" i="11" s="1"/>
  <c r="R314" i="11"/>
  <c r="W314" i="11" s="1"/>
  <c r="B563" i="11"/>
  <c r="A563" i="11"/>
  <c r="R563" i="11"/>
  <c r="W563" i="11" s="1"/>
  <c r="B755" i="11"/>
  <c r="R755" i="11"/>
  <c r="W755" i="11" s="1"/>
  <c r="J755" i="11"/>
  <c r="O755" i="11" s="1"/>
  <c r="A755" i="11"/>
  <c r="B187" i="11"/>
  <c r="A187" i="11"/>
  <c r="R187" i="11"/>
  <c r="W187" i="11" s="1"/>
  <c r="R347" i="11"/>
  <c r="W347" i="11" s="1"/>
  <c r="A347" i="11"/>
  <c r="B347" i="11"/>
  <c r="R438" i="11"/>
  <c r="W438" i="11" s="1"/>
  <c r="J750" i="11"/>
  <c r="O750" i="11" s="1"/>
  <c r="R750" i="11"/>
  <c r="W750" i="11" s="1"/>
  <c r="B163" i="11"/>
  <c r="A163" i="11"/>
  <c r="R163" i="11"/>
  <c r="W163" i="11" s="1"/>
  <c r="R694" i="11"/>
  <c r="W694" i="11" s="1"/>
  <c r="A659" i="11"/>
  <c r="R659" i="11"/>
  <c r="W659" i="11" s="1"/>
  <c r="B659" i="11"/>
  <c r="R270" i="11"/>
  <c r="W270" i="11" s="1"/>
  <c r="R610" i="11"/>
  <c r="W610" i="11" s="1"/>
  <c r="R147" i="11"/>
  <c r="W147" i="11" s="1"/>
  <c r="B147" i="11"/>
  <c r="A147" i="11"/>
  <c r="A727" i="11"/>
  <c r="R727" i="11"/>
  <c r="W727" i="11" s="1"/>
  <c r="B727" i="11"/>
  <c r="A667" i="11"/>
  <c r="B667" i="11"/>
  <c r="R667" i="11"/>
  <c r="W667" i="11" s="1"/>
  <c r="R550" i="11"/>
  <c r="W550" i="11" s="1"/>
  <c r="A451" i="11"/>
  <c r="B451" i="11"/>
  <c r="R451" i="11"/>
  <c r="W451" i="11" s="1"/>
  <c r="R186" i="11"/>
  <c r="W186" i="11" s="1"/>
  <c r="B655" i="11"/>
  <c r="A655" i="11"/>
  <c r="R655" i="11"/>
  <c r="W655" i="11" s="1"/>
  <c r="B515" i="11"/>
  <c r="A515" i="11"/>
  <c r="R515" i="11"/>
  <c r="W515" i="11" s="1"/>
  <c r="B707" i="11"/>
  <c r="A707" i="11"/>
  <c r="R707" i="11"/>
  <c r="W707" i="11" s="1"/>
  <c r="R346" i="11"/>
  <c r="W346" i="11" s="1"/>
  <c r="R394" i="11"/>
  <c r="W394" i="11" s="1"/>
  <c r="B307" i="11"/>
  <c r="A307" i="11"/>
  <c r="R307" i="11"/>
  <c r="W307" i="11" s="1"/>
  <c r="R207" i="11"/>
  <c r="W207" i="11" s="1"/>
  <c r="A207" i="11"/>
  <c r="B207" i="11"/>
  <c r="R486" i="11"/>
  <c r="W486" i="11" s="1"/>
  <c r="R234" i="11"/>
  <c r="W234" i="11" s="1"/>
  <c r="B215" i="11"/>
  <c r="R215" i="11"/>
  <c r="W215" i="11" s="1"/>
  <c r="A215" i="11"/>
  <c r="R115" i="11"/>
  <c r="W115" i="11" s="1"/>
  <c r="B115" i="11"/>
  <c r="A115" i="11"/>
  <c r="R722" i="11"/>
  <c r="W722" i="11" s="1"/>
  <c r="R382" i="11"/>
  <c r="W382" i="11" s="1"/>
  <c r="R379" i="11"/>
  <c r="W379" i="11" s="1"/>
  <c r="B379" i="11"/>
  <c r="A379" i="11"/>
  <c r="A25" i="11"/>
  <c r="B25" i="11"/>
  <c r="R25" i="11"/>
  <c r="W25" i="11" s="1"/>
  <c r="B523" i="11"/>
  <c r="A523" i="11"/>
  <c r="R523" i="11"/>
  <c r="W523" i="11" s="1"/>
  <c r="A403" i="11"/>
  <c r="B403" i="11"/>
  <c r="R403" i="11"/>
  <c r="W403" i="11" s="1"/>
  <c r="B351" i="11"/>
  <c r="R351" i="11"/>
  <c r="W351" i="11" s="1"/>
  <c r="A351" i="11"/>
  <c r="R702" i="11"/>
  <c r="W702" i="11" s="1"/>
  <c r="B303" i="11"/>
  <c r="A303" i="11"/>
  <c r="R303" i="11"/>
  <c r="W303" i="11" s="1"/>
  <c r="R134" i="11"/>
  <c r="W134" i="11" s="1"/>
  <c r="R46" i="11"/>
  <c r="W46" i="11" s="1"/>
  <c r="R634" i="11"/>
  <c r="W634" i="11" s="1"/>
  <c r="R350" i="11"/>
  <c r="W350" i="11" s="1"/>
  <c r="J746" i="11"/>
  <c r="O746" i="11" s="1"/>
  <c r="R746" i="11"/>
  <c r="W746" i="11" s="1"/>
  <c r="B95" i="11"/>
  <c r="A95" i="11"/>
  <c r="R95" i="11"/>
  <c r="W95" i="11" s="1"/>
  <c r="B679" i="11"/>
  <c r="A679" i="11"/>
  <c r="R679" i="11"/>
  <c r="W679" i="11" s="1"/>
  <c r="R395" i="11"/>
  <c r="W395" i="11" s="1"/>
  <c r="B395" i="11"/>
  <c r="A395" i="11"/>
  <c r="R114" i="11"/>
  <c r="W114" i="11" s="1"/>
  <c r="R62" i="11"/>
  <c r="W62" i="11" s="1"/>
  <c r="R242" i="11"/>
  <c r="W242" i="11" s="1"/>
  <c r="R450" i="11"/>
  <c r="W450" i="11" s="1"/>
  <c r="R410" i="11"/>
  <c r="W410" i="11" s="1"/>
  <c r="R510" i="11"/>
  <c r="W510" i="11" s="1"/>
  <c r="R666" i="11"/>
  <c r="W666" i="11" s="1"/>
  <c r="A323" i="11"/>
  <c r="B323" i="11"/>
  <c r="R323" i="11"/>
  <c r="W323" i="11" s="1"/>
  <c r="R530" i="11"/>
  <c r="W530" i="11" s="1"/>
  <c r="R623" i="11"/>
  <c r="W623" i="11" s="1"/>
  <c r="B623" i="11"/>
  <c r="A623" i="11"/>
  <c r="R254" i="11"/>
  <c r="W254" i="11" s="1"/>
  <c r="J254" i="11"/>
  <c r="O254" i="11" s="1"/>
  <c r="B527" i="11"/>
  <c r="A527" i="11"/>
  <c r="R527" i="11"/>
  <c r="W527" i="11" s="1"/>
  <c r="R67" i="11"/>
  <c r="W67" i="11" s="1"/>
  <c r="B67" i="11"/>
  <c r="A67" i="11"/>
  <c r="R151" i="11"/>
  <c r="W151" i="11" s="1"/>
  <c r="A151" i="11"/>
  <c r="B151" i="11"/>
  <c r="B271" i="11"/>
  <c r="A271" i="11"/>
  <c r="R271" i="11"/>
  <c r="W271" i="11" s="1"/>
  <c r="R54" i="11"/>
  <c r="W54" i="11" s="1"/>
  <c r="R742" i="11"/>
  <c r="W742" i="11" s="1"/>
  <c r="J742" i="11"/>
  <c r="O742" i="11" s="1"/>
  <c r="B227" i="11"/>
  <c r="A227" i="11"/>
  <c r="R227" i="11"/>
  <c r="W227" i="11" s="1"/>
  <c r="R607" i="11"/>
  <c r="W607" i="11" s="1"/>
  <c r="B607" i="11"/>
  <c r="A607" i="11"/>
  <c r="R627" i="11"/>
  <c r="W627" i="11" s="1"/>
  <c r="B627" i="11"/>
  <c r="A627" i="11"/>
  <c r="R20" i="11"/>
  <c r="W20" i="11" s="1"/>
  <c r="R462" i="11"/>
  <c r="W462" i="11" s="1"/>
  <c r="R654" i="11"/>
  <c r="W654" i="11" s="1"/>
  <c r="B235" i="11"/>
  <c r="R235" i="11"/>
  <c r="W235" i="11" s="1"/>
  <c r="A235" i="11"/>
  <c r="B491" i="11"/>
  <c r="A491" i="11"/>
  <c r="R491" i="11"/>
  <c r="W491" i="11" s="1"/>
  <c r="R522" i="11"/>
  <c r="W522" i="11" s="1"/>
  <c r="R355" i="11"/>
  <c r="W355" i="11" s="1"/>
  <c r="B355" i="11"/>
  <c r="A355" i="11"/>
  <c r="R582" i="11"/>
  <c r="W582" i="11" s="1"/>
  <c r="R427" i="11"/>
  <c r="W427" i="11" s="1"/>
  <c r="B427" i="11"/>
  <c r="A427" i="11"/>
  <c r="R158" i="11"/>
  <c r="W158" i="11" s="1"/>
  <c r="R674" i="11"/>
  <c r="W674" i="11" s="1"/>
  <c r="B439" i="11"/>
  <c r="R439" i="11"/>
  <c r="W439" i="11" s="1"/>
  <c r="A439" i="11"/>
  <c r="R626" i="11"/>
  <c r="W626" i="11" s="1"/>
  <c r="A79" i="11"/>
  <c r="R79" i="11"/>
  <c r="W79" i="11" s="1"/>
  <c r="B79" i="11"/>
  <c r="R683" i="11"/>
  <c r="W683" i="11" s="1"/>
  <c r="B683" i="11"/>
  <c r="A683" i="11"/>
  <c r="R78" i="11"/>
  <c r="W78" i="11" s="1"/>
  <c r="R302" i="11"/>
  <c r="W302" i="11" s="1"/>
  <c r="A167" i="11"/>
  <c r="B167" i="11"/>
  <c r="R167" i="11"/>
  <c r="W167" i="11" s="1"/>
  <c r="R210" i="11"/>
  <c r="W210" i="11" s="1"/>
  <c r="A415" i="11"/>
  <c r="R415" i="11"/>
  <c r="W415" i="11" s="1"/>
  <c r="B415" i="11"/>
  <c r="J578" i="11"/>
  <c r="O578" i="11" s="1"/>
  <c r="R578" i="11"/>
  <c r="W578" i="11" s="1"/>
  <c r="B719" i="11"/>
  <c r="A719" i="11"/>
  <c r="R719" i="11"/>
  <c r="W719" i="11" s="1"/>
  <c r="R638" i="11"/>
  <c r="W638" i="11" s="1"/>
  <c r="A139" i="11"/>
  <c r="R139" i="11"/>
  <c r="W139" i="11" s="1"/>
  <c r="B139" i="11"/>
  <c r="R162" i="11"/>
  <c r="W162" i="11" s="1"/>
  <c r="R58" i="11"/>
  <c r="W58" i="11" s="1"/>
  <c r="A535" i="11"/>
  <c r="R535" i="11"/>
  <c r="W535" i="11" s="1"/>
  <c r="B535" i="11"/>
  <c r="R706" i="11"/>
  <c r="W706" i="11" s="1"/>
  <c r="R258" i="11"/>
  <c r="W258" i="11" s="1"/>
  <c r="R82" i="11"/>
  <c r="W82" i="11" s="1"/>
  <c r="B21" i="11"/>
  <c r="A21" i="11"/>
  <c r="R21" i="11"/>
  <c r="W21" i="11" s="1"/>
  <c r="R219" i="11"/>
  <c r="W219" i="11" s="1"/>
  <c r="A219" i="11"/>
  <c r="B219" i="11"/>
  <c r="J739" i="11"/>
  <c r="O739" i="11" s="1"/>
  <c r="R739" i="11"/>
  <c r="W739" i="11" s="1"/>
  <c r="A739" i="11"/>
  <c r="B739" i="11"/>
  <c r="R603" i="11"/>
  <c r="W603" i="11" s="1"/>
  <c r="B603" i="11"/>
  <c r="A603" i="11"/>
  <c r="R526" i="11"/>
  <c r="W526" i="11" s="1"/>
  <c r="R126" i="11"/>
  <c r="W126" i="11" s="1"/>
  <c r="W16" i="11" l="1"/>
  <c r="T839" i="11" l="1"/>
  <c r="U839" i="11" s="1"/>
  <c r="L839" i="11"/>
  <c r="M839" i="11" s="1"/>
  <c r="B839" i="11" l="1"/>
  <c r="A839" i="11"/>
  <c r="J839" i="11"/>
  <c r="O839" i="11" s="1"/>
  <c r="R839" i="11"/>
  <c r="W839" i="11" s="1"/>
  <c r="T838" i="11"/>
  <c r="U838" i="11" s="1"/>
  <c r="L838" i="11"/>
  <c r="M838" i="11" s="1"/>
  <c r="T835" i="11"/>
  <c r="U835" i="11" s="1"/>
  <c r="L835" i="11"/>
  <c r="M835" i="11" s="1"/>
  <c r="T834" i="11" l="1"/>
  <c r="U834" i="11" s="1"/>
  <c r="L834" i="11"/>
  <c r="M834" i="11" s="1"/>
  <c r="J838" i="11"/>
  <c r="O838" i="11" s="1"/>
  <c r="R838" i="11"/>
  <c r="W838" i="11" s="1"/>
  <c r="T831" i="11"/>
  <c r="U831" i="11" s="1"/>
  <c r="L831" i="11"/>
  <c r="M831" i="11" s="1"/>
  <c r="R835" i="11"/>
  <c r="W835" i="11" s="1"/>
  <c r="A835" i="11"/>
  <c r="J835" i="11"/>
  <c r="O835" i="11" s="1"/>
  <c r="B835" i="11"/>
  <c r="T830" i="11" l="1"/>
  <c r="U830" i="11" s="1"/>
  <c r="L830" i="11"/>
  <c r="M830" i="11" s="1"/>
  <c r="J831" i="11"/>
  <c r="O831" i="11" s="1"/>
  <c r="A831" i="11"/>
  <c r="R831" i="11"/>
  <c r="W831" i="11" s="1"/>
  <c r="B831" i="11"/>
  <c r="J834" i="11"/>
  <c r="O834" i="11" s="1"/>
  <c r="R834" i="11"/>
  <c r="W834" i="11" s="1"/>
  <c r="T827" i="11"/>
  <c r="U827" i="11" s="1"/>
  <c r="L827" i="11"/>
  <c r="M827" i="11" s="1"/>
  <c r="T823" i="11" l="1"/>
  <c r="U823" i="11" s="1"/>
  <c r="L823" i="11"/>
  <c r="M823" i="11" s="1"/>
  <c r="R830" i="11"/>
  <c r="W830" i="11" s="1"/>
  <c r="J830" i="11"/>
  <c r="O830" i="11" s="1"/>
  <c r="J827" i="11"/>
  <c r="O827" i="11" s="1"/>
  <c r="R827" i="11"/>
  <c r="W827" i="11" s="1"/>
  <c r="A827" i="11"/>
  <c r="B827" i="11"/>
  <c r="T826" i="11"/>
  <c r="U826" i="11" s="1"/>
  <c r="L826" i="11"/>
  <c r="M826" i="11" s="1"/>
  <c r="T819" i="11" l="1"/>
  <c r="U819" i="11" s="1"/>
  <c r="L819" i="11"/>
  <c r="M819" i="11" s="1"/>
  <c r="R826" i="11"/>
  <c r="W826" i="11" s="1"/>
  <c r="J826" i="11"/>
  <c r="O826" i="11" s="1"/>
  <c r="T822" i="11"/>
  <c r="U822" i="11" s="1"/>
  <c r="L822" i="11"/>
  <c r="M822" i="11" s="1"/>
  <c r="A823" i="11"/>
  <c r="B823" i="11"/>
  <c r="J823" i="11"/>
  <c r="O823" i="11" s="1"/>
  <c r="R823" i="11"/>
  <c r="W823" i="11" s="1"/>
  <c r="J822" i="11" l="1"/>
  <c r="O822" i="11" s="1"/>
  <c r="R822" i="11"/>
  <c r="W822" i="11" s="1"/>
  <c r="T818" i="11"/>
  <c r="U818" i="11" s="1"/>
  <c r="L818" i="11"/>
  <c r="M818" i="11" s="1"/>
  <c r="T815" i="11"/>
  <c r="U815" i="11" s="1"/>
  <c r="L815" i="11"/>
  <c r="M815" i="11" s="1"/>
  <c r="R819" i="11"/>
  <c r="W819" i="11" s="1"/>
  <c r="A819" i="11"/>
  <c r="J819" i="11"/>
  <c r="O819" i="11" s="1"/>
  <c r="B819" i="11"/>
  <c r="T811" i="11" l="1"/>
  <c r="U811" i="11" s="1"/>
  <c r="L811" i="11"/>
  <c r="M811" i="11" s="1"/>
  <c r="T814" i="11"/>
  <c r="U814" i="11" s="1"/>
  <c r="L814" i="11"/>
  <c r="M814" i="11" s="1"/>
  <c r="R818" i="11"/>
  <c r="W818" i="11" s="1"/>
  <c r="J818" i="11"/>
  <c r="O818" i="11" s="1"/>
  <c r="J815" i="11"/>
  <c r="O815" i="11" s="1"/>
  <c r="R815" i="11"/>
  <c r="W815" i="11" s="1"/>
  <c r="A815" i="11"/>
  <c r="B815" i="11"/>
  <c r="T810" i="11" l="1"/>
  <c r="U810" i="11" s="1"/>
  <c r="L810" i="11"/>
  <c r="M810" i="11" s="1"/>
  <c r="T807" i="11"/>
  <c r="U807" i="11" s="1"/>
  <c r="L807" i="11"/>
  <c r="M807" i="11" s="1"/>
  <c r="R811" i="11"/>
  <c r="W811" i="11" s="1"/>
  <c r="J811" i="11"/>
  <c r="O811" i="11" s="1"/>
  <c r="B811" i="11"/>
  <c r="A811" i="11"/>
  <c r="J814" i="11"/>
  <c r="O814" i="11" s="1"/>
  <c r="R814" i="11"/>
  <c r="W814" i="11" s="1"/>
  <c r="T803" i="11" l="1"/>
  <c r="U803" i="11" s="1"/>
  <c r="L803" i="11"/>
  <c r="M803" i="11" s="1"/>
  <c r="R807" i="11"/>
  <c r="W807" i="11" s="1"/>
  <c r="J807" i="11"/>
  <c r="O807" i="11" s="1"/>
  <c r="A807" i="11"/>
  <c r="B807" i="11"/>
  <c r="T806" i="11"/>
  <c r="U806" i="11" s="1"/>
  <c r="L806" i="11"/>
  <c r="M806" i="11" s="1"/>
  <c r="J810" i="11"/>
  <c r="O810" i="11" s="1"/>
  <c r="R810" i="11"/>
  <c r="W810" i="11" s="1"/>
  <c r="J806" i="11" l="1"/>
  <c r="O806" i="11" s="1"/>
  <c r="R806" i="11"/>
  <c r="W806" i="11" s="1"/>
  <c r="T799" i="11"/>
  <c r="U799" i="11" s="1"/>
  <c r="L799" i="11"/>
  <c r="M799" i="11" s="1"/>
  <c r="T802" i="11"/>
  <c r="U802" i="11" s="1"/>
  <c r="L802" i="11"/>
  <c r="M802" i="11" s="1"/>
  <c r="R803" i="11"/>
  <c r="W803" i="11" s="1"/>
  <c r="B803" i="11"/>
  <c r="J803" i="11"/>
  <c r="O803" i="11" s="1"/>
  <c r="A803" i="11"/>
  <c r="T798" i="11" l="1"/>
  <c r="U798" i="11" s="1"/>
  <c r="L798" i="11"/>
  <c r="M798" i="11" s="1"/>
  <c r="B799" i="11"/>
  <c r="J799" i="11"/>
  <c r="O799" i="11" s="1"/>
  <c r="A799" i="11"/>
  <c r="R799" i="11"/>
  <c r="W799" i="11" s="1"/>
  <c r="R802" i="11"/>
  <c r="W802" i="11" s="1"/>
  <c r="J802" i="11"/>
  <c r="O802" i="11" s="1"/>
  <c r="T795" i="11"/>
  <c r="U795" i="11" s="1"/>
  <c r="L795" i="11"/>
  <c r="M795" i="11" s="1"/>
  <c r="J798" i="11" l="1"/>
  <c r="O798" i="11" s="1"/>
  <c r="R798" i="11"/>
  <c r="W798" i="11" s="1"/>
  <c r="A795" i="11"/>
  <c r="B795" i="11"/>
  <c r="J795" i="11"/>
  <c r="O795" i="11" s="1"/>
  <c r="R795" i="11"/>
  <c r="W795" i="11" s="1"/>
  <c r="T794" i="11"/>
  <c r="U794" i="11" s="1"/>
  <c r="L794" i="11"/>
  <c r="M794" i="11" s="1"/>
  <c r="T791" i="11"/>
  <c r="U791" i="11" s="1"/>
  <c r="L791" i="11"/>
  <c r="M791" i="11" s="1"/>
  <c r="A791" i="11" l="1"/>
  <c r="R791" i="11"/>
  <c r="W791" i="11" s="1"/>
  <c r="J791" i="11"/>
  <c r="O791" i="11" s="1"/>
  <c r="B791" i="11"/>
  <c r="T790" i="11"/>
  <c r="U790" i="11" s="1"/>
  <c r="L790" i="11"/>
  <c r="M790" i="11" s="1"/>
  <c r="T787" i="11"/>
  <c r="U787" i="11" s="1"/>
  <c r="L787" i="11"/>
  <c r="M787" i="11" s="1"/>
  <c r="R794" i="11"/>
  <c r="W794" i="11" s="1"/>
  <c r="J794" i="11"/>
  <c r="O794" i="11" s="1"/>
  <c r="A787" i="11" l="1"/>
  <c r="B787" i="11"/>
  <c r="R787" i="11"/>
  <c r="W787" i="11" s="1"/>
  <c r="J787" i="11"/>
  <c r="O787" i="11" s="1"/>
  <c r="T783" i="11"/>
  <c r="U783" i="11" s="1"/>
  <c r="L783" i="11"/>
  <c r="M783" i="11" s="1"/>
  <c r="T786" i="11"/>
  <c r="U786" i="11" s="1"/>
  <c r="L786" i="11"/>
  <c r="M786" i="11" s="1"/>
  <c r="R790" i="11"/>
  <c r="W790" i="11" s="1"/>
  <c r="J790" i="11"/>
  <c r="O790" i="11" s="1"/>
  <c r="T782" i="11" l="1"/>
  <c r="U782" i="11" s="1"/>
  <c r="L782" i="11"/>
  <c r="M782" i="11" s="1"/>
  <c r="T779" i="11"/>
  <c r="U779" i="11" s="1"/>
  <c r="L779" i="11"/>
  <c r="M779" i="11" s="1"/>
  <c r="R786" i="11"/>
  <c r="W786" i="11" s="1"/>
  <c r="J786" i="11"/>
  <c r="O786" i="11" s="1"/>
  <c r="A783" i="11"/>
  <c r="R783" i="11"/>
  <c r="W783" i="11" s="1"/>
  <c r="B783" i="11"/>
  <c r="J783" i="11"/>
  <c r="O783" i="11" s="1"/>
  <c r="T775" i="11" l="1"/>
  <c r="U775" i="11" s="1"/>
  <c r="L775" i="11"/>
  <c r="M775" i="11" s="1"/>
  <c r="J779" i="11"/>
  <c r="O779" i="11" s="1"/>
  <c r="R779" i="11"/>
  <c r="W779" i="11" s="1"/>
  <c r="A779" i="11"/>
  <c r="B779" i="11"/>
  <c r="J782" i="11"/>
  <c r="O782" i="11" s="1"/>
  <c r="R782" i="11"/>
  <c r="W782" i="11" s="1"/>
  <c r="T778" i="11"/>
  <c r="U778" i="11" s="1"/>
  <c r="L778" i="11"/>
  <c r="M778" i="11" s="1"/>
  <c r="T771" i="11" l="1"/>
  <c r="U771" i="11" s="1"/>
  <c r="L771" i="11"/>
  <c r="M771" i="11" s="1"/>
  <c r="A775" i="11"/>
  <c r="B775" i="11"/>
  <c r="R775" i="11"/>
  <c r="W775" i="11" s="1"/>
  <c r="J775" i="11"/>
  <c r="O775" i="11" s="1"/>
  <c r="J778" i="11"/>
  <c r="O778" i="11" s="1"/>
  <c r="R778" i="11"/>
  <c r="W778" i="11" s="1"/>
  <c r="T774" i="11"/>
  <c r="U774" i="11" s="1"/>
  <c r="L774" i="11"/>
  <c r="M774" i="11" s="1"/>
  <c r="T767" i="11" l="1"/>
  <c r="U767" i="11" s="1"/>
  <c r="L767" i="11"/>
  <c r="M767" i="11" s="1"/>
  <c r="A771" i="11"/>
  <c r="R771" i="11"/>
  <c r="W771" i="11" s="1"/>
  <c r="B771" i="11"/>
  <c r="J771" i="11"/>
  <c r="O771" i="11" s="1"/>
  <c r="R774" i="11"/>
  <c r="W774" i="11" s="1"/>
  <c r="J774" i="11"/>
  <c r="O774" i="11" s="1"/>
  <c r="T770" i="11"/>
  <c r="U770" i="11" s="1"/>
  <c r="L770" i="11"/>
  <c r="M770" i="11" s="1"/>
  <c r="R767" i="11" l="1"/>
  <c r="W767" i="11" s="1"/>
  <c r="B767" i="11"/>
  <c r="J767" i="11"/>
  <c r="O767" i="11" s="1"/>
  <c r="A767" i="11"/>
  <c r="T763" i="11"/>
  <c r="U763" i="11" s="1"/>
  <c r="L763" i="11"/>
  <c r="M763" i="11" s="1"/>
  <c r="T766" i="11"/>
  <c r="U766" i="11" s="1"/>
  <c r="L766" i="11"/>
  <c r="M766" i="11" s="1"/>
  <c r="J770" i="11"/>
  <c r="O770" i="11" s="1"/>
  <c r="R770" i="11"/>
  <c r="W770" i="11" s="1"/>
  <c r="L759" i="11" l="1"/>
  <c r="M759" i="11" s="1"/>
  <c r="T759" i="11"/>
  <c r="U759" i="11" s="1"/>
  <c r="G854" i="11"/>
  <c r="T859" i="11" s="1"/>
  <c r="B763" i="11"/>
  <c r="J763" i="11"/>
  <c r="O763" i="11" s="1"/>
  <c r="A763" i="11"/>
  <c r="R763" i="11"/>
  <c r="W763" i="11" s="1"/>
  <c r="L762" i="11"/>
  <c r="M762" i="11" s="1"/>
  <c r="T762" i="11"/>
  <c r="U762" i="11" s="1"/>
  <c r="R766" i="11"/>
  <c r="W766" i="11" s="1"/>
  <c r="J766" i="11"/>
  <c r="O766" i="11" s="1"/>
  <c r="T758" i="11" l="1"/>
  <c r="L758" i="11"/>
  <c r="M758" i="11" s="1"/>
  <c r="G853" i="11"/>
  <c r="T858" i="11" s="1"/>
  <c r="T857" i="11" s="1"/>
  <c r="G852" i="11"/>
  <c r="R762" i="11"/>
  <c r="W762" i="11" s="1"/>
  <c r="J762" i="11"/>
  <c r="O762" i="11" s="1"/>
  <c r="B759" i="11"/>
  <c r="A759" i="11"/>
  <c r="J759" i="11"/>
  <c r="O759" i="11" s="1"/>
  <c r="R759" i="11"/>
  <c r="W759" i="11" s="1"/>
  <c r="R758" i="11" l="1"/>
  <c r="J758" i="11"/>
  <c r="O758" i="11" s="1"/>
  <c r="E852" i="11"/>
  <c r="U758" i="11"/>
  <c r="U852" i="11" s="1"/>
  <c r="T852" i="11"/>
  <c r="R857" i="11" l="1"/>
  <c r="W857" i="11" s="1"/>
  <c r="H852" i="11"/>
  <c r="W758" i="11"/>
  <c r="W852" i="11" s="1"/>
  <c r="R852" i="11"/>
  <c r="I727" i="11" l="1"/>
  <c r="C729" i="11"/>
  <c r="I729" i="11" s="1"/>
  <c r="C726" i="11"/>
  <c r="I726" i="11" s="1"/>
  <c r="C728" i="11"/>
  <c r="I728" i="11" s="1"/>
  <c r="I723" i="11"/>
  <c r="C725" i="11"/>
  <c r="I725" i="11" s="1"/>
  <c r="C722" i="11"/>
  <c r="I722" i="11" s="1"/>
  <c r="C724" i="11"/>
  <c r="I724" i="11" s="1"/>
  <c r="K724" i="11" l="1"/>
  <c r="L724" i="11"/>
  <c r="M724" i="11" s="1"/>
  <c r="AO724" i="11"/>
  <c r="AI724" i="11"/>
  <c r="J724" i="11"/>
  <c r="K728" i="11"/>
  <c r="L728" i="11"/>
  <c r="M728" i="11" s="1"/>
  <c r="AO728" i="11"/>
  <c r="AI728" i="11"/>
  <c r="J728" i="11"/>
  <c r="AO722" i="11"/>
  <c r="AQ722" i="11" s="1"/>
  <c r="AR722" i="11" s="1"/>
  <c r="K722" i="11"/>
  <c r="AI722" i="11"/>
  <c r="AK722" i="11" s="1"/>
  <c r="AL722" i="11" s="1"/>
  <c r="L722" i="11"/>
  <c r="M722" i="11" s="1"/>
  <c r="J722" i="11"/>
  <c r="AO726" i="11"/>
  <c r="AQ726" i="11" s="1"/>
  <c r="AR726" i="11" s="1"/>
  <c r="K726" i="11"/>
  <c r="AI726" i="11"/>
  <c r="AK726" i="11" s="1"/>
  <c r="AL726" i="11" s="1"/>
  <c r="L726" i="11"/>
  <c r="M726" i="11" s="1"/>
  <c r="J726" i="11"/>
  <c r="K725" i="11"/>
  <c r="L725" i="11"/>
  <c r="M725" i="11" s="1"/>
  <c r="AO725" i="11"/>
  <c r="AI725" i="11"/>
  <c r="J725" i="11"/>
  <c r="K729" i="11"/>
  <c r="L729" i="11"/>
  <c r="M729" i="11" s="1"/>
  <c r="AI729" i="11"/>
  <c r="AO729" i="11"/>
  <c r="J729" i="11"/>
  <c r="AI723" i="11"/>
  <c r="AO723" i="11"/>
  <c r="K723" i="11"/>
  <c r="L723" i="11"/>
  <c r="M723" i="11" s="1"/>
  <c r="J723" i="11"/>
  <c r="K727" i="11"/>
  <c r="AI727" i="11"/>
  <c r="AO727" i="11"/>
  <c r="L727" i="11"/>
  <c r="M727" i="11" s="1"/>
  <c r="J727" i="11"/>
  <c r="O729" i="11" l="1"/>
  <c r="O728" i="11"/>
  <c r="O727" i="11"/>
  <c r="O726" i="11"/>
  <c r="AJ726" i="11"/>
  <c r="AM726" i="11" s="1"/>
  <c r="AN726" i="11" s="1"/>
  <c r="AP726" i="11"/>
  <c r="AS726" i="11" s="1"/>
  <c r="AT726" i="11" s="1"/>
  <c r="AP725" i="11"/>
  <c r="AJ725" i="11"/>
  <c r="AJ724" i="11"/>
  <c r="AP724" i="11"/>
  <c r="AJ727" i="11"/>
  <c r="AP727" i="11"/>
  <c r="AJ723" i="11"/>
  <c r="AP723" i="11"/>
  <c r="AJ729" i="11"/>
  <c r="AP729" i="11"/>
  <c r="AJ728" i="11"/>
  <c r="AP728" i="11"/>
  <c r="O723" i="11"/>
  <c r="O725" i="11"/>
  <c r="O722" i="11"/>
  <c r="AJ722" i="11"/>
  <c r="AM722" i="11" s="1"/>
  <c r="AN722" i="11" s="1"/>
  <c r="AP722" i="11"/>
  <c r="AS722" i="11" s="1"/>
  <c r="AT722" i="11" s="1"/>
  <c r="O724" i="11"/>
  <c r="I443" i="11" l="1"/>
  <c r="C445" i="11"/>
  <c r="I445" i="11" s="1"/>
  <c r="C444" i="11"/>
  <c r="I444" i="11" s="1"/>
  <c r="C442" i="11"/>
  <c r="I442" i="11" s="1"/>
  <c r="K445" i="11" l="1"/>
  <c r="L445" i="11"/>
  <c r="M445" i="11" s="1"/>
  <c r="AO445" i="11"/>
  <c r="AI445" i="11"/>
  <c r="J445" i="11"/>
  <c r="AI443" i="11"/>
  <c r="K443" i="11"/>
  <c r="AO443" i="11"/>
  <c r="L443" i="11"/>
  <c r="M443" i="11" s="1"/>
  <c r="J443" i="11"/>
  <c r="K442" i="11"/>
  <c r="AI442" i="11"/>
  <c r="AK442" i="11" s="1"/>
  <c r="AL442" i="11" s="1"/>
  <c r="AO442" i="11"/>
  <c r="AQ442" i="11" s="1"/>
  <c r="AR442" i="11" s="1"/>
  <c r="L442" i="11"/>
  <c r="M442" i="11" s="1"/>
  <c r="J442" i="11"/>
  <c r="K444" i="11"/>
  <c r="L444" i="11"/>
  <c r="M444" i="11" s="1"/>
  <c r="AO444" i="11"/>
  <c r="AI444" i="11"/>
  <c r="J444" i="11"/>
  <c r="O445" i="11" l="1"/>
  <c r="O444" i="11"/>
  <c r="AP442" i="11"/>
  <c r="AS442" i="11" s="1"/>
  <c r="AT442" i="11" s="1"/>
  <c r="AJ442" i="11"/>
  <c r="AM442" i="11" s="1"/>
  <c r="AN442" i="11" s="1"/>
  <c r="AJ444" i="11"/>
  <c r="AP444" i="11"/>
  <c r="O443" i="11"/>
  <c r="AP443" i="11"/>
  <c r="AJ443" i="11"/>
  <c r="O442" i="11"/>
  <c r="AP445" i="11"/>
  <c r="AJ445" i="11"/>
  <c r="C448" i="11" l="1"/>
  <c r="I448" i="11" s="1"/>
  <c r="C446" i="11"/>
  <c r="I446" i="11" s="1"/>
  <c r="I447" i="11"/>
  <c r="C449" i="11"/>
  <c r="I449" i="11" s="1"/>
  <c r="K449" i="11" l="1"/>
  <c r="L449" i="11"/>
  <c r="M449" i="11" s="1"/>
  <c r="AO449" i="11"/>
  <c r="AI449" i="11"/>
  <c r="J449" i="11"/>
  <c r="AO447" i="11"/>
  <c r="K447" i="11"/>
  <c r="AI447" i="11"/>
  <c r="L447" i="11"/>
  <c r="M447" i="11" s="1"/>
  <c r="J447" i="11"/>
  <c r="AI446" i="11"/>
  <c r="AK446" i="11" s="1"/>
  <c r="AL446" i="11" s="1"/>
  <c r="AO446" i="11"/>
  <c r="AQ446" i="11" s="1"/>
  <c r="AR446" i="11" s="1"/>
  <c r="K446" i="11"/>
  <c r="L446" i="11"/>
  <c r="M446" i="11" s="1"/>
  <c r="J446" i="11"/>
  <c r="K448" i="11"/>
  <c r="L448" i="11"/>
  <c r="M448" i="11" s="1"/>
  <c r="AI448" i="11"/>
  <c r="AO448" i="11"/>
  <c r="J448" i="11"/>
  <c r="O448" i="11" s="1"/>
  <c r="O449" i="11" l="1"/>
  <c r="O447" i="11"/>
  <c r="O446" i="11"/>
  <c r="AJ449" i="11"/>
  <c r="AP449" i="11"/>
  <c r="AJ448" i="11"/>
  <c r="AP448" i="11"/>
  <c r="AP447" i="11"/>
  <c r="AJ447" i="11"/>
  <c r="AJ446" i="11"/>
  <c r="AM446" i="11" s="1"/>
  <c r="AN446" i="11" s="1"/>
  <c r="AP446" i="11"/>
  <c r="AS446" i="11" s="1"/>
  <c r="AT446" i="11" s="1"/>
  <c r="C710" i="11" l="1"/>
  <c r="I710" i="11" s="1"/>
  <c r="C713" i="11"/>
  <c r="I713" i="11" s="1"/>
  <c r="C712" i="11"/>
  <c r="I712" i="11" s="1"/>
  <c r="I711" i="11"/>
  <c r="C721" i="11"/>
  <c r="I721" i="11" s="1"/>
  <c r="C718" i="11"/>
  <c r="I718" i="11" s="1"/>
  <c r="C720" i="11"/>
  <c r="I720" i="11" s="1"/>
  <c r="I719" i="11"/>
  <c r="C698" i="11"/>
  <c r="I698" i="11" s="1"/>
  <c r="C701" i="11"/>
  <c r="I701" i="11" s="1"/>
  <c r="C700" i="11"/>
  <c r="I700" i="11" s="1"/>
  <c r="I699" i="11"/>
  <c r="C696" i="11"/>
  <c r="I696" i="11" s="1"/>
  <c r="I695" i="11"/>
  <c r="C694" i="11"/>
  <c r="I694" i="11" s="1"/>
  <c r="C697" i="11"/>
  <c r="I697" i="11" s="1"/>
  <c r="C705" i="11"/>
  <c r="I705" i="11" s="1"/>
  <c r="I703" i="11"/>
  <c r="C704" i="11"/>
  <c r="I704" i="11" s="1"/>
  <c r="C702" i="11"/>
  <c r="I702" i="11" s="1"/>
  <c r="I715" i="11"/>
  <c r="C716" i="11"/>
  <c r="I716" i="11" s="1"/>
  <c r="C714" i="11"/>
  <c r="I714" i="11" s="1"/>
  <c r="C717" i="11"/>
  <c r="I717" i="11" s="1"/>
  <c r="K716" i="11" l="1"/>
  <c r="L716" i="11"/>
  <c r="M716" i="11" s="1"/>
  <c r="AI716" i="11"/>
  <c r="AO716" i="11"/>
  <c r="J716" i="11"/>
  <c r="K703" i="11"/>
  <c r="AI703" i="11"/>
  <c r="AO703" i="11"/>
  <c r="L703" i="11"/>
  <c r="M703" i="11" s="1"/>
  <c r="J703" i="11"/>
  <c r="AO695" i="11"/>
  <c r="AI695" i="11"/>
  <c r="K695" i="11"/>
  <c r="L695" i="11"/>
  <c r="M695" i="11" s="1"/>
  <c r="J695" i="11"/>
  <c r="AO699" i="11"/>
  <c r="AI699" i="11"/>
  <c r="K699" i="11"/>
  <c r="L699" i="11"/>
  <c r="M699" i="11" s="1"/>
  <c r="J699" i="11"/>
  <c r="K719" i="11"/>
  <c r="AI719" i="11"/>
  <c r="AO719" i="11"/>
  <c r="L719" i="11"/>
  <c r="M719" i="11" s="1"/>
  <c r="J719" i="11"/>
  <c r="AI711" i="11"/>
  <c r="AO711" i="11"/>
  <c r="K711" i="11"/>
  <c r="L711" i="11"/>
  <c r="M711" i="11" s="1"/>
  <c r="J711" i="11"/>
  <c r="AI715" i="11"/>
  <c r="K715" i="11"/>
  <c r="L715" i="11"/>
  <c r="M715" i="11" s="1"/>
  <c r="AO715" i="11"/>
  <c r="J715" i="11"/>
  <c r="K705" i="11"/>
  <c r="L705" i="11"/>
  <c r="M705" i="11" s="1"/>
  <c r="AO705" i="11"/>
  <c r="AI705" i="11"/>
  <c r="J705" i="11"/>
  <c r="K696" i="11"/>
  <c r="L696" i="11"/>
  <c r="M696" i="11" s="1"/>
  <c r="AI696" i="11"/>
  <c r="AO696" i="11"/>
  <c r="J696" i="11"/>
  <c r="K700" i="11"/>
  <c r="L700" i="11"/>
  <c r="M700" i="11" s="1"/>
  <c r="AI700" i="11"/>
  <c r="AO700" i="11"/>
  <c r="J700" i="11"/>
  <c r="K720" i="11"/>
  <c r="L720" i="11"/>
  <c r="M720" i="11" s="1"/>
  <c r="AI720" i="11"/>
  <c r="AO720" i="11"/>
  <c r="J720" i="11"/>
  <c r="K712" i="11"/>
  <c r="L712" i="11"/>
  <c r="M712" i="11" s="1"/>
  <c r="AI712" i="11"/>
  <c r="AO712" i="11"/>
  <c r="J712" i="11"/>
  <c r="K717" i="11"/>
  <c r="L717" i="11"/>
  <c r="M717" i="11" s="1"/>
  <c r="AO717" i="11"/>
  <c r="AI717" i="11"/>
  <c r="J717" i="11"/>
  <c r="K702" i="11"/>
  <c r="AI702" i="11"/>
  <c r="AK702" i="11" s="1"/>
  <c r="AL702" i="11" s="1"/>
  <c r="AO702" i="11"/>
  <c r="AQ702" i="11" s="1"/>
  <c r="AR702" i="11" s="1"/>
  <c r="L702" i="11"/>
  <c r="M702" i="11" s="1"/>
  <c r="J702" i="11"/>
  <c r="K697" i="11"/>
  <c r="L697" i="11"/>
  <c r="M697" i="11" s="1"/>
  <c r="AO697" i="11"/>
  <c r="AI697" i="11"/>
  <c r="J697" i="11"/>
  <c r="C708" i="11"/>
  <c r="I708" i="11" s="1"/>
  <c r="C706" i="11"/>
  <c r="I706" i="11" s="1"/>
  <c r="C709" i="11"/>
  <c r="I709" i="11" s="1"/>
  <c r="I707" i="11"/>
  <c r="K701" i="11"/>
  <c r="L701" i="11"/>
  <c r="M701" i="11" s="1"/>
  <c r="AI701" i="11"/>
  <c r="AO701" i="11"/>
  <c r="J701" i="11"/>
  <c r="AO718" i="11"/>
  <c r="AQ718" i="11" s="1"/>
  <c r="AR718" i="11" s="1"/>
  <c r="K718" i="11"/>
  <c r="AI718" i="11"/>
  <c r="AK718" i="11" s="1"/>
  <c r="AL718" i="11" s="1"/>
  <c r="L718" i="11"/>
  <c r="M718" i="11" s="1"/>
  <c r="J718" i="11"/>
  <c r="K713" i="11"/>
  <c r="L713" i="11"/>
  <c r="M713" i="11" s="1"/>
  <c r="AI713" i="11"/>
  <c r="AO713" i="11"/>
  <c r="J713" i="11"/>
  <c r="AI714" i="11"/>
  <c r="AK714" i="11" s="1"/>
  <c r="AL714" i="11" s="1"/>
  <c r="K714" i="11"/>
  <c r="L714" i="11"/>
  <c r="M714" i="11" s="1"/>
  <c r="AO714" i="11"/>
  <c r="AQ714" i="11" s="1"/>
  <c r="AR714" i="11" s="1"/>
  <c r="J714" i="11"/>
  <c r="O714" i="11" s="1"/>
  <c r="K704" i="11"/>
  <c r="L704" i="11"/>
  <c r="M704" i="11" s="1"/>
  <c r="AI704" i="11"/>
  <c r="AO704" i="11"/>
  <c r="J704" i="11"/>
  <c r="AI694" i="11"/>
  <c r="AK694" i="11" s="1"/>
  <c r="AL694" i="11" s="1"/>
  <c r="AO694" i="11"/>
  <c r="AQ694" i="11" s="1"/>
  <c r="AR694" i="11" s="1"/>
  <c r="K694" i="11"/>
  <c r="L694" i="11"/>
  <c r="M694" i="11" s="1"/>
  <c r="J694" i="11"/>
  <c r="AI698" i="11"/>
  <c r="AK698" i="11" s="1"/>
  <c r="AL698" i="11" s="1"/>
  <c r="K698" i="11"/>
  <c r="AO698" i="11"/>
  <c r="AQ698" i="11" s="1"/>
  <c r="AR698" i="11" s="1"/>
  <c r="L698" i="11"/>
  <c r="M698" i="11" s="1"/>
  <c r="J698" i="11"/>
  <c r="K721" i="11"/>
  <c r="L721" i="11"/>
  <c r="M721" i="11" s="1"/>
  <c r="AO721" i="11"/>
  <c r="AI721" i="11"/>
  <c r="J721" i="11"/>
  <c r="K710" i="11"/>
  <c r="AO710" i="11"/>
  <c r="AI710" i="11"/>
  <c r="L710" i="11"/>
  <c r="M710" i="11" s="1"/>
  <c r="J710" i="11"/>
  <c r="O710" i="11" s="1"/>
  <c r="O700" i="11" l="1"/>
  <c r="O717" i="11"/>
  <c r="O720" i="11"/>
  <c r="O698" i="11"/>
  <c r="O694" i="11"/>
  <c r="O719" i="11"/>
  <c r="O716" i="11"/>
  <c r="O712" i="11"/>
  <c r="O697" i="11"/>
  <c r="O715" i="11"/>
  <c r="O704" i="11"/>
  <c r="O705" i="11"/>
  <c r="O699" i="11"/>
  <c r="K709" i="11"/>
  <c r="L709" i="11"/>
  <c r="M709" i="11" s="1"/>
  <c r="AI709" i="11"/>
  <c r="AO709" i="11"/>
  <c r="J709" i="11"/>
  <c r="AP702" i="11"/>
  <c r="AS702" i="11" s="1"/>
  <c r="AT702" i="11" s="1"/>
  <c r="AJ702" i="11"/>
  <c r="AM702" i="11" s="1"/>
  <c r="AN702" i="11" s="1"/>
  <c r="AP717" i="11"/>
  <c r="AJ717" i="11"/>
  <c r="AP712" i="11"/>
  <c r="AJ712" i="11"/>
  <c r="AP705" i="11"/>
  <c r="AJ705" i="11"/>
  <c r="AP721" i="11"/>
  <c r="AJ721" i="11"/>
  <c r="AJ694" i="11"/>
  <c r="AM694" i="11" s="1"/>
  <c r="AN694" i="11" s="1"/>
  <c r="AP694" i="11"/>
  <c r="AS694" i="11" s="1"/>
  <c r="AT694" i="11" s="1"/>
  <c r="AP713" i="11"/>
  <c r="AJ713" i="11"/>
  <c r="O701" i="11"/>
  <c r="AO706" i="11"/>
  <c r="AQ706" i="11" s="1"/>
  <c r="AR706" i="11" s="1"/>
  <c r="K706" i="11"/>
  <c r="AI706" i="11"/>
  <c r="AK706" i="11" s="1"/>
  <c r="AL706" i="11" s="1"/>
  <c r="L706" i="11"/>
  <c r="M706" i="11" s="1"/>
  <c r="J706" i="11"/>
  <c r="O706" i="11" s="1"/>
  <c r="AJ696" i="11"/>
  <c r="AP696" i="11"/>
  <c r="AJ715" i="11"/>
  <c r="AP715" i="11"/>
  <c r="AJ710" i="11"/>
  <c r="AP710" i="11"/>
  <c r="AP698" i="11"/>
  <c r="AS698" i="11" s="1"/>
  <c r="AT698" i="11" s="1"/>
  <c r="AJ698" i="11"/>
  <c r="AM698" i="11" s="1"/>
  <c r="AN698" i="11" s="1"/>
  <c r="AP704" i="11"/>
  <c r="AJ704" i="11"/>
  <c r="O718" i="11"/>
  <c r="K708" i="11"/>
  <c r="L708" i="11"/>
  <c r="M708" i="11" s="1"/>
  <c r="AO708" i="11"/>
  <c r="AI708" i="11"/>
  <c r="J708" i="11"/>
  <c r="AP697" i="11"/>
  <c r="AJ697" i="11"/>
  <c r="AJ700" i="11"/>
  <c r="AP700" i="11"/>
  <c r="O711" i="11"/>
  <c r="AP711" i="11"/>
  <c r="AJ711" i="11"/>
  <c r="AJ695" i="11"/>
  <c r="AP695" i="11"/>
  <c r="O703" i="11"/>
  <c r="O721" i="11"/>
  <c r="AJ714" i="11"/>
  <c r="AM714" i="11" s="1"/>
  <c r="AN714" i="11" s="1"/>
  <c r="AP714" i="11"/>
  <c r="AS714" i="11" s="1"/>
  <c r="AT714" i="11" s="1"/>
  <c r="O713" i="11"/>
  <c r="AJ718" i="11"/>
  <c r="AM718" i="11" s="1"/>
  <c r="AN718" i="11" s="1"/>
  <c r="AP718" i="11"/>
  <c r="AS718" i="11" s="1"/>
  <c r="AT718" i="11" s="1"/>
  <c r="AP701" i="11"/>
  <c r="AJ701" i="11"/>
  <c r="K707" i="11"/>
  <c r="AO707" i="11"/>
  <c r="AI707" i="11"/>
  <c r="L707" i="11"/>
  <c r="M707" i="11" s="1"/>
  <c r="J707" i="11"/>
  <c r="O702" i="11"/>
  <c r="AJ720" i="11"/>
  <c r="AP720" i="11"/>
  <c r="O696" i="11"/>
  <c r="AP719" i="11"/>
  <c r="AJ719" i="11"/>
  <c r="AP699" i="11"/>
  <c r="AJ699" i="11"/>
  <c r="O695" i="11"/>
  <c r="AJ703" i="11"/>
  <c r="AP703" i="11"/>
  <c r="AP716" i="11"/>
  <c r="AJ716" i="11"/>
  <c r="O709" i="11" l="1"/>
  <c r="O707" i="11"/>
  <c r="AP706" i="11"/>
  <c r="AS706" i="11" s="1"/>
  <c r="AT706" i="11" s="1"/>
  <c r="AJ706" i="11"/>
  <c r="AM706" i="11" s="1"/>
  <c r="AN706" i="11" s="1"/>
  <c r="O708" i="11"/>
  <c r="AP707" i="11"/>
  <c r="AJ707" i="11"/>
  <c r="AP708" i="11"/>
  <c r="AJ708" i="11"/>
  <c r="AJ709" i="11"/>
  <c r="AP709" i="11"/>
  <c r="I842" i="11" l="1"/>
  <c r="J842" i="11" s="1"/>
  <c r="O842" i="11" s="1"/>
  <c r="C300" i="11" l="1"/>
  <c r="I300" i="11" s="1"/>
  <c r="I299" i="11"/>
  <c r="C301" i="11"/>
  <c r="I301" i="11" s="1"/>
  <c r="C298" i="11"/>
  <c r="I298" i="11" s="1"/>
  <c r="C610" i="11"/>
  <c r="I610" i="11" s="1"/>
  <c r="C612" i="11"/>
  <c r="I612" i="11" s="1"/>
  <c r="I611" i="11"/>
  <c r="C613" i="11"/>
  <c r="I613" i="11" s="1"/>
  <c r="C553" i="11"/>
  <c r="I553" i="11" s="1"/>
  <c r="C552" i="11"/>
  <c r="I552" i="11" s="1"/>
  <c r="C550" i="11"/>
  <c r="I550" i="11" s="1"/>
  <c r="I551" i="11"/>
  <c r="C402" i="11"/>
  <c r="I402" i="11" s="1"/>
  <c r="C405" i="11"/>
  <c r="I405" i="11" s="1"/>
  <c r="C404" i="11"/>
  <c r="I404" i="11" s="1"/>
  <c r="I403" i="11"/>
  <c r="C568" i="11"/>
  <c r="I568" i="11" s="1"/>
  <c r="C566" i="11"/>
  <c r="I566" i="11" s="1"/>
  <c r="I567" i="11"/>
  <c r="C569" i="11"/>
  <c r="I569" i="11" s="1"/>
  <c r="C586" i="11"/>
  <c r="I586" i="11" s="1"/>
  <c r="C589" i="11"/>
  <c r="I589" i="11" s="1"/>
  <c r="I587" i="11"/>
  <c r="C588" i="11"/>
  <c r="I588" i="11" s="1"/>
  <c r="C232" i="11"/>
  <c r="I232" i="11" s="1"/>
  <c r="C230" i="11"/>
  <c r="I230" i="11" s="1"/>
  <c r="I231" i="11"/>
  <c r="C233" i="11"/>
  <c r="I233" i="11" s="1"/>
  <c r="C392" i="11"/>
  <c r="I392" i="11" s="1"/>
  <c r="C393" i="11"/>
  <c r="I393" i="11" s="1"/>
  <c r="I391" i="11"/>
  <c r="C390" i="11"/>
  <c r="I390" i="11" s="1"/>
  <c r="C426" i="11"/>
  <c r="I426" i="11" s="1"/>
  <c r="C429" i="11"/>
  <c r="I429" i="11" s="1"/>
  <c r="I427" i="11"/>
  <c r="C428" i="11"/>
  <c r="I428" i="11" s="1"/>
  <c r="C200" i="11"/>
  <c r="I200" i="11" s="1"/>
  <c r="C198" i="11"/>
  <c r="I198" i="11" s="1"/>
  <c r="C201" i="11"/>
  <c r="I201" i="11" s="1"/>
  <c r="I199" i="11"/>
  <c r="C236" i="11"/>
  <c r="I236" i="11" s="1"/>
  <c r="C234" i="11"/>
  <c r="I234" i="11" s="1"/>
  <c r="C237" i="11"/>
  <c r="I237" i="11" s="1"/>
  <c r="I235" i="11"/>
  <c r="C138" i="11"/>
  <c r="I138" i="11" s="1"/>
  <c r="C140" i="11"/>
  <c r="I140" i="11" s="1"/>
  <c r="C141" i="11"/>
  <c r="I141" i="11" s="1"/>
  <c r="I139" i="11"/>
  <c r="C19" i="11"/>
  <c r="I19" i="11" s="1"/>
  <c r="I17" i="11"/>
  <c r="C18" i="11"/>
  <c r="I18" i="11" s="1"/>
  <c r="C16" i="11"/>
  <c r="C358" i="11"/>
  <c r="I358" i="11" s="1"/>
  <c r="I359" i="11"/>
  <c r="C361" i="11"/>
  <c r="I361" i="11" s="1"/>
  <c r="C360" i="11"/>
  <c r="I360" i="11" s="1"/>
  <c r="I643" i="11"/>
  <c r="C644" i="11"/>
  <c r="I644" i="11" s="1"/>
  <c r="C642" i="11"/>
  <c r="I642" i="11" s="1"/>
  <c r="C645" i="11"/>
  <c r="I645" i="11" s="1"/>
  <c r="C540" i="11"/>
  <c r="I540" i="11" s="1"/>
  <c r="I539" i="11"/>
  <c r="C538" i="11"/>
  <c r="I538" i="11" s="1"/>
  <c r="C541" i="11"/>
  <c r="I541" i="11" s="1"/>
  <c r="C57" i="11"/>
  <c r="I57" i="11" s="1"/>
  <c r="C56" i="11"/>
  <c r="I56" i="11" s="1"/>
  <c r="I55" i="11"/>
  <c r="C54" i="11"/>
  <c r="I54" i="11" s="1"/>
  <c r="C281" i="11"/>
  <c r="I281" i="11" s="1"/>
  <c r="C280" i="11"/>
  <c r="I280" i="11" s="1"/>
  <c r="C278" i="11"/>
  <c r="I278" i="11" s="1"/>
  <c r="I279" i="11"/>
  <c r="C312" i="11"/>
  <c r="I312" i="11" s="1"/>
  <c r="I311" i="11"/>
  <c r="C313" i="11"/>
  <c r="I313" i="11" s="1"/>
  <c r="C310" i="11"/>
  <c r="I310" i="11" s="1"/>
  <c r="C266" i="11"/>
  <c r="I266" i="11" s="1"/>
  <c r="C268" i="11"/>
  <c r="I268" i="11" s="1"/>
  <c r="I267" i="11"/>
  <c r="C269" i="11"/>
  <c r="I269" i="11" s="1"/>
  <c r="C453" i="11"/>
  <c r="I453" i="11" s="1"/>
  <c r="C452" i="11"/>
  <c r="I452" i="11" s="1"/>
  <c r="C450" i="11"/>
  <c r="I450" i="11" s="1"/>
  <c r="I451" i="11"/>
  <c r="C421" i="11"/>
  <c r="I421" i="11" s="1"/>
  <c r="C420" i="11"/>
  <c r="I420" i="11" s="1"/>
  <c r="I419" i="11"/>
  <c r="C418" i="11"/>
  <c r="I418" i="11" s="1"/>
  <c r="C576" i="11"/>
  <c r="I576" i="11" s="1"/>
  <c r="C574" i="11"/>
  <c r="I574" i="11" s="1"/>
  <c r="I575" i="11"/>
  <c r="C577" i="11"/>
  <c r="I577" i="11" s="1"/>
  <c r="C24" i="11"/>
  <c r="I24" i="11" s="1"/>
  <c r="C27" i="11"/>
  <c r="I27" i="11" s="1"/>
  <c r="C26" i="11"/>
  <c r="I26" i="11" s="1"/>
  <c r="I25" i="11"/>
  <c r="C40" i="11"/>
  <c r="I40" i="11" s="1"/>
  <c r="I41" i="11"/>
  <c r="C137" i="11"/>
  <c r="I137" i="11" s="1"/>
  <c r="I135" i="11"/>
  <c r="C136" i="11"/>
  <c r="I136" i="11" s="1"/>
  <c r="C134" i="11"/>
  <c r="I134" i="11" s="1"/>
  <c r="C342" i="11"/>
  <c r="I342" i="11" s="1"/>
  <c r="C345" i="11"/>
  <c r="I345" i="11" s="1"/>
  <c r="C344" i="11"/>
  <c r="I344" i="11" s="1"/>
  <c r="I343" i="11"/>
  <c r="C489" i="11"/>
  <c r="I489" i="11" s="1"/>
  <c r="C488" i="11"/>
  <c r="I488" i="11" s="1"/>
  <c r="I487" i="11"/>
  <c r="C486" i="11"/>
  <c r="I486" i="11" s="1"/>
  <c r="I675" i="11"/>
  <c r="C677" i="11"/>
  <c r="I677" i="11" s="1"/>
  <c r="C674" i="11"/>
  <c r="I674" i="11" s="1"/>
  <c r="C676" i="11"/>
  <c r="I676" i="11" s="1"/>
  <c r="C96" i="11"/>
  <c r="I96" i="11" s="1"/>
  <c r="C97" i="11"/>
  <c r="I97" i="11" s="1"/>
  <c r="C94" i="11"/>
  <c r="I94" i="11" s="1"/>
  <c r="I95" i="11"/>
  <c r="C494" i="11"/>
  <c r="I494" i="11" s="1"/>
  <c r="C497" i="11"/>
  <c r="I497" i="11" s="1"/>
  <c r="C496" i="11"/>
  <c r="I496" i="11" s="1"/>
  <c r="I495" i="11"/>
  <c r="I287" i="11"/>
  <c r="C286" i="11"/>
  <c r="I286" i="11" s="1"/>
  <c r="C289" i="11"/>
  <c r="I289" i="11" s="1"/>
  <c r="C288" i="11"/>
  <c r="I288" i="11" s="1"/>
  <c r="C177" i="11"/>
  <c r="I177" i="11" s="1"/>
  <c r="C174" i="11"/>
  <c r="I174" i="11" s="1"/>
  <c r="C176" i="11"/>
  <c r="I176" i="11" s="1"/>
  <c r="I175" i="11"/>
  <c r="C245" i="11"/>
  <c r="I245" i="11" s="1"/>
  <c r="C242" i="11"/>
  <c r="I242" i="11" s="1"/>
  <c r="I243" i="11"/>
  <c r="C244" i="11"/>
  <c r="I244" i="11" s="1"/>
  <c r="C78" i="11"/>
  <c r="I78" i="11" s="1"/>
  <c r="C80" i="11"/>
  <c r="I80" i="11" s="1"/>
  <c r="C81" i="11"/>
  <c r="I81" i="11" s="1"/>
  <c r="I79" i="11"/>
  <c r="C518" i="11"/>
  <c r="I518" i="11" s="1"/>
  <c r="C521" i="11"/>
  <c r="I521" i="11" s="1"/>
  <c r="C520" i="11"/>
  <c r="I520" i="11" s="1"/>
  <c r="I519" i="11"/>
  <c r="C621" i="11"/>
  <c r="I621" i="11" s="1"/>
  <c r="C618" i="11"/>
  <c r="I618" i="11" s="1"/>
  <c r="I619" i="11"/>
  <c r="C620" i="11"/>
  <c r="I620" i="11" s="1"/>
  <c r="C454" i="11"/>
  <c r="I454" i="11" s="1"/>
  <c r="C457" i="11"/>
  <c r="I457" i="11" s="1"/>
  <c r="C456" i="11"/>
  <c r="I456" i="11" s="1"/>
  <c r="I455" i="11"/>
  <c r="I671" i="11"/>
  <c r="C670" i="11"/>
  <c r="I670" i="11" s="1"/>
  <c r="C673" i="11"/>
  <c r="I673" i="11" s="1"/>
  <c r="C672" i="11"/>
  <c r="I672" i="11" s="1"/>
  <c r="C545" i="11"/>
  <c r="I545" i="11" s="1"/>
  <c r="C544" i="11"/>
  <c r="I544" i="11" s="1"/>
  <c r="I543" i="11"/>
  <c r="C542" i="11"/>
  <c r="I542" i="11" s="1"/>
  <c r="C412" i="11"/>
  <c r="I412" i="11" s="1"/>
  <c r="C410" i="11"/>
  <c r="I410" i="11" s="1"/>
  <c r="I411" i="11"/>
  <c r="C413" i="11"/>
  <c r="I413" i="11" s="1"/>
  <c r="C316" i="11"/>
  <c r="I316" i="11" s="1"/>
  <c r="C314" i="11"/>
  <c r="I314" i="11" s="1"/>
  <c r="C317" i="11"/>
  <c r="I317" i="11" s="1"/>
  <c r="I315" i="11"/>
  <c r="C189" i="11"/>
  <c r="I189" i="11" s="1"/>
  <c r="C186" i="11"/>
  <c r="I186" i="11" s="1"/>
  <c r="I187" i="11"/>
  <c r="C188" i="11"/>
  <c r="I188" i="11" s="1"/>
  <c r="C657" i="11"/>
  <c r="I657" i="11" s="1"/>
  <c r="I655" i="11"/>
  <c r="C656" i="11"/>
  <c r="I656" i="11" s="1"/>
  <c r="C654" i="11"/>
  <c r="I654" i="11" s="1"/>
  <c r="C122" i="11"/>
  <c r="I122" i="11" s="1"/>
  <c r="I123" i="11"/>
  <c r="C124" i="11"/>
  <c r="I124" i="11" s="1"/>
  <c r="C125" i="11"/>
  <c r="I125" i="11" s="1"/>
  <c r="C89" i="11"/>
  <c r="I89" i="11" s="1"/>
  <c r="C88" i="11"/>
  <c r="I88" i="11" s="1"/>
  <c r="I87" i="11"/>
  <c r="C86" i="11"/>
  <c r="I86" i="11" s="1"/>
  <c r="C385" i="11"/>
  <c r="I385" i="11" s="1"/>
  <c r="C382" i="11"/>
  <c r="I382" i="11" s="1"/>
  <c r="C384" i="11"/>
  <c r="I384" i="11" s="1"/>
  <c r="I383" i="11"/>
  <c r="C425" i="11"/>
  <c r="I425" i="11" s="1"/>
  <c r="C424" i="11"/>
  <c r="I424" i="11" s="1"/>
  <c r="C422" i="11"/>
  <c r="I422" i="11" s="1"/>
  <c r="I423" i="11"/>
  <c r="I327" i="11"/>
  <c r="C326" i="11"/>
  <c r="I326" i="11" s="1"/>
  <c r="C329" i="11"/>
  <c r="I329" i="11" s="1"/>
  <c r="C328" i="11"/>
  <c r="I328" i="11" s="1"/>
  <c r="C634" i="11"/>
  <c r="I634" i="11" s="1"/>
  <c r="C637" i="11"/>
  <c r="I637" i="11" s="1"/>
  <c r="I635" i="11"/>
  <c r="C636" i="11"/>
  <c r="I636" i="11" s="1"/>
  <c r="C417" i="11"/>
  <c r="I417" i="11" s="1"/>
  <c r="C416" i="11"/>
  <c r="I416" i="11" s="1"/>
  <c r="I415" i="11"/>
  <c r="C414" i="11"/>
  <c r="I414" i="11" s="1"/>
  <c r="C629" i="11"/>
  <c r="I629" i="11" s="1"/>
  <c r="C628" i="11"/>
  <c r="I628" i="11" s="1"/>
  <c r="C626" i="11"/>
  <c r="I626" i="11" s="1"/>
  <c r="I627" i="11"/>
  <c r="C537" i="11"/>
  <c r="I537" i="11" s="1"/>
  <c r="C536" i="11"/>
  <c r="I536" i="11" s="1"/>
  <c r="I535" i="11"/>
  <c r="C534" i="11"/>
  <c r="I534" i="11" s="1"/>
  <c r="C346" i="11"/>
  <c r="I346" i="11" s="1"/>
  <c r="C349" i="11"/>
  <c r="I349" i="11" s="1"/>
  <c r="C348" i="11"/>
  <c r="I348" i="11" s="1"/>
  <c r="I347" i="11"/>
  <c r="C530" i="11" l="1"/>
  <c r="I530" i="11" s="1"/>
  <c r="C533" i="11"/>
  <c r="I533" i="11" s="1"/>
  <c r="I531" i="11"/>
  <c r="C532" i="11"/>
  <c r="I532" i="11" s="1"/>
  <c r="I107" i="11"/>
  <c r="C106" i="11"/>
  <c r="I106" i="11" s="1"/>
  <c r="C109" i="11"/>
  <c r="I109" i="11" s="1"/>
  <c r="C108" i="11"/>
  <c r="I108" i="11" s="1"/>
  <c r="C661" i="11"/>
  <c r="I661" i="11" s="1"/>
  <c r="I659" i="11"/>
  <c r="C660" i="11"/>
  <c r="I660" i="11" s="1"/>
  <c r="C658" i="11"/>
  <c r="I658" i="11" s="1"/>
  <c r="C302" i="11"/>
  <c r="I302" i="11" s="1"/>
  <c r="C305" i="11"/>
  <c r="I305" i="11" s="1"/>
  <c r="I303" i="11"/>
  <c r="C304" i="11"/>
  <c r="I304" i="11" s="1"/>
  <c r="C62" i="11"/>
  <c r="I62" i="11" s="1"/>
  <c r="C64" i="11"/>
  <c r="I64" i="11" s="1"/>
  <c r="C65" i="11"/>
  <c r="I65" i="11" s="1"/>
  <c r="I63" i="11"/>
  <c r="C66" i="11"/>
  <c r="I66" i="11" s="1"/>
  <c r="C68" i="11"/>
  <c r="I68" i="11" s="1"/>
  <c r="I67" i="11"/>
  <c r="C69" i="11"/>
  <c r="I69" i="11" s="1"/>
  <c r="I367" i="11"/>
  <c r="C366" i="11"/>
  <c r="I366" i="11" s="1"/>
  <c r="C368" i="11"/>
  <c r="I368" i="11" s="1"/>
  <c r="C369" i="11"/>
  <c r="I369" i="11" s="1"/>
  <c r="I283" i="11"/>
  <c r="C284" i="11"/>
  <c r="I284" i="11" s="1"/>
  <c r="C285" i="11"/>
  <c r="I285" i="11" s="1"/>
  <c r="C282" i="11"/>
  <c r="I282" i="11" s="1"/>
  <c r="C640" i="11"/>
  <c r="I640" i="11" s="1"/>
  <c r="C638" i="11"/>
  <c r="I638" i="11" s="1"/>
  <c r="C641" i="11"/>
  <c r="I641" i="11" s="1"/>
  <c r="I639" i="11"/>
  <c r="C500" i="11"/>
  <c r="I500" i="11" s="1"/>
  <c r="C498" i="11"/>
  <c r="I498" i="11" s="1"/>
  <c r="C501" i="11"/>
  <c r="I501" i="11" s="1"/>
  <c r="I499" i="11"/>
  <c r="C380" i="11"/>
  <c r="I380" i="11" s="1"/>
  <c r="I379" i="11"/>
  <c r="C378" i="11"/>
  <c r="I378" i="11" s="1"/>
  <c r="C381" i="11"/>
  <c r="I381" i="11" s="1"/>
  <c r="C36" i="11"/>
  <c r="I36" i="11" s="1"/>
  <c r="I37" i="11"/>
  <c r="C39" i="11"/>
  <c r="I39" i="11" s="1"/>
  <c r="C38" i="11"/>
  <c r="I38" i="11" s="1"/>
  <c r="K346" i="11"/>
  <c r="AI346" i="11"/>
  <c r="AK346" i="11" s="1"/>
  <c r="AL346" i="11" s="1"/>
  <c r="AO346" i="11"/>
  <c r="AQ346" i="11" s="1"/>
  <c r="AR346" i="11" s="1"/>
  <c r="L346" i="11"/>
  <c r="M346" i="11" s="1"/>
  <c r="J346" i="11"/>
  <c r="K537" i="11"/>
  <c r="L537" i="11"/>
  <c r="M537" i="11" s="1"/>
  <c r="AO537" i="11"/>
  <c r="AI537" i="11"/>
  <c r="J537" i="11"/>
  <c r="K629" i="11"/>
  <c r="L629" i="11"/>
  <c r="M629" i="11" s="1"/>
  <c r="AI629" i="11"/>
  <c r="AO629" i="11"/>
  <c r="J629" i="11"/>
  <c r="K417" i="11"/>
  <c r="L417" i="11"/>
  <c r="M417" i="11" s="1"/>
  <c r="AO417" i="11"/>
  <c r="AI417" i="11"/>
  <c r="J417" i="11"/>
  <c r="O417" i="11" s="1"/>
  <c r="AI634" i="11"/>
  <c r="AK634" i="11" s="1"/>
  <c r="AL634" i="11" s="1"/>
  <c r="AO634" i="11"/>
  <c r="AQ634" i="11" s="1"/>
  <c r="AR634" i="11" s="1"/>
  <c r="K634" i="11"/>
  <c r="L634" i="11"/>
  <c r="M634" i="11" s="1"/>
  <c r="J634" i="11"/>
  <c r="AI327" i="11"/>
  <c r="K327" i="11"/>
  <c r="AO327" i="11"/>
  <c r="L327" i="11"/>
  <c r="M327" i="11" s="1"/>
  <c r="J327" i="11"/>
  <c r="AI425" i="11"/>
  <c r="L425" i="11"/>
  <c r="M425" i="11" s="1"/>
  <c r="J425" i="11"/>
  <c r="K425" i="11"/>
  <c r="AO425" i="11"/>
  <c r="K385" i="11"/>
  <c r="L385" i="11"/>
  <c r="M385" i="11" s="1"/>
  <c r="AI385" i="11"/>
  <c r="AO385" i="11"/>
  <c r="J385" i="11"/>
  <c r="K89" i="11"/>
  <c r="L89" i="11"/>
  <c r="M89" i="11" s="1"/>
  <c r="AO89" i="11"/>
  <c r="AI89" i="11"/>
  <c r="J89" i="11"/>
  <c r="O89" i="11" s="1"/>
  <c r="K122" i="11"/>
  <c r="AO122" i="11"/>
  <c r="AQ122" i="11" s="1"/>
  <c r="AR122" i="11" s="1"/>
  <c r="L122" i="11"/>
  <c r="M122" i="11" s="1"/>
  <c r="AI122" i="11"/>
  <c r="AK122" i="11" s="1"/>
  <c r="AL122" i="11" s="1"/>
  <c r="J122" i="11"/>
  <c r="K657" i="11"/>
  <c r="L657" i="11"/>
  <c r="M657" i="11" s="1"/>
  <c r="AI657" i="11"/>
  <c r="AO657" i="11"/>
  <c r="J657" i="11"/>
  <c r="K189" i="11"/>
  <c r="L189" i="11"/>
  <c r="M189" i="11" s="1"/>
  <c r="AO189" i="11"/>
  <c r="AI189" i="11"/>
  <c r="J189" i="11"/>
  <c r="O189" i="11" s="1"/>
  <c r="K316" i="11"/>
  <c r="L316" i="11"/>
  <c r="M316" i="11" s="1"/>
  <c r="AO316" i="11"/>
  <c r="AI316" i="11"/>
  <c r="J316" i="11"/>
  <c r="O316" i="11" s="1"/>
  <c r="K412" i="11"/>
  <c r="L412" i="11"/>
  <c r="M412" i="11" s="1"/>
  <c r="AO412" i="11"/>
  <c r="AI412" i="11"/>
  <c r="J412" i="11"/>
  <c r="K545" i="11"/>
  <c r="L545" i="11"/>
  <c r="M545" i="11" s="1"/>
  <c r="AI545" i="11"/>
  <c r="AO545" i="11"/>
  <c r="J545" i="11"/>
  <c r="AI671" i="11"/>
  <c r="AO671" i="11"/>
  <c r="K671" i="11"/>
  <c r="L671" i="11"/>
  <c r="M671" i="11" s="1"/>
  <c r="J671" i="11"/>
  <c r="K454" i="11"/>
  <c r="AI454" i="11"/>
  <c r="AK454" i="11" s="1"/>
  <c r="AL454" i="11" s="1"/>
  <c r="AO454" i="11"/>
  <c r="AQ454" i="11" s="1"/>
  <c r="AR454" i="11" s="1"/>
  <c r="L454" i="11"/>
  <c r="M454" i="11" s="1"/>
  <c r="J454" i="11"/>
  <c r="K621" i="11"/>
  <c r="L621" i="11"/>
  <c r="M621" i="11" s="1"/>
  <c r="AO621" i="11"/>
  <c r="AI621" i="11"/>
  <c r="J621" i="11"/>
  <c r="K518" i="11"/>
  <c r="AI518" i="11"/>
  <c r="AK518" i="11" s="1"/>
  <c r="AL518" i="11" s="1"/>
  <c r="AO518" i="11"/>
  <c r="AQ518" i="11" s="1"/>
  <c r="AR518" i="11" s="1"/>
  <c r="L518" i="11"/>
  <c r="M518" i="11" s="1"/>
  <c r="J518" i="11"/>
  <c r="K81" i="11"/>
  <c r="L81" i="11"/>
  <c r="M81" i="11" s="1"/>
  <c r="AI81" i="11"/>
  <c r="AO81" i="11"/>
  <c r="J81" i="11"/>
  <c r="AI243" i="11"/>
  <c r="AO243" i="11"/>
  <c r="K243" i="11"/>
  <c r="L243" i="11"/>
  <c r="M243" i="11" s="1"/>
  <c r="J243" i="11"/>
  <c r="K176" i="11"/>
  <c r="L176" i="11"/>
  <c r="M176" i="11" s="1"/>
  <c r="AO176" i="11"/>
  <c r="AI176" i="11"/>
  <c r="J176" i="11"/>
  <c r="K289" i="11"/>
  <c r="L289" i="11"/>
  <c r="M289" i="11" s="1"/>
  <c r="AO289" i="11"/>
  <c r="AI289" i="11"/>
  <c r="J289" i="11"/>
  <c r="K496" i="11"/>
  <c r="L496" i="11"/>
  <c r="M496" i="11" s="1"/>
  <c r="AO496" i="11"/>
  <c r="AI496" i="11"/>
  <c r="J496" i="11"/>
  <c r="O496" i="11" s="1"/>
  <c r="K94" i="11"/>
  <c r="AO94" i="11"/>
  <c r="AQ94" i="11" s="1"/>
  <c r="AR94" i="11" s="1"/>
  <c r="AI94" i="11"/>
  <c r="AK94" i="11" s="1"/>
  <c r="AL94" i="11" s="1"/>
  <c r="L94" i="11"/>
  <c r="M94" i="11" s="1"/>
  <c r="J94" i="11"/>
  <c r="AI674" i="11"/>
  <c r="AK674" i="11" s="1"/>
  <c r="AL674" i="11" s="1"/>
  <c r="K674" i="11"/>
  <c r="L674" i="11"/>
  <c r="AO674" i="11"/>
  <c r="AQ674" i="11" s="1"/>
  <c r="AR674" i="11" s="1"/>
  <c r="J674" i="11"/>
  <c r="AI487" i="11"/>
  <c r="K487" i="11"/>
  <c r="AO487" i="11"/>
  <c r="L487" i="11"/>
  <c r="M487" i="11" s="1"/>
  <c r="J487" i="11"/>
  <c r="K344" i="11"/>
  <c r="L344" i="11"/>
  <c r="M344" i="11" s="1"/>
  <c r="AO344" i="11"/>
  <c r="AI344" i="11"/>
  <c r="J344" i="11"/>
  <c r="K136" i="11"/>
  <c r="L136" i="11"/>
  <c r="M136" i="11" s="1"/>
  <c r="AI136" i="11"/>
  <c r="AO136" i="11"/>
  <c r="J136" i="11"/>
  <c r="K40" i="11"/>
  <c r="L40" i="11"/>
  <c r="M40" i="11" s="1"/>
  <c r="AO40" i="11"/>
  <c r="AQ40" i="11" s="1"/>
  <c r="AR40" i="11" s="1"/>
  <c r="J40" i="11"/>
  <c r="AI40" i="11"/>
  <c r="AK40" i="11" s="1"/>
  <c r="AL40" i="11" s="1"/>
  <c r="AO24" i="11"/>
  <c r="AQ24" i="11" s="1"/>
  <c r="AR24" i="11" s="1"/>
  <c r="K24" i="11"/>
  <c r="AI24" i="11"/>
  <c r="AK24" i="11" s="1"/>
  <c r="AL24" i="11" s="1"/>
  <c r="L24" i="11"/>
  <c r="M24" i="11" s="1"/>
  <c r="J24" i="11"/>
  <c r="L576" i="11"/>
  <c r="M576" i="11" s="1"/>
  <c r="AI576" i="11"/>
  <c r="J576" i="11"/>
  <c r="AO576" i="11"/>
  <c r="K576" i="11"/>
  <c r="K421" i="11"/>
  <c r="L421" i="11"/>
  <c r="M421" i="11" s="1"/>
  <c r="AO421" i="11"/>
  <c r="AI421" i="11"/>
  <c r="J421" i="11"/>
  <c r="K453" i="11"/>
  <c r="L453" i="11"/>
  <c r="M453" i="11" s="1"/>
  <c r="AI453" i="11"/>
  <c r="AO453" i="11"/>
  <c r="J453" i="11"/>
  <c r="AI266" i="11"/>
  <c r="AK266" i="11" s="1"/>
  <c r="AL266" i="11" s="1"/>
  <c r="AO266" i="11"/>
  <c r="AQ266" i="11" s="1"/>
  <c r="AR266" i="11" s="1"/>
  <c r="K266" i="11"/>
  <c r="L266" i="11"/>
  <c r="M266" i="11" s="1"/>
  <c r="J266" i="11"/>
  <c r="K312" i="11"/>
  <c r="L312" i="11"/>
  <c r="M312" i="11" s="1"/>
  <c r="AO312" i="11"/>
  <c r="AI312" i="11"/>
  <c r="J312" i="11"/>
  <c r="K280" i="11"/>
  <c r="AO280" i="11"/>
  <c r="L280" i="11"/>
  <c r="M280" i="11" s="1"/>
  <c r="AI280" i="11"/>
  <c r="J280" i="11"/>
  <c r="K56" i="11"/>
  <c r="L56" i="11"/>
  <c r="M56" i="11" s="1"/>
  <c r="AI56" i="11"/>
  <c r="AO56" i="11"/>
  <c r="J56" i="11"/>
  <c r="AI539" i="11"/>
  <c r="K539" i="11"/>
  <c r="AO539" i="11"/>
  <c r="L539" i="11"/>
  <c r="M539" i="11" s="1"/>
  <c r="J539" i="11"/>
  <c r="K644" i="11"/>
  <c r="L644" i="11"/>
  <c r="M644" i="11" s="1"/>
  <c r="AI644" i="11"/>
  <c r="AO644" i="11"/>
  <c r="J644" i="11"/>
  <c r="AO359" i="11"/>
  <c r="AI359" i="11"/>
  <c r="K359" i="11"/>
  <c r="L359" i="11"/>
  <c r="M359" i="11" s="1"/>
  <c r="J359" i="11"/>
  <c r="AI17" i="11"/>
  <c r="K17" i="11"/>
  <c r="AO17" i="11"/>
  <c r="L17" i="11"/>
  <c r="J17" i="11"/>
  <c r="K140" i="11"/>
  <c r="L140" i="11"/>
  <c r="M140" i="11" s="1"/>
  <c r="AO140" i="11"/>
  <c r="AI140" i="11"/>
  <c r="J140" i="11"/>
  <c r="AO234" i="11"/>
  <c r="AQ234" i="11" s="1"/>
  <c r="AR234" i="11" s="1"/>
  <c r="AI234" i="11"/>
  <c r="AK234" i="11" s="1"/>
  <c r="AL234" i="11" s="1"/>
  <c r="K234" i="11"/>
  <c r="L234" i="11"/>
  <c r="M234" i="11" s="1"/>
  <c r="J234" i="11"/>
  <c r="O234" i="11" s="1"/>
  <c r="AO198" i="11"/>
  <c r="AQ198" i="11" s="1"/>
  <c r="AR198" i="11" s="1"/>
  <c r="AI198" i="11"/>
  <c r="AK198" i="11" s="1"/>
  <c r="AL198" i="11" s="1"/>
  <c r="K198" i="11"/>
  <c r="L198" i="11"/>
  <c r="M198" i="11" s="1"/>
  <c r="J198" i="11"/>
  <c r="K429" i="11"/>
  <c r="L429" i="11"/>
  <c r="M429" i="11" s="1"/>
  <c r="AI429" i="11"/>
  <c r="AO429" i="11"/>
  <c r="J429" i="11"/>
  <c r="K393" i="11"/>
  <c r="L393" i="11"/>
  <c r="M393" i="11" s="1"/>
  <c r="AI393" i="11"/>
  <c r="AO393" i="11"/>
  <c r="J393" i="11"/>
  <c r="AO230" i="11"/>
  <c r="AQ230" i="11" s="1"/>
  <c r="AR230" i="11" s="1"/>
  <c r="AI230" i="11"/>
  <c r="AK230" i="11" s="1"/>
  <c r="AL230" i="11" s="1"/>
  <c r="K230" i="11"/>
  <c r="L230" i="11"/>
  <c r="M230" i="11" s="1"/>
  <c r="J230" i="11"/>
  <c r="K588" i="11"/>
  <c r="L588" i="11"/>
  <c r="M588" i="11" s="1"/>
  <c r="AO588" i="11"/>
  <c r="AI588" i="11"/>
  <c r="J588" i="11"/>
  <c r="K569" i="11"/>
  <c r="L569" i="11"/>
  <c r="M569" i="11" s="1"/>
  <c r="AO569" i="11"/>
  <c r="AI569" i="11"/>
  <c r="J569" i="11"/>
  <c r="K403" i="11"/>
  <c r="AO403" i="11"/>
  <c r="AI403" i="11"/>
  <c r="L403" i="11"/>
  <c r="M403" i="11" s="1"/>
  <c r="J403" i="11"/>
  <c r="O403" i="11" s="1"/>
  <c r="AO551" i="11"/>
  <c r="K551" i="11"/>
  <c r="AI551" i="11"/>
  <c r="L551" i="11"/>
  <c r="M551" i="11" s="1"/>
  <c r="J551" i="11"/>
  <c r="K613" i="11"/>
  <c r="L613" i="11"/>
  <c r="M613" i="11" s="1"/>
  <c r="AO613" i="11"/>
  <c r="AI613" i="11"/>
  <c r="J613" i="11"/>
  <c r="AO298" i="11"/>
  <c r="AQ298" i="11" s="1"/>
  <c r="AR298" i="11" s="1"/>
  <c r="AI298" i="11"/>
  <c r="AK298" i="11" s="1"/>
  <c r="AL298" i="11" s="1"/>
  <c r="K298" i="11"/>
  <c r="L298" i="11"/>
  <c r="M298" i="11" s="1"/>
  <c r="J298" i="11"/>
  <c r="I275" i="11"/>
  <c r="C274" i="11"/>
  <c r="I274" i="11" s="1"/>
  <c r="C276" i="11"/>
  <c r="I276" i="11" s="1"/>
  <c r="C277" i="11"/>
  <c r="I277" i="11" s="1"/>
  <c r="I555" i="11"/>
  <c r="C557" i="11"/>
  <c r="I557" i="11" s="1"/>
  <c r="C554" i="11"/>
  <c r="I554" i="11" s="1"/>
  <c r="C556" i="11"/>
  <c r="I556" i="11" s="1"/>
  <c r="K347" i="11"/>
  <c r="AI347" i="11"/>
  <c r="AO347" i="11"/>
  <c r="L347" i="11"/>
  <c r="M347" i="11" s="1"/>
  <c r="J347" i="11"/>
  <c r="AI534" i="11"/>
  <c r="AK534" i="11" s="1"/>
  <c r="AL534" i="11" s="1"/>
  <c r="AO534" i="11"/>
  <c r="AQ534" i="11" s="1"/>
  <c r="AR534" i="11" s="1"/>
  <c r="K534" i="11"/>
  <c r="L534" i="11"/>
  <c r="M534" i="11" s="1"/>
  <c r="J534" i="11"/>
  <c r="O534" i="11" s="1"/>
  <c r="AI627" i="11"/>
  <c r="K627" i="11"/>
  <c r="AO627" i="11"/>
  <c r="L627" i="11"/>
  <c r="M627" i="11" s="1"/>
  <c r="J627" i="11"/>
  <c r="AI414" i="11"/>
  <c r="AK414" i="11" s="1"/>
  <c r="AL414" i="11" s="1"/>
  <c r="AO414" i="11"/>
  <c r="AQ414" i="11" s="1"/>
  <c r="AR414" i="11" s="1"/>
  <c r="K414" i="11"/>
  <c r="L414" i="11"/>
  <c r="M414" i="11" s="1"/>
  <c r="J414" i="11"/>
  <c r="K636" i="11"/>
  <c r="L636" i="11"/>
  <c r="M636" i="11" s="1"/>
  <c r="AO636" i="11"/>
  <c r="AI636" i="11"/>
  <c r="J636" i="11"/>
  <c r="K328" i="11"/>
  <c r="L328" i="11"/>
  <c r="M328" i="11" s="1"/>
  <c r="AO328" i="11"/>
  <c r="AI328" i="11"/>
  <c r="J328" i="11"/>
  <c r="L423" i="11"/>
  <c r="M423" i="11" s="1"/>
  <c r="K423" i="11"/>
  <c r="J423" i="11"/>
  <c r="AI423" i="11"/>
  <c r="AO423" i="11"/>
  <c r="K383" i="11"/>
  <c r="AO383" i="11"/>
  <c r="AI383" i="11"/>
  <c r="L383" i="11"/>
  <c r="M383" i="11" s="1"/>
  <c r="J383" i="11"/>
  <c r="K86" i="11"/>
  <c r="AI86" i="11"/>
  <c r="AK86" i="11" s="1"/>
  <c r="AL86" i="11" s="1"/>
  <c r="AO86" i="11"/>
  <c r="AQ86" i="11" s="1"/>
  <c r="AR86" i="11" s="1"/>
  <c r="L86" i="11"/>
  <c r="M86" i="11" s="1"/>
  <c r="J86" i="11"/>
  <c r="K125" i="11"/>
  <c r="L125" i="11"/>
  <c r="M125" i="11" s="1"/>
  <c r="AI125" i="11"/>
  <c r="AO125" i="11"/>
  <c r="J125" i="11"/>
  <c r="AI654" i="11"/>
  <c r="AK654" i="11" s="1"/>
  <c r="AL654" i="11" s="1"/>
  <c r="AO654" i="11"/>
  <c r="AQ654" i="11" s="1"/>
  <c r="AR654" i="11" s="1"/>
  <c r="K654" i="11"/>
  <c r="L654" i="11"/>
  <c r="M654" i="11" s="1"/>
  <c r="J654" i="11"/>
  <c r="K188" i="11"/>
  <c r="L188" i="11"/>
  <c r="M188" i="11" s="1"/>
  <c r="AO188" i="11"/>
  <c r="AI188" i="11"/>
  <c r="J188" i="11"/>
  <c r="AO315" i="11"/>
  <c r="K315" i="11"/>
  <c r="AI315" i="11"/>
  <c r="L315" i="11"/>
  <c r="M315" i="11" s="1"/>
  <c r="J315" i="11"/>
  <c r="K413" i="11"/>
  <c r="L413" i="11"/>
  <c r="M413" i="11" s="1"/>
  <c r="AI413" i="11"/>
  <c r="AO413" i="11"/>
  <c r="J413" i="11"/>
  <c r="AO542" i="11"/>
  <c r="AQ542" i="11" s="1"/>
  <c r="AR542" i="11" s="1"/>
  <c r="K542" i="11"/>
  <c r="AI542" i="11"/>
  <c r="AK542" i="11" s="1"/>
  <c r="AL542" i="11" s="1"/>
  <c r="L542" i="11"/>
  <c r="M542" i="11" s="1"/>
  <c r="J542" i="11"/>
  <c r="K672" i="11"/>
  <c r="L672" i="11"/>
  <c r="M672" i="11" s="1"/>
  <c r="AI672" i="11"/>
  <c r="AO672" i="11"/>
  <c r="J672" i="11"/>
  <c r="AI455" i="11"/>
  <c r="K455" i="11"/>
  <c r="AO455" i="11"/>
  <c r="L455" i="11"/>
  <c r="M455" i="11" s="1"/>
  <c r="J455" i="11"/>
  <c r="K620" i="11"/>
  <c r="L620" i="11"/>
  <c r="M620" i="11" s="1"/>
  <c r="AI620" i="11"/>
  <c r="AO620" i="11"/>
  <c r="J620" i="11"/>
  <c r="AO519" i="11"/>
  <c r="AI519" i="11"/>
  <c r="K519" i="11"/>
  <c r="L519" i="11"/>
  <c r="M519" i="11" s="1"/>
  <c r="J519" i="11"/>
  <c r="K80" i="11"/>
  <c r="L80" i="11"/>
  <c r="M80" i="11" s="1"/>
  <c r="AI80" i="11"/>
  <c r="AO80" i="11"/>
  <c r="J80" i="11"/>
  <c r="AI242" i="11"/>
  <c r="AK242" i="11" s="1"/>
  <c r="AL242" i="11" s="1"/>
  <c r="AO242" i="11"/>
  <c r="AQ242" i="11" s="1"/>
  <c r="AR242" i="11" s="1"/>
  <c r="K242" i="11"/>
  <c r="L242" i="11"/>
  <c r="M242" i="11" s="1"/>
  <c r="J242" i="11"/>
  <c r="AI174" i="11"/>
  <c r="AK174" i="11" s="1"/>
  <c r="AL174" i="11" s="1"/>
  <c r="AO174" i="11"/>
  <c r="AQ174" i="11" s="1"/>
  <c r="AR174" i="11" s="1"/>
  <c r="K174" i="11"/>
  <c r="L174" i="11"/>
  <c r="M174" i="11" s="1"/>
  <c r="J174" i="11"/>
  <c r="O174" i="11" s="1"/>
  <c r="AI286" i="11"/>
  <c r="AK286" i="11" s="1"/>
  <c r="AL286" i="11" s="1"/>
  <c r="AO286" i="11"/>
  <c r="AQ286" i="11" s="1"/>
  <c r="AR286" i="11" s="1"/>
  <c r="K286" i="11"/>
  <c r="L286" i="11"/>
  <c r="M286" i="11" s="1"/>
  <c r="J286" i="11"/>
  <c r="K497" i="11"/>
  <c r="L497" i="11"/>
  <c r="M497" i="11" s="1"/>
  <c r="AI497" i="11"/>
  <c r="AO497" i="11"/>
  <c r="J497" i="11"/>
  <c r="K97" i="11"/>
  <c r="L97" i="11"/>
  <c r="M97" i="11" s="1"/>
  <c r="AI97" i="11"/>
  <c r="AO97" i="11"/>
  <c r="J97" i="11"/>
  <c r="K677" i="11"/>
  <c r="L677" i="11"/>
  <c r="M677" i="11" s="1"/>
  <c r="AO677" i="11"/>
  <c r="AI677" i="11"/>
  <c r="J677" i="11"/>
  <c r="K488" i="11"/>
  <c r="L488" i="11"/>
  <c r="M488" i="11" s="1"/>
  <c r="AI488" i="11"/>
  <c r="AO488" i="11"/>
  <c r="J488" i="11"/>
  <c r="K345" i="11"/>
  <c r="L345" i="11"/>
  <c r="M345" i="11" s="1"/>
  <c r="AO345" i="11"/>
  <c r="AI345" i="11"/>
  <c r="J345" i="11"/>
  <c r="K135" i="11"/>
  <c r="AI135" i="11"/>
  <c r="AO135" i="11"/>
  <c r="L135" i="11"/>
  <c r="M135" i="11" s="1"/>
  <c r="J135" i="11"/>
  <c r="AO25" i="11"/>
  <c r="K25" i="11"/>
  <c r="AI25" i="11"/>
  <c r="L25" i="11"/>
  <c r="M25" i="11" s="1"/>
  <c r="J25" i="11"/>
  <c r="J577" i="11"/>
  <c r="K577" i="11"/>
  <c r="AI577" i="11"/>
  <c r="AO577" i="11"/>
  <c r="L577" i="11"/>
  <c r="M577" i="11" s="1"/>
  <c r="K418" i="11"/>
  <c r="AO418" i="11"/>
  <c r="AQ418" i="11" s="1"/>
  <c r="AR418" i="11" s="1"/>
  <c r="AI418" i="11"/>
  <c r="AK418" i="11" s="1"/>
  <c r="AL418" i="11" s="1"/>
  <c r="L418" i="11"/>
  <c r="M418" i="11" s="1"/>
  <c r="J418" i="11"/>
  <c r="AI451" i="11"/>
  <c r="K451" i="11"/>
  <c r="AO451" i="11"/>
  <c r="L451" i="11"/>
  <c r="M451" i="11" s="1"/>
  <c r="J451" i="11"/>
  <c r="K269" i="11"/>
  <c r="L269" i="11"/>
  <c r="M269" i="11" s="1"/>
  <c r="AO269" i="11"/>
  <c r="AI269" i="11"/>
  <c r="J269" i="11"/>
  <c r="AI310" i="11"/>
  <c r="AK310" i="11" s="1"/>
  <c r="AL310" i="11" s="1"/>
  <c r="AO310" i="11"/>
  <c r="AQ310" i="11" s="1"/>
  <c r="AR310" i="11" s="1"/>
  <c r="K310" i="11"/>
  <c r="L310" i="11"/>
  <c r="M310" i="11" s="1"/>
  <c r="J310" i="11"/>
  <c r="K281" i="11"/>
  <c r="L281" i="11"/>
  <c r="M281" i="11" s="1"/>
  <c r="AO281" i="11"/>
  <c r="AI281" i="11"/>
  <c r="J281" i="11"/>
  <c r="K57" i="11"/>
  <c r="L57" i="11"/>
  <c r="M57" i="11" s="1"/>
  <c r="AO57" i="11"/>
  <c r="AI57" i="11"/>
  <c r="J57" i="11"/>
  <c r="K540" i="11"/>
  <c r="L540" i="11"/>
  <c r="M540" i="11" s="1"/>
  <c r="AO540" i="11"/>
  <c r="AI540" i="11"/>
  <c r="J540" i="11"/>
  <c r="AO643" i="11"/>
  <c r="K643" i="11"/>
  <c r="AI643" i="11"/>
  <c r="L643" i="11"/>
  <c r="M643" i="11" s="1"/>
  <c r="J643" i="11"/>
  <c r="AI358" i="11"/>
  <c r="AK358" i="11" s="1"/>
  <c r="AL358" i="11" s="1"/>
  <c r="K358" i="11"/>
  <c r="AO358" i="11"/>
  <c r="AQ358" i="11" s="1"/>
  <c r="AR358" i="11" s="1"/>
  <c r="L358" i="11"/>
  <c r="M358" i="11" s="1"/>
  <c r="J358" i="11"/>
  <c r="K19" i="11"/>
  <c r="L19" i="11"/>
  <c r="M19" i="11" s="1"/>
  <c r="AI19" i="11"/>
  <c r="AO19" i="11"/>
  <c r="J19" i="11"/>
  <c r="AI138" i="11"/>
  <c r="AK138" i="11" s="1"/>
  <c r="AL138" i="11" s="1"/>
  <c r="AO138" i="11"/>
  <c r="AQ138" i="11" s="1"/>
  <c r="AR138" i="11" s="1"/>
  <c r="K138" i="11"/>
  <c r="L138" i="11"/>
  <c r="M138" i="11" s="1"/>
  <c r="J138" i="11"/>
  <c r="O138" i="11" s="1"/>
  <c r="K236" i="11"/>
  <c r="L236" i="11"/>
  <c r="M236" i="11" s="1"/>
  <c r="AO236" i="11"/>
  <c r="AI236" i="11"/>
  <c r="J236" i="11"/>
  <c r="K200" i="11"/>
  <c r="L200" i="11"/>
  <c r="M200" i="11" s="1"/>
  <c r="AI200" i="11"/>
  <c r="AO200" i="11"/>
  <c r="J200" i="11"/>
  <c r="AI426" i="11"/>
  <c r="AK426" i="11" s="1"/>
  <c r="AL426" i="11" s="1"/>
  <c r="AO426" i="11"/>
  <c r="AQ426" i="11" s="1"/>
  <c r="AR426" i="11" s="1"/>
  <c r="K426" i="11"/>
  <c r="L426" i="11"/>
  <c r="M426" i="11" s="1"/>
  <c r="J426" i="11"/>
  <c r="K392" i="11"/>
  <c r="L392" i="11"/>
  <c r="M392" i="11" s="1"/>
  <c r="AO392" i="11"/>
  <c r="AI392" i="11"/>
  <c r="J392" i="11"/>
  <c r="K232" i="11"/>
  <c r="L232" i="11"/>
  <c r="M232" i="11" s="1"/>
  <c r="AI232" i="11"/>
  <c r="AO232" i="11"/>
  <c r="J232" i="11"/>
  <c r="O232" i="11" s="1"/>
  <c r="AO587" i="11"/>
  <c r="K587" i="11"/>
  <c r="AI587" i="11"/>
  <c r="L587" i="11"/>
  <c r="M587" i="11" s="1"/>
  <c r="J587" i="11"/>
  <c r="AI567" i="11"/>
  <c r="AO567" i="11"/>
  <c r="K567" i="11"/>
  <c r="L567" i="11"/>
  <c r="M567" i="11" s="1"/>
  <c r="J567" i="11"/>
  <c r="K404" i="11"/>
  <c r="L404" i="11"/>
  <c r="M404" i="11" s="1"/>
  <c r="AO404" i="11"/>
  <c r="AI404" i="11"/>
  <c r="J404" i="11"/>
  <c r="AI550" i="11"/>
  <c r="AK550" i="11" s="1"/>
  <c r="AL550" i="11" s="1"/>
  <c r="AO550" i="11"/>
  <c r="AQ550" i="11" s="1"/>
  <c r="AR550" i="11" s="1"/>
  <c r="K550" i="11"/>
  <c r="L550" i="11"/>
  <c r="M550" i="11" s="1"/>
  <c r="J550" i="11"/>
  <c r="K611" i="11"/>
  <c r="AO611" i="11"/>
  <c r="AI611" i="11"/>
  <c r="L611" i="11"/>
  <c r="M611" i="11" s="1"/>
  <c r="J611" i="11"/>
  <c r="K301" i="11"/>
  <c r="L301" i="11"/>
  <c r="M301" i="11" s="1"/>
  <c r="AI301" i="11"/>
  <c r="AO301" i="11"/>
  <c r="J301" i="11"/>
  <c r="C565" i="11"/>
  <c r="I565" i="11" s="1"/>
  <c r="I563" i="11"/>
  <c r="C562" i="11"/>
  <c r="I562" i="11" s="1"/>
  <c r="C564" i="11"/>
  <c r="I564" i="11" s="1"/>
  <c r="C110" i="11"/>
  <c r="I110" i="11" s="1"/>
  <c r="I111" i="11"/>
  <c r="C112" i="11"/>
  <c r="I112" i="11" s="1"/>
  <c r="C113" i="11"/>
  <c r="I113" i="11" s="1"/>
  <c r="I191" i="11"/>
  <c r="C193" i="11"/>
  <c r="I193" i="11" s="1"/>
  <c r="C190" i="11"/>
  <c r="I190" i="11" s="1"/>
  <c r="C192" i="11"/>
  <c r="I192" i="11" s="1"/>
  <c r="C617" i="11"/>
  <c r="I617" i="11" s="1"/>
  <c r="C614" i="11"/>
  <c r="I614" i="11" s="1"/>
  <c r="C616" i="11"/>
  <c r="I616" i="11" s="1"/>
  <c r="I615" i="11"/>
  <c r="I515" i="11"/>
  <c r="C514" i="11"/>
  <c r="I514" i="11" s="1"/>
  <c r="C517" i="11"/>
  <c r="I517" i="11" s="1"/>
  <c r="C516" i="11"/>
  <c r="I516" i="11" s="1"/>
  <c r="I131" i="11"/>
  <c r="C132" i="11"/>
  <c r="I132" i="11" s="1"/>
  <c r="C130" i="11"/>
  <c r="I130" i="11" s="1"/>
  <c r="C133" i="11"/>
  <c r="I133" i="11" s="1"/>
  <c r="I463" i="11"/>
  <c r="C465" i="11"/>
  <c r="I465" i="11" s="1"/>
  <c r="C464" i="11"/>
  <c r="I464" i="11" s="1"/>
  <c r="C462" i="11"/>
  <c r="I462" i="11" s="1"/>
  <c r="C437" i="11"/>
  <c r="I437" i="11" s="1"/>
  <c r="I435" i="11"/>
  <c r="C436" i="11"/>
  <c r="I436" i="11" s="1"/>
  <c r="C434" i="11"/>
  <c r="I434" i="11" s="1"/>
  <c r="I119" i="11"/>
  <c r="C120" i="11"/>
  <c r="I120" i="11" s="1"/>
  <c r="C118" i="11"/>
  <c r="I118" i="11" s="1"/>
  <c r="C121" i="11"/>
  <c r="I121" i="11" s="1"/>
  <c r="I683" i="11"/>
  <c r="C682" i="11"/>
  <c r="I682" i="11" s="1"/>
  <c r="C685" i="11"/>
  <c r="I685" i="11" s="1"/>
  <c r="C684" i="11"/>
  <c r="I684" i="11" s="1"/>
  <c r="K348" i="11"/>
  <c r="L348" i="11"/>
  <c r="M348" i="11" s="1"/>
  <c r="AO348" i="11"/>
  <c r="AI348" i="11"/>
  <c r="J348" i="11"/>
  <c r="AI535" i="11"/>
  <c r="K535" i="11"/>
  <c r="AO535" i="11"/>
  <c r="L535" i="11"/>
  <c r="M535" i="11" s="1"/>
  <c r="J535" i="11"/>
  <c r="K626" i="11"/>
  <c r="AI626" i="11"/>
  <c r="AK626" i="11" s="1"/>
  <c r="AL626" i="11" s="1"/>
  <c r="AO626" i="11"/>
  <c r="AQ626" i="11" s="1"/>
  <c r="AR626" i="11" s="1"/>
  <c r="L626" i="11"/>
  <c r="M626" i="11" s="1"/>
  <c r="J626" i="11"/>
  <c r="AI415" i="11"/>
  <c r="AO415" i="11"/>
  <c r="K415" i="11"/>
  <c r="L415" i="11"/>
  <c r="M415" i="11" s="1"/>
  <c r="J415" i="11"/>
  <c r="AI635" i="11"/>
  <c r="AO635" i="11"/>
  <c r="K635" i="11"/>
  <c r="L635" i="11"/>
  <c r="M635" i="11" s="1"/>
  <c r="J635" i="11"/>
  <c r="K329" i="11"/>
  <c r="L329" i="11"/>
  <c r="M329" i="11" s="1"/>
  <c r="AI329" i="11"/>
  <c r="AO329" i="11"/>
  <c r="J329" i="11"/>
  <c r="K422" i="11"/>
  <c r="J422" i="11"/>
  <c r="AI422" i="11"/>
  <c r="AK422" i="11" s="1"/>
  <c r="AL422" i="11" s="1"/>
  <c r="AO422" i="11"/>
  <c r="AQ422" i="11" s="1"/>
  <c r="AR422" i="11" s="1"/>
  <c r="L422" i="11"/>
  <c r="M422" i="11" s="1"/>
  <c r="K384" i="11"/>
  <c r="L384" i="11"/>
  <c r="M384" i="11" s="1"/>
  <c r="AO384" i="11"/>
  <c r="AI384" i="11"/>
  <c r="J384" i="11"/>
  <c r="AI87" i="11"/>
  <c r="AO87" i="11"/>
  <c r="K87" i="11"/>
  <c r="L87" i="11"/>
  <c r="M87" i="11" s="1"/>
  <c r="J87" i="11"/>
  <c r="K124" i="11"/>
  <c r="L124" i="11"/>
  <c r="M124" i="11" s="1"/>
  <c r="AI124" i="11"/>
  <c r="AO124" i="11"/>
  <c r="J124" i="11"/>
  <c r="K656" i="11"/>
  <c r="L656" i="11"/>
  <c r="M656" i="11" s="1"/>
  <c r="AO656" i="11"/>
  <c r="AI656" i="11"/>
  <c r="J656" i="11"/>
  <c r="O656" i="11" s="1"/>
  <c r="AI187" i="11"/>
  <c r="AO187" i="11"/>
  <c r="K187" i="11"/>
  <c r="L187" i="11"/>
  <c r="M187" i="11" s="1"/>
  <c r="J187" i="11"/>
  <c r="K317" i="11"/>
  <c r="L317" i="11"/>
  <c r="M317" i="11" s="1"/>
  <c r="AI317" i="11"/>
  <c r="AO317" i="11"/>
  <c r="J317" i="11"/>
  <c r="AO411" i="11"/>
  <c r="K411" i="11"/>
  <c r="AI411" i="11"/>
  <c r="L411" i="11"/>
  <c r="M411" i="11" s="1"/>
  <c r="J411" i="11"/>
  <c r="K543" i="11"/>
  <c r="AO543" i="11"/>
  <c r="AI543" i="11"/>
  <c r="L543" i="11"/>
  <c r="M543" i="11" s="1"/>
  <c r="J543" i="11"/>
  <c r="K673" i="11"/>
  <c r="L673" i="11"/>
  <c r="M673" i="11" s="1"/>
  <c r="AI673" i="11"/>
  <c r="AO673" i="11"/>
  <c r="J673" i="11"/>
  <c r="K456" i="11"/>
  <c r="L456" i="11"/>
  <c r="M456" i="11" s="1"/>
  <c r="AO456" i="11"/>
  <c r="AI456" i="11"/>
  <c r="J456" i="11"/>
  <c r="AI619" i="11"/>
  <c r="K619" i="11"/>
  <c r="AO619" i="11"/>
  <c r="L619" i="11"/>
  <c r="M619" i="11" s="1"/>
  <c r="J619" i="11"/>
  <c r="K520" i="11"/>
  <c r="L520" i="11"/>
  <c r="M520" i="11" s="1"/>
  <c r="AI520" i="11"/>
  <c r="AO520" i="11"/>
  <c r="J520" i="11"/>
  <c r="AI78" i="11"/>
  <c r="AK78" i="11" s="1"/>
  <c r="AL78" i="11" s="1"/>
  <c r="AO78" i="11"/>
  <c r="AQ78" i="11" s="1"/>
  <c r="AR78" i="11" s="1"/>
  <c r="K78" i="11"/>
  <c r="L78" i="11"/>
  <c r="M78" i="11" s="1"/>
  <c r="J78" i="11"/>
  <c r="K245" i="11"/>
  <c r="L245" i="11"/>
  <c r="M245" i="11" s="1"/>
  <c r="AI245" i="11"/>
  <c r="AO245" i="11"/>
  <c r="J245" i="11"/>
  <c r="K177" i="11"/>
  <c r="L177" i="11"/>
  <c r="M177" i="11" s="1"/>
  <c r="AI177" i="11"/>
  <c r="AO177" i="11"/>
  <c r="J177" i="11"/>
  <c r="AO287" i="11"/>
  <c r="K287" i="11"/>
  <c r="AI287" i="11"/>
  <c r="L287" i="11"/>
  <c r="M287" i="11" s="1"/>
  <c r="J287" i="11"/>
  <c r="K494" i="11"/>
  <c r="AI494" i="11"/>
  <c r="AK494" i="11" s="1"/>
  <c r="AL494" i="11" s="1"/>
  <c r="AO494" i="11"/>
  <c r="AQ494" i="11" s="1"/>
  <c r="AR494" i="11" s="1"/>
  <c r="L494" i="11"/>
  <c r="M494" i="11" s="1"/>
  <c r="J494" i="11"/>
  <c r="K96" i="11"/>
  <c r="L96" i="11"/>
  <c r="M96" i="11" s="1"/>
  <c r="AO96" i="11"/>
  <c r="AI96" i="11"/>
  <c r="J96" i="11"/>
  <c r="AI675" i="11"/>
  <c r="K675" i="11"/>
  <c r="L675" i="11"/>
  <c r="M675" i="11" s="1"/>
  <c r="AO675" i="11"/>
  <c r="J675" i="11"/>
  <c r="K489" i="11"/>
  <c r="L489" i="11"/>
  <c r="M489" i="11" s="1"/>
  <c r="AI489" i="11"/>
  <c r="AO489" i="11"/>
  <c r="J489" i="11"/>
  <c r="K342" i="11"/>
  <c r="AI342" i="11"/>
  <c r="AK342" i="11" s="1"/>
  <c r="AL342" i="11" s="1"/>
  <c r="AO342" i="11"/>
  <c r="AQ342" i="11" s="1"/>
  <c r="AR342" i="11" s="1"/>
  <c r="L342" i="11"/>
  <c r="M342" i="11" s="1"/>
  <c r="J342" i="11"/>
  <c r="K137" i="11"/>
  <c r="L137" i="11"/>
  <c r="M137" i="11" s="1"/>
  <c r="AO137" i="11"/>
  <c r="AI137" i="11"/>
  <c r="J137" i="11"/>
  <c r="K26" i="11"/>
  <c r="L26" i="11"/>
  <c r="M26" i="11" s="1"/>
  <c r="AO26" i="11"/>
  <c r="AI26" i="11"/>
  <c r="J26" i="11"/>
  <c r="J575" i="11"/>
  <c r="K575" i="11"/>
  <c r="AI575" i="11"/>
  <c r="AO575" i="11"/>
  <c r="L575" i="11"/>
  <c r="M575" i="11" s="1"/>
  <c r="K419" i="11"/>
  <c r="AI419" i="11"/>
  <c r="AO419" i="11"/>
  <c r="L419" i="11"/>
  <c r="M419" i="11" s="1"/>
  <c r="J419" i="11"/>
  <c r="AI450" i="11"/>
  <c r="AK450" i="11" s="1"/>
  <c r="AL450" i="11" s="1"/>
  <c r="AO450" i="11"/>
  <c r="AQ450" i="11" s="1"/>
  <c r="AR450" i="11" s="1"/>
  <c r="K450" i="11"/>
  <c r="L450" i="11"/>
  <c r="M450" i="11" s="1"/>
  <c r="J450" i="11"/>
  <c r="AO267" i="11"/>
  <c r="K267" i="11"/>
  <c r="AI267" i="11"/>
  <c r="L267" i="11"/>
  <c r="M267" i="11" s="1"/>
  <c r="J267" i="11"/>
  <c r="K313" i="11"/>
  <c r="L313" i="11"/>
  <c r="M313" i="11" s="1"/>
  <c r="AO313" i="11"/>
  <c r="AI313" i="11"/>
  <c r="J313" i="11"/>
  <c r="AI279" i="11"/>
  <c r="AO279" i="11"/>
  <c r="K279" i="11"/>
  <c r="L279" i="11"/>
  <c r="M279" i="11" s="1"/>
  <c r="J279" i="11"/>
  <c r="K54" i="11"/>
  <c r="AI54" i="11"/>
  <c r="AK54" i="11" s="1"/>
  <c r="AL54" i="11" s="1"/>
  <c r="AO54" i="11"/>
  <c r="AQ54" i="11" s="1"/>
  <c r="AR54" i="11" s="1"/>
  <c r="L54" i="11"/>
  <c r="M54" i="11" s="1"/>
  <c r="J54" i="11"/>
  <c r="K541" i="11"/>
  <c r="L541" i="11"/>
  <c r="M541" i="11" s="1"/>
  <c r="AI541" i="11"/>
  <c r="AO541" i="11"/>
  <c r="J541" i="11"/>
  <c r="K645" i="11"/>
  <c r="L645" i="11"/>
  <c r="M645" i="11" s="1"/>
  <c r="AI645" i="11"/>
  <c r="AO645" i="11"/>
  <c r="J645" i="11"/>
  <c r="O645" i="11" s="1"/>
  <c r="K360" i="11"/>
  <c r="L360" i="11"/>
  <c r="M360" i="11" s="1"/>
  <c r="AO360" i="11"/>
  <c r="AI360" i="11"/>
  <c r="J360" i="11"/>
  <c r="I16" i="11"/>
  <c r="K139" i="11"/>
  <c r="AI139" i="11"/>
  <c r="AO139" i="11"/>
  <c r="L139" i="11"/>
  <c r="M139" i="11" s="1"/>
  <c r="J139" i="11"/>
  <c r="K235" i="11"/>
  <c r="AO235" i="11"/>
  <c r="AI235" i="11"/>
  <c r="L235" i="11"/>
  <c r="M235" i="11" s="1"/>
  <c r="J235" i="11"/>
  <c r="K199" i="11"/>
  <c r="AI199" i="11"/>
  <c r="AO199" i="11"/>
  <c r="L199" i="11"/>
  <c r="M199" i="11" s="1"/>
  <c r="J199" i="11"/>
  <c r="K428" i="11"/>
  <c r="L428" i="11"/>
  <c r="M428" i="11" s="1"/>
  <c r="AO428" i="11"/>
  <c r="AI428" i="11"/>
  <c r="J428" i="11"/>
  <c r="AI390" i="11"/>
  <c r="AK390" i="11" s="1"/>
  <c r="AL390" i="11" s="1"/>
  <c r="AO390" i="11"/>
  <c r="AQ390" i="11" s="1"/>
  <c r="AR390" i="11" s="1"/>
  <c r="K390" i="11"/>
  <c r="L390" i="11"/>
  <c r="M390" i="11" s="1"/>
  <c r="J390" i="11"/>
  <c r="K233" i="11"/>
  <c r="L233" i="11"/>
  <c r="M233" i="11" s="1"/>
  <c r="AI233" i="11"/>
  <c r="AO233" i="11"/>
  <c r="J233" i="11"/>
  <c r="C93" i="11"/>
  <c r="I93" i="11" s="1"/>
  <c r="I91" i="11"/>
  <c r="C92" i="11"/>
  <c r="I92" i="11" s="1"/>
  <c r="C90" i="11"/>
  <c r="I90" i="11" s="1"/>
  <c r="K589" i="11"/>
  <c r="L589" i="11"/>
  <c r="M589" i="11" s="1"/>
  <c r="AO589" i="11"/>
  <c r="AI589" i="11"/>
  <c r="J589" i="11"/>
  <c r="AI566" i="11"/>
  <c r="AK566" i="11" s="1"/>
  <c r="AL566" i="11" s="1"/>
  <c r="K566" i="11"/>
  <c r="AO566" i="11"/>
  <c r="AQ566" i="11" s="1"/>
  <c r="AR566" i="11" s="1"/>
  <c r="L566" i="11"/>
  <c r="M566" i="11" s="1"/>
  <c r="J566" i="11"/>
  <c r="O566" i="11" s="1"/>
  <c r="K405" i="11"/>
  <c r="L405" i="11"/>
  <c r="M405" i="11" s="1"/>
  <c r="AO405" i="11"/>
  <c r="AI405" i="11"/>
  <c r="J405" i="11"/>
  <c r="K552" i="11"/>
  <c r="L552" i="11"/>
  <c r="M552" i="11" s="1"/>
  <c r="AI552" i="11"/>
  <c r="AO552" i="11"/>
  <c r="J552" i="11"/>
  <c r="O552" i="11" s="1"/>
  <c r="K612" i="11"/>
  <c r="L612" i="11"/>
  <c r="M612" i="11" s="1"/>
  <c r="AO612" i="11"/>
  <c r="AI612" i="11"/>
  <c r="J612" i="11"/>
  <c r="AI299" i="11"/>
  <c r="AO299" i="11"/>
  <c r="K299" i="11"/>
  <c r="L299" i="11"/>
  <c r="M299" i="11" s="1"/>
  <c r="J299" i="11"/>
  <c r="I147" i="11"/>
  <c r="C149" i="11"/>
  <c r="I149" i="11" s="1"/>
  <c r="C148" i="11"/>
  <c r="I148" i="11" s="1"/>
  <c r="C146" i="11"/>
  <c r="I146" i="11" s="1"/>
  <c r="C208" i="11"/>
  <c r="I208" i="11" s="1"/>
  <c r="C209" i="11"/>
  <c r="I209" i="11" s="1"/>
  <c r="C206" i="11"/>
  <c r="I206" i="11" s="1"/>
  <c r="I207" i="11"/>
  <c r="C228" i="11"/>
  <c r="I228" i="11" s="1"/>
  <c r="C226" i="11"/>
  <c r="I226" i="11" s="1"/>
  <c r="I227" i="11"/>
  <c r="C229" i="11"/>
  <c r="I229" i="11" s="1"/>
  <c r="C46" i="11"/>
  <c r="I46" i="11" s="1"/>
  <c r="C49" i="11"/>
  <c r="I49" i="11" s="1"/>
  <c r="C48" i="11"/>
  <c r="I48" i="11" s="1"/>
  <c r="I47" i="11"/>
  <c r="I511" i="11"/>
  <c r="C510" i="11"/>
  <c r="I510" i="11" s="1"/>
  <c r="C513" i="11"/>
  <c r="I513" i="11" s="1"/>
  <c r="C512" i="11"/>
  <c r="I512" i="11" s="1"/>
  <c r="C653" i="11"/>
  <c r="I653" i="11" s="1"/>
  <c r="C652" i="11"/>
  <c r="I652" i="11" s="1"/>
  <c r="C650" i="11"/>
  <c r="I650" i="11" s="1"/>
  <c r="I651" i="11"/>
  <c r="C606" i="11"/>
  <c r="I606" i="11" s="1"/>
  <c r="C608" i="11"/>
  <c r="I608" i="11" s="1"/>
  <c r="C609" i="11"/>
  <c r="I609" i="11" s="1"/>
  <c r="I607" i="11"/>
  <c r="I195" i="11"/>
  <c r="C194" i="11"/>
  <c r="I194" i="11" s="1"/>
  <c r="C197" i="11"/>
  <c r="I197" i="11" s="1"/>
  <c r="C196" i="11"/>
  <c r="I196" i="11" s="1"/>
  <c r="I595" i="11"/>
  <c r="C596" i="11"/>
  <c r="I596" i="11" s="1"/>
  <c r="C594" i="11"/>
  <c r="I594" i="11" s="1"/>
  <c r="C597" i="11"/>
  <c r="I597" i="11" s="1"/>
  <c r="C156" i="11"/>
  <c r="I156" i="11" s="1"/>
  <c r="C154" i="11"/>
  <c r="I154" i="11" s="1"/>
  <c r="C157" i="11"/>
  <c r="I157" i="11" s="1"/>
  <c r="I155" i="11"/>
  <c r="K349" i="11"/>
  <c r="L349" i="11"/>
  <c r="M349" i="11" s="1"/>
  <c r="AI349" i="11"/>
  <c r="AO349" i="11"/>
  <c r="J349" i="11"/>
  <c r="K536" i="11"/>
  <c r="L536" i="11"/>
  <c r="M536" i="11" s="1"/>
  <c r="AI536" i="11"/>
  <c r="AO536" i="11"/>
  <c r="J536" i="11"/>
  <c r="O536" i="11" s="1"/>
  <c r="K628" i="11"/>
  <c r="L628" i="11"/>
  <c r="M628" i="11" s="1"/>
  <c r="AO628" i="11"/>
  <c r="AI628" i="11"/>
  <c r="J628" i="11"/>
  <c r="K416" i="11"/>
  <c r="L416" i="11"/>
  <c r="M416" i="11" s="1"/>
  <c r="AI416" i="11"/>
  <c r="AO416" i="11"/>
  <c r="J416" i="11"/>
  <c r="K637" i="11"/>
  <c r="AO637" i="11"/>
  <c r="AI637" i="11"/>
  <c r="L637" i="11"/>
  <c r="M637" i="11" s="1"/>
  <c r="J637" i="11"/>
  <c r="K326" i="11"/>
  <c r="AI326" i="11"/>
  <c r="AK326" i="11" s="1"/>
  <c r="AL326" i="11" s="1"/>
  <c r="AO326" i="11"/>
  <c r="AQ326" i="11" s="1"/>
  <c r="AR326" i="11" s="1"/>
  <c r="L326" i="11"/>
  <c r="M326" i="11" s="1"/>
  <c r="J326" i="11"/>
  <c r="J424" i="11"/>
  <c r="L424" i="11"/>
  <c r="M424" i="11" s="1"/>
  <c r="AO424" i="11"/>
  <c r="AI424" i="11"/>
  <c r="K424" i="11"/>
  <c r="AO382" i="11"/>
  <c r="AQ382" i="11" s="1"/>
  <c r="AR382" i="11" s="1"/>
  <c r="AI382" i="11"/>
  <c r="AK382" i="11" s="1"/>
  <c r="AL382" i="11" s="1"/>
  <c r="K382" i="11"/>
  <c r="L382" i="11"/>
  <c r="M382" i="11" s="1"/>
  <c r="J382" i="11"/>
  <c r="O382" i="11" s="1"/>
  <c r="K88" i="11"/>
  <c r="L88" i="11"/>
  <c r="M88" i="11" s="1"/>
  <c r="AO88" i="11"/>
  <c r="AI88" i="11"/>
  <c r="J88" i="11"/>
  <c r="AO123" i="11"/>
  <c r="K123" i="11"/>
  <c r="L123" i="11"/>
  <c r="M123" i="11" s="1"/>
  <c r="AI123" i="11"/>
  <c r="J123" i="11"/>
  <c r="AO655" i="11"/>
  <c r="K655" i="11"/>
  <c r="AI655" i="11"/>
  <c r="L655" i="11"/>
  <c r="M655" i="11" s="1"/>
  <c r="J655" i="11"/>
  <c r="AI186" i="11"/>
  <c r="AK186" i="11" s="1"/>
  <c r="AL186" i="11" s="1"/>
  <c r="AO186" i="11"/>
  <c r="AQ186" i="11" s="1"/>
  <c r="AR186" i="11" s="1"/>
  <c r="K186" i="11"/>
  <c r="L186" i="11"/>
  <c r="J186" i="11"/>
  <c r="O186" i="11" s="1"/>
  <c r="AI314" i="11"/>
  <c r="AK314" i="11" s="1"/>
  <c r="AL314" i="11" s="1"/>
  <c r="AO314" i="11"/>
  <c r="AQ314" i="11" s="1"/>
  <c r="AR314" i="11" s="1"/>
  <c r="K314" i="11"/>
  <c r="L314" i="11"/>
  <c r="M314" i="11" s="1"/>
  <c r="J314" i="11"/>
  <c r="AI410" i="11"/>
  <c r="AK410" i="11" s="1"/>
  <c r="AL410" i="11" s="1"/>
  <c r="AO410" i="11"/>
  <c r="AQ410" i="11" s="1"/>
  <c r="AR410" i="11" s="1"/>
  <c r="K410" i="11"/>
  <c r="L410" i="11"/>
  <c r="M410" i="11" s="1"/>
  <c r="J410" i="11"/>
  <c r="K544" i="11"/>
  <c r="L544" i="11"/>
  <c r="M544" i="11" s="1"/>
  <c r="AI544" i="11"/>
  <c r="AO544" i="11"/>
  <c r="J544" i="11"/>
  <c r="AO670" i="11"/>
  <c r="AQ670" i="11" s="1"/>
  <c r="AR670" i="11" s="1"/>
  <c r="AI670" i="11"/>
  <c r="AK670" i="11" s="1"/>
  <c r="AL670" i="11" s="1"/>
  <c r="K670" i="11"/>
  <c r="L670" i="11"/>
  <c r="M670" i="11" s="1"/>
  <c r="J670" i="11"/>
  <c r="O670" i="11" s="1"/>
  <c r="K457" i="11"/>
  <c r="AO457" i="11"/>
  <c r="L457" i="11"/>
  <c r="M457" i="11" s="1"/>
  <c r="AI457" i="11"/>
  <c r="J457" i="11"/>
  <c r="K618" i="11"/>
  <c r="AO618" i="11"/>
  <c r="AQ618" i="11" s="1"/>
  <c r="AR618" i="11" s="1"/>
  <c r="AI618" i="11"/>
  <c r="AK618" i="11" s="1"/>
  <c r="AL618" i="11" s="1"/>
  <c r="L618" i="11"/>
  <c r="M618" i="11" s="1"/>
  <c r="J618" i="11"/>
  <c r="K521" i="11"/>
  <c r="L521" i="11"/>
  <c r="M521" i="11" s="1"/>
  <c r="AO521" i="11"/>
  <c r="AI521" i="11"/>
  <c r="J521" i="11"/>
  <c r="AO79" i="11"/>
  <c r="K79" i="11"/>
  <c r="AI79" i="11"/>
  <c r="L79" i="11"/>
  <c r="M79" i="11" s="1"/>
  <c r="J79" i="11"/>
  <c r="O79" i="11" s="1"/>
  <c r="K244" i="11"/>
  <c r="L244" i="11"/>
  <c r="M244" i="11" s="1"/>
  <c r="AI244" i="11"/>
  <c r="AO244" i="11"/>
  <c r="J244" i="11"/>
  <c r="K175" i="11"/>
  <c r="AI175" i="11"/>
  <c r="AO175" i="11"/>
  <c r="L175" i="11"/>
  <c r="M175" i="11" s="1"/>
  <c r="J175" i="11"/>
  <c r="K288" i="11"/>
  <c r="L288" i="11"/>
  <c r="M288" i="11" s="1"/>
  <c r="AO288" i="11"/>
  <c r="AI288" i="11"/>
  <c r="J288" i="11"/>
  <c r="AI495" i="11"/>
  <c r="K495" i="11"/>
  <c r="AO495" i="11"/>
  <c r="L495" i="11"/>
  <c r="M495" i="11" s="1"/>
  <c r="J495" i="11"/>
  <c r="O495" i="11" s="1"/>
  <c r="AI95" i="11"/>
  <c r="K95" i="11"/>
  <c r="AO95" i="11"/>
  <c r="L95" i="11"/>
  <c r="M95" i="11" s="1"/>
  <c r="J95" i="11"/>
  <c r="K676" i="11"/>
  <c r="L676" i="11"/>
  <c r="M676" i="11" s="1"/>
  <c r="AI676" i="11"/>
  <c r="AO676" i="11"/>
  <c r="J676" i="11"/>
  <c r="O676" i="11" s="1"/>
  <c r="K486" i="11"/>
  <c r="AO486" i="11"/>
  <c r="AQ486" i="11" s="1"/>
  <c r="AR486" i="11" s="1"/>
  <c r="AI486" i="11"/>
  <c r="AK486" i="11" s="1"/>
  <c r="AL486" i="11" s="1"/>
  <c r="L486" i="11"/>
  <c r="M486" i="11" s="1"/>
  <c r="J486" i="11"/>
  <c r="AO343" i="11"/>
  <c r="K343" i="11"/>
  <c r="AI343" i="11"/>
  <c r="L343" i="11"/>
  <c r="M343" i="11" s="1"/>
  <c r="J343" i="11"/>
  <c r="O343" i="11" s="1"/>
  <c r="AO134" i="11"/>
  <c r="AQ134" i="11" s="1"/>
  <c r="AR134" i="11" s="1"/>
  <c r="K134" i="11"/>
  <c r="AI134" i="11"/>
  <c r="AK134" i="11" s="1"/>
  <c r="AL134" i="11" s="1"/>
  <c r="L134" i="11"/>
  <c r="M134" i="11" s="1"/>
  <c r="J134" i="11"/>
  <c r="L41" i="11"/>
  <c r="M41" i="11" s="1"/>
  <c r="AO41" i="11"/>
  <c r="AI41" i="11"/>
  <c r="J41" i="11"/>
  <c r="K41" i="11"/>
  <c r="K27" i="11"/>
  <c r="L27" i="11"/>
  <c r="M27" i="11" s="1"/>
  <c r="AI27" i="11"/>
  <c r="AO27" i="11"/>
  <c r="J27" i="11"/>
  <c r="J574" i="11"/>
  <c r="L574" i="11"/>
  <c r="M574" i="11" s="1"/>
  <c r="AI574" i="11"/>
  <c r="AK574" i="11" s="1"/>
  <c r="AL574" i="11" s="1"/>
  <c r="AO574" i="11"/>
  <c r="AQ574" i="11" s="1"/>
  <c r="AR574" i="11" s="1"/>
  <c r="K574" i="11"/>
  <c r="K420" i="11"/>
  <c r="L420" i="11"/>
  <c r="M420" i="11" s="1"/>
  <c r="AI420" i="11"/>
  <c r="AO420" i="11"/>
  <c r="J420" i="11"/>
  <c r="K452" i="11"/>
  <c r="L452" i="11"/>
  <c r="M452" i="11" s="1"/>
  <c r="AO452" i="11"/>
  <c r="AI452" i="11"/>
  <c r="J452" i="11"/>
  <c r="O452" i="11" s="1"/>
  <c r="K268" i="11"/>
  <c r="L268" i="11"/>
  <c r="M268" i="11" s="1"/>
  <c r="AO268" i="11"/>
  <c r="AI268" i="11"/>
  <c r="J268" i="11"/>
  <c r="AO311" i="11"/>
  <c r="K311" i="11"/>
  <c r="AI311" i="11"/>
  <c r="L311" i="11"/>
  <c r="M311" i="11" s="1"/>
  <c r="J311" i="11"/>
  <c r="O311" i="11" s="1"/>
  <c r="AO278" i="11"/>
  <c r="AQ278" i="11" s="1"/>
  <c r="AR278" i="11" s="1"/>
  <c r="K278" i="11"/>
  <c r="AI278" i="11"/>
  <c r="AK278" i="11" s="1"/>
  <c r="AL278" i="11" s="1"/>
  <c r="L278" i="11"/>
  <c r="M278" i="11" s="1"/>
  <c r="J278" i="11"/>
  <c r="AO55" i="11"/>
  <c r="K55" i="11"/>
  <c r="AI55" i="11"/>
  <c r="L55" i="11"/>
  <c r="M55" i="11" s="1"/>
  <c r="J55" i="11"/>
  <c r="AO538" i="11"/>
  <c r="AQ538" i="11" s="1"/>
  <c r="AR538" i="11" s="1"/>
  <c r="K538" i="11"/>
  <c r="AI538" i="11"/>
  <c r="AK538" i="11" s="1"/>
  <c r="AL538" i="11" s="1"/>
  <c r="L538" i="11"/>
  <c r="M538" i="11" s="1"/>
  <c r="J538" i="11"/>
  <c r="K642" i="11"/>
  <c r="AI642" i="11"/>
  <c r="AK642" i="11" s="1"/>
  <c r="AL642" i="11" s="1"/>
  <c r="AO642" i="11"/>
  <c r="AQ642" i="11" s="1"/>
  <c r="AR642" i="11" s="1"/>
  <c r="L642" i="11"/>
  <c r="M642" i="11" s="1"/>
  <c r="J642" i="11"/>
  <c r="O642" i="11" s="1"/>
  <c r="K361" i="11"/>
  <c r="L361" i="11"/>
  <c r="M361" i="11" s="1"/>
  <c r="AO361" i="11"/>
  <c r="AI361" i="11"/>
  <c r="J361" i="11"/>
  <c r="K18" i="11"/>
  <c r="L18" i="11"/>
  <c r="M18" i="11" s="1"/>
  <c r="AI18" i="11"/>
  <c r="AO18" i="11"/>
  <c r="J18" i="11"/>
  <c r="K141" i="11"/>
  <c r="L141" i="11"/>
  <c r="M141" i="11" s="1"/>
  <c r="AO141" i="11"/>
  <c r="AI141" i="11"/>
  <c r="J141" i="11"/>
  <c r="K237" i="11"/>
  <c r="L237" i="11"/>
  <c r="M237" i="11" s="1"/>
  <c r="AO237" i="11"/>
  <c r="AI237" i="11"/>
  <c r="J237" i="11"/>
  <c r="K201" i="11"/>
  <c r="L201" i="11"/>
  <c r="M201" i="11" s="1"/>
  <c r="AO201" i="11"/>
  <c r="AI201" i="11"/>
  <c r="J201" i="11"/>
  <c r="AO427" i="11"/>
  <c r="AI427" i="11"/>
  <c r="K427" i="11"/>
  <c r="L427" i="11"/>
  <c r="M427" i="11" s="1"/>
  <c r="J427" i="11"/>
  <c r="K391" i="11"/>
  <c r="AI391" i="11"/>
  <c r="AO391" i="11"/>
  <c r="L391" i="11"/>
  <c r="M391" i="11" s="1"/>
  <c r="J391" i="11"/>
  <c r="AO231" i="11"/>
  <c r="AI231" i="11"/>
  <c r="K231" i="11"/>
  <c r="L231" i="11"/>
  <c r="M231" i="11" s="1"/>
  <c r="J231" i="11"/>
  <c r="O231" i="11" s="1"/>
  <c r="AO586" i="11"/>
  <c r="AQ586" i="11" s="1"/>
  <c r="AR586" i="11" s="1"/>
  <c r="K586" i="11"/>
  <c r="AI586" i="11"/>
  <c r="AK586" i="11" s="1"/>
  <c r="AL586" i="11" s="1"/>
  <c r="L586" i="11"/>
  <c r="M586" i="11" s="1"/>
  <c r="J586" i="11"/>
  <c r="K568" i="11"/>
  <c r="L568" i="11"/>
  <c r="M568" i="11" s="1"/>
  <c r="AI568" i="11"/>
  <c r="AO568" i="11"/>
  <c r="J568" i="11"/>
  <c r="AO402" i="11"/>
  <c r="AQ402" i="11" s="1"/>
  <c r="AR402" i="11" s="1"/>
  <c r="K402" i="11"/>
  <c r="AI402" i="11"/>
  <c r="AK402" i="11" s="1"/>
  <c r="AL402" i="11" s="1"/>
  <c r="L402" i="11"/>
  <c r="M402" i="11" s="1"/>
  <c r="J402" i="11"/>
  <c r="K553" i="11"/>
  <c r="L553" i="11"/>
  <c r="M553" i="11" s="1"/>
  <c r="AI553" i="11"/>
  <c r="AO553" i="11"/>
  <c r="J553" i="11"/>
  <c r="AO610" i="11"/>
  <c r="AQ610" i="11" s="1"/>
  <c r="AR610" i="11" s="1"/>
  <c r="AI610" i="11"/>
  <c r="AK610" i="11" s="1"/>
  <c r="AL610" i="11" s="1"/>
  <c r="K610" i="11"/>
  <c r="L610" i="11"/>
  <c r="M610" i="11" s="1"/>
  <c r="J610" i="11"/>
  <c r="K300" i="11"/>
  <c r="L300" i="11"/>
  <c r="M300" i="11" s="1"/>
  <c r="AI300" i="11"/>
  <c r="AO300" i="11"/>
  <c r="J300" i="11"/>
  <c r="O402" i="11" l="1"/>
  <c r="O538" i="11"/>
  <c r="O486" i="11"/>
  <c r="O78" i="11"/>
  <c r="O453" i="11"/>
  <c r="O621" i="11"/>
  <c r="O412" i="11"/>
  <c r="O610" i="11"/>
  <c r="O586" i="11"/>
  <c r="O41" i="11"/>
  <c r="O637" i="11"/>
  <c r="O349" i="11"/>
  <c r="O405" i="11"/>
  <c r="O541" i="11"/>
  <c r="O267" i="11"/>
  <c r="O26" i="11"/>
  <c r="O675" i="11"/>
  <c r="O177" i="11"/>
  <c r="O619" i="11"/>
  <c r="O411" i="11"/>
  <c r="O535" i="11"/>
  <c r="O550" i="11"/>
  <c r="O236" i="11"/>
  <c r="O643" i="11"/>
  <c r="O310" i="11"/>
  <c r="O488" i="11"/>
  <c r="O286" i="11"/>
  <c r="O519" i="11"/>
  <c r="O542" i="11"/>
  <c r="O654" i="11"/>
  <c r="O613" i="11"/>
  <c r="O588" i="11"/>
  <c r="O280" i="11"/>
  <c r="O421" i="11"/>
  <c r="O136" i="11"/>
  <c r="O416" i="11"/>
  <c r="O456" i="11"/>
  <c r="O348" i="11"/>
  <c r="O328" i="11"/>
  <c r="O574" i="11"/>
  <c r="O628" i="11"/>
  <c r="O360" i="11"/>
  <c r="O384" i="11"/>
  <c r="O97" i="11"/>
  <c r="O86" i="11"/>
  <c r="O636" i="11"/>
  <c r="O393" i="11"/>
  <c r="O140" i="11"/>
  <c r="O289" i="11"/>
  <c r="O518" i="11"/>
  <c r="O629" i="11"/>
  <c r="O237" i="11"/>
  <c r="O543" i="11"/>
  <c r="O587" i="11"/>
  <c r="O414" i="11"/>
  <c r="O298" i="11"/>
  <c r="O576" i="11"/>
  <c r="O198" i="11"/>
  <c r="O359" i="11"/>
  <c r="O346" i="11"/>
  <c r="O390" i="11"/>
  <c r="O627" i="11"/>
  <c r="O454" i="11"/>
  <c r="O425" i="11"/>
  <c r="O314" i="11"/>
  <c r="O612" i="11"/>
  <c r="O589" i="11"/>
  <c r="O545" i="11"/>
  <c r="O125" i="11"/>
  <c r="O230" i="11"/>
  <c r="O268" i="11"/>
  <c r="O27" i="11"/>
  <c r="O655" i="11"/>
  <c r="O139" i="11"/>
  <c r="O673" i="11"/>
  <c r="O426" i="11"/>
  <c r="O455" i="11"/>
  <c r="O315" i="11"/>
  <c r="O657" i="11"/>
  <c r="M186" i="11"/>
  <c r="O122" i="11"/>
  <c r="O175" i="11"/>
  <c r="O410" i="11"/>
  <c r="O313" i="11"/>
  <c r="O489" i="11"/>
  <c r="O200" i="11"/>
  <c r="O281" i="11"/>
  <c r="O345" i="11"/>
  <c r="O80" i="11"/>
  <c r="O383" i="11"/>
  <c r="O569" i="11"/>
  <c r="O537" i="11"/>
  <c r="O201" i="11"/>
  <c r="O361" i="11"/>
  <c r="O278" i="11"/>
  <c r="O420" i="11"/>
  <c r="O329" i="11"/>
  <c r="O423" i="11"/>
  <c r="O243" i="11"/>
  <c r="M674" i="11"/>
  <c r="O245" i="11"/>
  <c r="O87" i="11"/>
  <c r="O635" i="11"/>
  <c r="O392" i="11"/>
  <c r="O540" i="11"/>
  <c r="O269" i="11"/>
  <c r="O25" i="11"/>
  <c r="O677" i="11"/>
  <c r="O40" i="11"/>
  <c r="O671" i="11"/>
  <c r="O18" i="11"/>
  <c r="I479" i="11"/>
  <c r="C481" i="11"/>
  <c r="I481" i="11" s="1"/>
  <c r="C480" i="11"/>
  <c r="I480" i="11" s="1"/>
  <c r="C478" i="11"/>
  <c r="I478" i="11" s="1"/>
  <c r="C590" i="11"/>
  <c r="I590" i="11" s="1"/>
  <c r="C593" i="11"/>
  <c r="I593" i="11" s="1"/>
  <c r="I591" i="11"/>
  <c r="C592" i="11"/>
  <c r="I592" i="11" s="1"/>
  <c r="C340" i="11"/>
  <c r="I340" i="11" s="1"/>
  <c r="C338" i="11"/>
  <c r="I338" i="11" s="1"/>
  <c r="C341" i="11"/>
  <c r="I341" i="11" s="1"/>
  <c r="I339" i="11"/>
  <c r="I667" i="11"/>
  <c r="C668" i="11"/>
  <c r="I668" i="11" s="1"/>
  <c r="C666" i="11"/>
  <c r="I666" i="11" s="1"/>
  <c r="C669" i="11"/>
  <c r="I669" i="11" s="1"/>
  <c r="I355" i="11"/>
  <c r="C357" i="11"/>
  <c r="I357" i="11" s="1"/>
  <c r="C356" i="11"/>
  <c r="I356" i="11" s="1"/>
  <c r="C354" i="11"/>
  <c r="I354" i="11" s="1"/>
  <c r="C249" i="11"/>
  <c r="I249" i="11" s="1"/>
  <c r="I247" i="11"/>
  <c r="C246" i="11"/>
  <c r="I246" i="11" s="1"/>
  <c r="C248" i="11"/>
  <c r="I248" i="11" s="1"/>
  <c r="C309" i="11"/>
  <c r="I309" i="11" s="1"/>
  <c r="I307" i="11"/>
  <c r="C308" i="11"/>
  <c r="I308" i="11" s="1"/>
  <c r="C306" i="11"/>
  <c r="I306" i="11" s="1"/>
  <c r="I583" i="11"/>
  <c r="C584" i="11"/>
  <c r="I584" i="11" s="1"/>
  <c r="C582" i="11"/>
  <c r="I582" i="11" s="1"/>
  <c r="C585" i="11"/>
  <c r="I585" i="11" s="1"/>
  <c r="C45" i="11"/>
  <c r="I45" i="11" s="1"/>
  <c r="C44" i="11"/>
  <c r="I44" i="11" s="1"/>
  <c r="C42" i="11"/>
  <c r="I42" i="11" s="1"/>
  <c r="I43" i="11"/>
  <c r="C477" i="11"/>
  <c r="I477" i="11" s="1"/>
  <c r="I475" i="11"/>
  <c r="C476" i="11"/>
  <c r="I476" i="11" s="1"/>
  <c r="C474" i="11"/>
  <c r="I474" i="11" s="1"/>
  <c r="C50" i="11"/>
  <c r="I50" i="11" s="1"/>
  <c r="I51" i="11"/>
  <c r="C53" i="11"/>
  <c r="I53" i="11" s="1"/>
  <c r="C52" i="11"/>
  <c r="I52" i="11" s="1"/>
  <c r="C600" i="11"/>
  <c r="I600" i="11" s="1"/>
  <c r="C598" i="11"/>
  <c r="I598" i="11" s="1"/>
  <c r="C601" i="11"/>
  <c r="I601" i="11" s="1"/>
  <c r="I599" i="11"/>
  <c r="I219" i="11"/>
  <c r="C218" i="11"/>
  <c r="I218" i="11" s="1"/>
  <c r="C221" i="11"/>
  <c r="I221" i="11" s="1"/>
  <c r="C220" i="11"/>
  <c r="I220" i="11" s="1"/>
  <c r="AP300" i="11"/>
  <c r="AJ300" i="11"/>
  <c r="AP610" i="11"/>
  <c r="AS610" i="11" s="1"/>
  <c r="AT610" i="11" s="1"/>
  <c r="AJ610" i="11"/>
  <c r="AM610" i="11" s="1"/>
  <c r="AN610" i="11" s="1"/>
  <c r="O553" i="11"/>
  <c r="AP402" i="11"/>
  <c r="AS402" i="11" s="1"/>
  <c r="AT402" i="11" s="1"/>
  <c r="AJ402" i="11"/>
  <c r="AM402" i="11" s="1"/>
  <c r="AN402" i="11" s="1"/>
  <c r="AJ568" i="11"/>
  <c r="AP568" i="11"/>
  <c r="AJ18" i="11"/>
  <c r="AP18" i="11"/>
  <c r="AP538" i="11"/>
  <c r="AS538" i="11" s="1"/>
  <c r="AT538" i="11" s="1"/>
  <c r="AJ538" i="11"/>
  <c r="AM538" i="11" s="1"/>
  <c r="AN538" i="11" s="1"/>
  <c r="AJ311" i="11"/>
  <c r="AP311" i="11"/>
  <c r="AJ452" i="11"/>
  <c r="AP452" i="11"/>
  <c r="AP574" i="11"/>
  <c r="AS574" i="11" s="1"/>
  <c r="AT574" i="11" s="1"/>
  <c r="AJ574" i="11"/>
  <c r="AM574" i="11" s="1"/>
  <c r="AN574" i="11" s="1"/>
  <c r="AP343" i="11"/>
  <c r="AJ343" i="11"/>
  <c r="AJ676" i="11"/>
  <c r="AP676" i="11"/>
  <c r="AP495" i="11"/>
  <c r="AJ495" i="11"/>
  <c r="AJ175" i="11"/>
  <c r="AP175" i="11"/>
  <c r="O618" i="11"/>
  <c r="O123" i="11"/>
  <c r="AJ637" i="11"/>
  <c r="AP637" i="11"/>
  <c r="AP349" i="11"/>
  <c r="AJ349" i="11"/>
  <c r="AI154" i="11"/>
  <c r="AK154" i="11" s="1"/>
  <c r="AL154" i="11" s="1"/>
  <c r="AO154" i="11"/>
  <c r="AQ154" i="11" s="1"/>
  <c r="AR154" i="11" s="1"/>
  <c r="K154" i="11"/>
  <c r="L154" i="11"/>
  <c r="M154" i="11" s="1"/>
  <c r="J154" i="11"/>
  <c r="K597" i="11"/>
  <c r="L597" i="11"/>
  <c r="M597" i="11" s="1"/>
  <c r="AI597" i="11"/>
  <c r="AO597" i="11"/>
  <c r="J597" i="11"/>
  <c r="K196" i="11"/>
  <c r="L196" i="11"/>
  <c r="M196" i="11" s="1"/>
  <c r="AI196" i="11"/>
  <c r="AO196" i="11"/>
  <c r="J196" i="11"/>
  <c r="K607" i="11"/>
  <c r="AO607" i="11"/>
  <c r="AI607" i="11"/>
  <c r="L607" i="11"/>
  <c r="M607" i="11" s="1"/>
  <c r="J607" i="11"/>
  <c r="K651" i="11"/>
  <c r="AI651" i="11"/>
  <c r="AO651" i="11"/>
  <c r="L651" i="11"/>
  <c r="M651" i="11" s="1"/>
  <c r="J651" i="11"/>
  <c r="K512" i="11"/>
  <c r="L512" i="11"/>
  <c r="M512" i="11" s="1"/>
  <c r="AI512" i="11"/>
  <c r="AO512" i="11"/>
  <c r="J512" i="11"/>
  <c r="AI47" i="11"/>
  <c r="AO47" i="11"/>
  <c r="K47" i="11"/>
  <c r="L47" i="11"/>
  <c r="M47" i="11" s="1"/>
  <c r="J47" i="11"/>
  <c r="K229" i="11"/>
  <c r="L229" i="11"/>
  <c r="M229" i="11" s="1"/>
  <c r="AI229" i="11"/>
  <c r="AO229" i="11"/>
  <c r="J229" i="11"/>
  <c r="AI207" i="11"/>
  <c r="AO207" i="11"/>
  <c r="K207" i="11"/>
  <c r="L207" i="11"/>
  <c r="M207" i="11" s="1"/>
  <c r="J207" i="11"/>
  <c r="AO146" i="11"/>
  <c r="AQ146" i="11" s="1"/>
  <c r="AR146" i="11" s="1"/>
  <c r="AI146" i="11"/>
  <c r="AK146" i="11" s="1"/>
  <c r="AL146" i="11" s="1"/>
  <c r="K146" i="11"/>
  <c r="L146" i="11"/>
  <c r="M146" i="11" s="1"/>
  <c r="J146" i="11"/>
  <c r="O146" i="11" s="1"/>
  <c r="O299" i="11"/>
  <c r="AP552" i="11"/>
  <c r="AJ552" i="11"/>
  <c r="AP566" i="11"/>
  <c r="AS566" i="11" s="1"/>
  <c r="AT566" i="11" s="1"/>
  <c r="AJ566" i="11"/>
  <c r="AM566" i="11" s="1"/>
  <c r="AN566" i="11" s="1"/>
  <c r="AI91" i="11"/>
  <c r="K91" i="11"/>
  <c r="AO91" i="11"/>
  <c r="L91" i="11"/>
  <c r="M91" i="11" s="1"/>
  <c r="J91" i="11"/>
  <c r="AP233" i="11"/>
  <c r="AJ233" i="11"/>
  <c r="AJ390" i="11"/>
  <c r="AM390" i="11" s="1"/>
  <c r="AN390" i="11" s="1"/>
  <c r="AP390" i="11"/>
  <c r="AS390" i="11" s="1"/>
  <c r="AT390" i="11" s="1"/>
  <c r="O428" i="11"/>
  <c r="AP235" i="11"/>
  <c r="AJ235" i="11"/>
  <c r="AJ360" i="11"/>
  <c r="AP360" i="11"/>
  <c r="AJ419" i="11"/>
  <c r="AP419" i="11"/>
  <c r="AP342" i="11"/>
  <c r="AS342" i="11" s="1"/>
  <c r="AT342" i="11" s="1"/>
  <c r="AJ342" i="11"/>
  <c r="AM342" i="11" s="1"/>
  <c r="AN342" i="11" s="1"/>
  <c r="AP96" i="11"/>
  <c r="AJ96" i="11"/>
  <c r="O287" i="11"/>
  <c r="AP287" i="11"/>
  <c r="AJ287" i="11"/>
  <c r="AP245" i="11"/>
  <c r="AJ245" i="11"/>
  <c r="AJ520" i="11"/>
  <c r="AP520" i="11"/>
  <c r="AP543" i="11"/>
  <c r="AJ543" i="11"/>
  <c r="O317" i="11"/>
  <c r="AP656" i="11"/>
  <c r="AJ656" i="11"/>
  <c r="AJ87" i="11"/>
  <c r="AP87" i="11"/>
  <c r="K682" i="11"/>
  <c r="AI682" i="11"/>
  <c r="AK682" i="11" s="1"/>
  <c r="AL682" i="11" s="1"/>
  <c r="AO682" i="11"/>
  <c r="AQ682" i="11" s="1"/>
  <c r="AR682" i="11" s="1"/>
  <c r="L682" i="11"/>
  <c r="M682" i="11" s="1"/>
  <c r="J682" i="11"/>
  <c r="K120" i="11"/>
  <c r="L120" i="11"/>
  <c r="M120" i="11" s="1"/>
  <c r="AI120" i="11"/>
  <c r="AO120" i="11"/>
  <c r="J120" i="11"/>
  <c r="AO435" i="11"/>
  <c r="AI435" i="11"/>
  <c r="K435" i="11"/>
  <c r="L435" i="11"/>
  <c r="M435" i="11" s="1"/>
  <c r="J435" i="11"/>
  <c r="K465" i="11"/>
  <c r="AO465" i="11"/>
  <c r="AI465" i="11"/>
  <c r="L465" i="11"/>
  <c r="M465" i="11" s="1"/>
  <c r="J465" i="11"/>
  <c r="K132" i="11"/>
  <c r="L132" i="11"/>
  <c r="M132" i="11" s="1"/>
  <c r="AO132" i="11"/>
  <c r="AI132" i="11"/>
  <c r="J132" i="11"/>
  <c r="AI514" i="11"/>
  <c r="AK514" i="11" s="1"/>
  <c r="AL514" i="11" s="1"/>
  <c r="AO514" i="11"/>
  <c r="AQ514" i="11" s="1"/>
  <c r="AR514" i="11" s="1"/>
  <c r="K514" i="11"/>
  <c r="L514" i="11"/>
  <c r="M514" i="11" s="1"/>
  <c r="J514" i="11"/>
  <c r="O514" i="11" s="1"/>
  <c r="K614" i="11"/>
  <c r="AO614" i="11"/>
  <c r="AQ614" i="11" s="1"/>
  <c r="AR614" i="11" s="1"/>
  <c r="AI614" i="11"/>
  <c r="AK614" i="11" s="1"/>
  <c r="AL614" i="11" s="1"/>
  <c r="L614" i="11"/>
  <c r="M614" i="11" s="1"/>
  <c r="J614" i="11"/>
  <c r="K193" i="11"/>
  <c r="L193" i="11"/>
  <c r="M193" i="11" s="1"/>
  <c r="AO193" i="11"/>
  <c r="AI193" i="11"/>
  <c r="J193" i="11"/>
  <c r="AI111" i="11"/>
  <c r="K111" i="11"/>
  <c r="L111" i="11"/>
  <c r="M111" i="11" s="1"/>
  <c r="AO111" i="11"/>
  <c r="J111" i="11"/>
  <c r="AO563" i="11"/>
  <c r="K563" i="11"/>
  <c r="AI563" i="11"/>
  <c r="L563" i="11"/>
  <c r="M563" i="11" s="1"/>
  <c r="J563" i="11"/>
  <c r="AJ301" i="11"/>
  <c r="AP301" i="11"/>
  <c r="AJ19" i="11"/>
  <c r="AP19" i="11"/>
  <c r="AP643" i="11"/>
  <c r="AJ643" i="11"/>
  <c r="AP57" i="11"/>
  <c r="AJ57" i="11"/>
  <c r="AP135" i="11"/>
  <c r="AJ135" i="11"/>
  <c r="AP97" i="11"/>
  <c r="AJ97" i="11"/>
  <c r="AJ383" i="11"/>
  <c r="AP383" i="11"/>
  <c r="AJ347" i="11"/>
  <c r="AP347" i="11"/>
  <c r="K556" i="11"/>
  <c r="L556" i="11"/>
  <c r="M556" i="11" s="1"/>
  <c r="AI556" i="11"/>
  <c r="AO556" i="11"/>
  <c r="J556" i="11"/>
  <c r="O556" i="11" s="1"/>
  <c r="K277" i="11"/>
  <c r="L277" i="11"/>
  <c r="M277" i="11" s="1"/>
  <c r="AI277" i="11"/>
  <c r="AO277" i="11"/>
  <c r="J277" i="11"/>
  <c r="O429" i="11"/>
  <c r="O17" i="11"/>
  <c r="AJ644" i="11"/>
  <c r="AP644" i="11"/>
  <c r="O56" i="11"/>
  <c r="AJ312" i="11"/>
  <c r="AP312" i="11"/>
  <c r="AJ266" i="11"/>
  <c r="AM266" i="11" s="1"/>
  <c r="AN266" i="11" s="1"/>
  <c r="AP266" i="11"/>
  <c r="AS266" i="11" s="1"/>
  <c r="AT266" i="11" s="1"/>
  <c r="AP344" i="11"/>
  <c r="AJ344" i="11"/>
  <c r="O674" i="11"/>
  <c r="AP496" i="11"/>
  <c r="AJ496" i="11"/>
  <c r="O176" i="11"/>
  <c r="AJ81" i="11"/>
  <c r="AP81" i="11"/>
  <c r="AJ621" i="11"/>
  <c r="AP621" i="11"/>
  <c r="AP412" i="11"/>
  <c r="AJ412" i="11"/>
  <c r="AP122" i="11"/>
  <c r="AS122" i="11" s="1"/>
  <c r="AT122" i="11" s="1"/>
  <c r="AJ122" i="11"/>
  <c r="AM122" i="11" s="1"/>
  <c r="AN122" i="11" s="1"/>
  <c r="O385" i="11"/>
  <c r="O634" i="11"/>
  <c r="AJ629" i="11"/>
  <c r="AP629" i="11"/>
  <c r="K38" i="11"/>
  <c r="L38" i="11"/>
  <c r="M38" i="11" s="1"/>
  <c r="AO38" i="11"/>
  <c r="AI38" i="11"/>
  <c r="J38" i="11"/>
  <c r="K381" i="11"/>
  <c r="L381" i="11"/>
  <c r="M381" i="11" s="1"/>
  <c r="AO381" i="11"/>
  <c r="AI381" i="11"/>
  <c r="J381" i="11"/>
  <c r="AI499" i="11"/>
  <c r="K499" i="11"/>
  <c r="AO499" i="11"/>
  <c r="L499" i="11"/>
  <c r="M499" i="11" s="1"/>
  <c r="J499" i="11"/>
  <c r="K639" i="11"/>
  <c r="AO639" i="11"/>
  <c r="AI639" i="11"/>
  <c r="L639" i="11"/>
  <c r="M639" i="11" s="1"/>
  <c r="J639" i="11"/>
  <c r="K282" i="11"/>
  <c r="AO282" i="11"/>
  <c r="AI282" i="11"/>
  <c r="L282" i="11"/>
  <c r="M282" i="11" s="1"/>
  <c r="J282" i="11"/>
  <c r="K369" i="11"/>
  <c r="L369" i="11"/>
  <c r="M369" i="11" s="1"/>
  <c r="AO369" i="11"/>
  <c r="AI369" i="11"/>
  <c r="J369" i="11"/>
  <c r="K69" i="11"/>
  <c r="L69" i="11"/>
  <c r="M69" i="11" s="1"/>
  <c r="AI69" i="11"/>
  <c r="AO69" i="11"/>
  <c r="J69" i="11"/>
  <c r="K63" i="11"/>
  <c r="AI63" i="11"/>
  <c r="AO63" i="11"/>
  <c r="L63" i="11"/>
  <c r="M63" i="11" s="1"/>
  <c r="J63" i="11"/>
  <c r="K304" i="11"/>
  <c r="L304" i="11"/>
  <c r="M304" i="11" s="1"/>
  <c r="AI304" i="11"/>
  <c r="AO304" i="11"/>
  <c r="J304" i="11"/>
  <c r="K658" i="11"/>
  <c r="AI658" i="11"/>
  <c r="AK658" i="11" s="1"/>
  <c r="AL658" i="11" s="1"/>
  <c r="AO658" i="11"/>
  <c r="AQ658" i="11" s="1"/>
  <c r="AR658" i="11" s="1"/>
  <c r="L658" i="11"/>
  <c r="M658" i="11" s="1"/>
  <c r="J658" i="11"/>
  <c r="K108" i="11"/>
  <c r="L108" i="11"/>
  <c r="M108" i="11" s="1"/>
  <c r="AO108" i="11"/>
  <c r="AI108" i="11"/>
  <c r="J108" i="11"/>
  <c r="K532" i="11"/>
  <c r="L532" i="11"/>
  <c r="M532" i="11" s="1"/>
  <c r="AO532" i="11"/>
  <c r="AI532" i="11"/>
  <c r="J532" i="11"/>
  <c r="O532" i="11" s="1"/>
  <c r="C630" i="11"/>
  <c r="I630" i="11" s="1"/>
  <c r="C633" i="11"/>
  <c r="I633" i="11" s="1"/>
  <c r="I631" i="11"/>
  <c r="C632" i="11"/>
  <c r="I632" i="11" s="1"/>
  <c r="C178" i="11"/>
  <c r="I178" i="11" s="1"/>
  <c r="C181" i="11"/>
  <c r="I181" i="11" s="1"/>
  <c r="I179" i="11"/>
  <c r="C180" i="11"/>
  <c r="I180" i="11" s="1"/>
  <c r="C372" i="11"/>
  <c r="I372" i="11" s="1"/>
  <c r="C370" i="11"/>
  <c r="I370" i="11" s="1"/>
  <c r="I371" i="11"/>
  <c r="C373" i="11"/>
  <c r="I373" i="11" s="1"/>
  <c r="C485" i="11"/>
  <c r="I485" i="11" s="1"/>
  <c r="C484" i="11"/>
  <c r="I484" i="11" s="1"/>
  <c r="C482" i="11"/>
  <c r="I482" i="11" s="1"/>
  <c r="I483" i="11"/>
  <c r="C172" i="11"/>
  <c r="I172" i="11" s="1"/>
  <c r="C173" i="11"/>
  <c r="I173" i="11" s="1"/>
  <c r="C170" i="11"/>
  <c r="I170" i="11" s="1"/>
  <c r="I171" i="11"/>
  <c r="C460" i="11"/>
  <c r="I460" i="11" s="1"/>
  <c r="C458" i="11"/>
  <c r="I458" i="11" s="1"/>
  <c r="C461" i="11"/>
  <c r="I461" i="11" s="1"/>
  <c r="I459" i="11"/>
  <c r="I439" i="11"/>
  <c r="C438" i="11"/>
  <c r="I438" i="11" s="1"/>
  <c r="C441" i="11"/>
  <c r="I441" i="11" s="1"/>
  <c r="C440" i="11"/>
  <c r="I440" i="11" s="1"/>
  <c r="C72" i="11"/>
  <c r="I72" i="11" s="1"/>
  <c r="C70" i="11"/>
  <c r="I70" i="11" s="1"/>
  <c r="C73" i="11"/>
  <c r="I73" i="11" s="1"/>
  <c r="I71" i="11"/>
  <c r="I559" i="11"/>
  <c r="C558" i="11"/>
  <c r="I558" i="11" s="1"/>
  <c r="C560" i="11"/>
  <c r="I560" i="11" s="1"/>
  <c r="C561" i="11"/>
  <c r="I561" i="11" s="1"/>
  <c r="C692" i="11"/>
  <c r="I692" i="11" s="1"/>
  <c r="C693" i="11"/>
  <c r="I693" i="11" s="1"/>
  <c r="C690" i="11"/>
  <c r="I690" i="11" s="1"/>
  <c r="I691" i="11"/>
  <c r="C330" i="11"/>
  <c r="I330" i="11" s="1"/>
  <c r="C332" i="11"/>
  <c r="I332" i="11" s="1"/>
  <c r="I331" i="11"/>
  <c r="C333" i="11"/>
  <c r="I333" i="11" s="1"/>
  <c r="I263" i="11"/>
  <c r="C262" i="11"/>
  <c r="I262" i="11" s="1"/>
  <c r="C265" i="11"/>
  <c r="I265" i="11" s="1"/>
  <c r="C264" i="11"/>
  <c r="I264" i="11" s="1"/>
  <c r="I239" i="11"/>
  <c r="C241" i="11"/>
  <c r="I241" i="11" s="1"/>
  <c r="C238" i="11"/>
  <c r="I238" i="11" s="1"/>
  <c r="C240" i="11"/>
  <c r="I240" i="11" s="1"/>
  <c r="AJ586" i="11"/>
  <c r="AM586" i="11" s="1"/>
  <c r="AN586" i="11" s="1"/>
  <c r="AP586" i="11"/>
  <c r="AS586" i="11" s="1"/>
  <c r="AT586" i="11" s="1"/>
  <c r="AJ391" i="11"/>
  <c r="AP391" i="11"/>
  <c r="AJ141" i="11"/>
  <c r="AP141" i="11"/>
  <c r="AP278" i="11"/>
  <c r="AS278" i="11" s="1"/>
  <c r="AT278" i="11" s="1"/>
  <c r="AJ278" i="11"/>
  <c r="AM278" i="11" s="1"/>
  <c r="AN278" i="11" s="1"/>
  <c r="AJ268" i="11"/>
  <c r="AP268" i="11"/>
  <c r="AP27" i="11"/>
  <c r="AJ27" i="11"/>
  <c r="O134" i="11"/>
  <c r="AP486" i="11"/>
  <c r="AS486" i="11" s="1"/>
  <c r="AT486" i="11" s="1"/>
  <c r="AJ486" i="11"/>
  <c r="AM486" i="11" s="1"/>
  <c r="AN486" i="11" s="1"/>
  <c r="O95" i="11"/>
  <c r="AJ288" i="11"/>
  <c r="AP288" i="11"/>
  <c r="O244" i="11"/>
  <c r="AP79" i="11"/>
  <c r="AJ79" i="11"/>
  <c r="O521" i="11"/>
  <c r="AJ457" i="11"/>
  <c r="AP457" i="11"/>
  <c r="AP670" i="11"/>
  <c r="AS670" i="11" s="1"/>
  <c r="AT670" i="11" s="1"/>
  <c r="AJ670" i="11"/>
  <c r="AM670" i="11" s="1"/>
  <c r="AN670" i="11" s="1"/>
  <c r="O544" i="11"/>
  <c r="AP186" i="11"/>
  <c r="AS186" i="11" s="1"/>
  <c r="AT186" i="11" s="1"/>
  <c r="AJ186" i="11"/>
  <c r="AM186" i="11" s="1"/>
  <c r="AN186" i="11" s="1"/>
  <c r="AJ655" i="11"/>
  <c r="AP655" i="11"/>
  <c r="AP88" i="11"/>
  <c r="AJ88" i="11"/>
  <c r="AP382" i="11"/>
  <c r="AS382" i="11" s="1"/>
  <c r="AT382" i="11" s="1"/>
  <c r="AJ382" i="11"/>
  <c r="AM382" i="11" s="1"/>
  <c r="AN382" i="11" s="1"/>
  <c r="AP326" i="11"/>
  <c r="AS326" i="11" s="1"/>
  <c r="AT326" i="11" s="1"/>
  <c r="AJ326" i="11"/>
  <c r="AM326" i="11" s="1"/>
  <c r="AN326" i="11" s="1"/>
  <c r="AJ536" i="11"/>
  <c r="AP536" i="11"/>
  <c r="C665" i="11"/>
  <c r="I665" i="11" s="1"/>
  <c r="I663" i="11"/>
  <c r="C664" i="11"/>
  <c r="I664" i="11" s="1"/>
  <c r="C662" i="11"/>
  <c r="I662" i="11" s="1"/>
  <c r="I375" i="11"/>
  <c r="C376" i="11"/>
  <c r="I376" i="11" s="1"/>
  <c r="C374" i="11"/>
  <c r="I374" i="11" s="1"/>
  <c r="C377" i="11"/>
  <c r="I377" i="11" s="1"/>
  <c r="K156" i="11"/>
  <c r="L156" i="11"/>
  <c r="M156" i="11" s="1"/>
  <c r="AI156" i="11"/>
  <c r="AO156" i="11"/>
  <c r="J156" i="11"/>
  <c r="AO594" i="11"/>
  <c r="AQ594" i="11" s="1"/>
  <c r="AR594" i="11" s="1"/>
  <c r="K594" i="11"/>
  <c r="AI594" i="11"/>
  <c r="AK594" i="11" s="1"/>
  <c r="AL594" i="11" s="1"/>
  <c r="L594" i="11"/>
  <c r="M594" i="11" s="1"/>
  <c r="J594" i="11"/>
  <c r="K197" i="11"/>
  <c r="L197" i="11"/>
  <c r="M197" i="11" s="1"/>
  <c r="AO197" i="11"/>
  <c r="AI197" i="11"/>
  <c r="J197" i="11"/>
  <c r="K609" i="11"/>
  <c r="L609" i="11"/>
  <c r="M609" i="11" s="1"/>
  <c r="AI609" i="11"/>
  <c r="AO609" i="11"/>
  <c r="J609" i="11"/>
  <c r="K650" i="11"/>
  <c r="AI650" i="11"/>
  <c r="AK650" i="11" s="1"/>
  <c r="AL650" i="11" s="1"/>
  <c r="AO650" i="11"/>
  <c r="AQ650" i="11" s="1"/>
  <c r="AR650" i="11" s="1"/>
  <c r="L650" i="11"/>
  <c r="M650" i="11" s="1"/>
  <c r="J650" i="11"/>
  <c r="K513" i="11"/>
  <c r="L513" i="11"/>
  <c r="M513" i="11" s="1"/>
  <c r="AI513" i="11"/>
  <c r="AO513" i="11"/>
  <c r="J513" i="11"/>
  <c r="O513" i="11" s="1"/>
  <c r="K48" i="11"/>
  <c r="L48" i="11"/>
  <c r="M48" i="11" s="1"/>
  <c r="AO48" i="11"/>
  <c r="AI48" i="11"/>
  <c r="J48" i="11"/>
  <c r="K227" i="11"/>
  <c r="AO227" i="11"/>
  <c r="AI227" i="11"/>
  <c r="L227" i="11"/>
  <c r="M227" i="11" s="1"/>
  <c r="J227" i="11"/>
  <c r="AI206" i="11"/>
  <c r="AK206" i="11" s="1"/>
  <c r="AL206" i="11" s="1"/>
  <c r="AO206" i="11"/>
  <c r="AQ206" i="11" s="1"/>
  <c r="AR206" i="11" s="1"/>
  <c r="K206" i="11"/>
  <c r="L206" i="11"/>
  <c r="M206" i="11" s="1"/>
  <c r="J206" i="11"/>
  <c r="K148" i="11"/>
  <c r="L148" i="11"/>
  <c r="M148" i="11" s="1"/>
  <c r="AI148" i="11"/>
  <c r="AO148" i="11"/>
  <c r="J148" i="11"/>
  <c r="O148" i="11" s="1"/>
  <c r="AJ612" i="11"/>
  <c r="AP612" i="11"/>
  <c r="AJ589" i="11"/>
  <c r="AP589" i="11"/>
  <c r="K93" i="11"/>
  <c r="L93" i="11"/>
  <c r="M93" i="11" s="1"/>
  <c r="AI93" i="11"/>
  <c r="AO93" i="11"/>
  <c r="J93" i="11"/>
  <c r="AP199" i="11"/>
  <c r="AJ199" i="11"/>
  <c r="AO16" i="11"/>
  <c r="AQ16" i="11" s="1"/>
  <c r="AI16" i="11"/>
  <c r="AK16" i="11" s="1"/>
  <c r="K16" i="11"/>
  <c r="L16" i="11"/>
  <c r="J16" i="11"/>
  <c r="AP54" i="11"/>
  <c r="AS54" i="11" s="1"/>
  <c r="AT54" i="11" s="1"/>
  <c r="AJ54" i="11"/>
  <c r="AM54" i="11" s="1"/>
  <c r="AN54" i="11" s="1"/>
  <c r="AJ279" i="11"/>
  <c r="AP279" i="11"/>
  <c r="AJ267" i="11"/>
  <c r="AP267" i="11"/>
  <c r="AJ137" i="11"/>
  <c r="AP137" i="11"/>
  <c r="O494" i="11"/>
  <c r="AJ177" i="11"/>
  <c r="AP177" i="11"/>
  <c r="AP78" i="11"/>
  <c r="AS78" i="11" s="1"/>
  <c r="AT78" i="11" s="1"/>
  <c r="AJ78" i="11"/>
  <c r="AM78" i="11" s="1"/>
  <c r="AN78" i="11" s="1"/>
  <c r="AJ619" i="11"/>
  <c r="AP619" i="11"/>
  <c r="AJ673" i="11"/>
  <c r="AP673" i="11"/>
  <c r="AP411" i="11"/>
  <c r="AJ411" i="11"/>
  <c r="O124" i="11"/>
  <c r="AJ384" i="11"/>
  <c r="AP384" i="11"/>
  <c r="AJ415" i="11"/>
  <c r="AP415" i="11"/>
  <c r="O626" i="11"/>
  <c r="AP535" i="11"/>
  <c r="AJ535" i="11"/>
  <c r="AP348" i="11"/>
  <c r="AJ348" i="11"/>
  <c r="K683" i="11"/>
  <c r="AI683" i="11"/>
  <c r="AO683" i="11"/>
  <c r="L683" i="11"/>
  <c r="M683" i="11" s="1"/>
  <c r="J683" i="11"/>
  <c r="O683" i="11" s="1"/>
  <c r="AO119" i="11"/>
  <c r="AI119" i="11"/>
  <c r="K119" i="11"/>
  <c r="L119" i="11"/>
  <c r="M119" i="11" s="1"/>
  <c r="J119" i="11"/>
  <c r="O119" i="11" s="1"/>
  <c r="K437" i="11"/>
  <c r="L437" i="11"/>
  <c r="M437" i="11" s="1"/>
  <c r="AI437" i="11"/>
  <c r="AO437" i="11"/>
  <c r="J437" i="11"/>
  <c r="AI463" i="11"/>
  <c r="K463" i="11"/>
  <c r="AO463" i="11"/>
  <c r="L463" i="11"/>
  <c r="M463" i="11" s="1"/>
  <c r="J463" i="11"/>
  <c r="AI131" i="11"/>
  <c r="K131" i="11"/>
  <c r="L131" i="11"/>
  <c r="M131" i="11" s="1"/>
  <c r="AO131" i="11"/>
  <c r="J131" i="11"/>
  <c r="AI515" i="11"/>
  <c r="K515" i="11"/>
  <c r="AO515" i="11"/>
  <c r="L515" i="11"/>
  <c r="M515" i="11" s="1"/>
  <c r="J515" i="11"/>
  <c r="O515" i="11" s="1"/>
  <c r="K617" i="11"/>
  <c r="L617" i="11"/>
  <c r="M617" i="11" s="1"/>
  <c r="AI617" i="11"/>
  <c r="AO617" i="11"/>
  <c r="J617" i="11"/>
  <c r="O617" i="11" s="1"/>
  <c r="AO191" i="11"/>
  <c r="K191" i="11"/>
  <c r="AI191" i="11"/>
  <c r="L191" i="11"/>
  <c r="M191" i="11" s="1"/>
  <c r="J191" i="11"/>
  <c r="AI110" i="11"/>
  <c r="AK110" i="11" s="1"/>
  <c r="AL110" i="11" s="1"/>
  <c r="K110" i="11"/>
  <c r="L110" i="11"/>
  <c r="M110" i="11" s="1"/>
  <c r="AO110" i="11"/>
  <c r="AQ110" i="11" s="1"/>
  <c r="AR110" i="11" s="1"/>
  <c r="J110" i="11"/>
  <c r="O110" i="11" s="1"/>
  <c r="K565" i="11"/>
  <c r="L565" i="11"/>
  <c r="M565" i="11" s="1"/>
  <c r="AO565" i="11"/>
  <c r="AI565" i="11"/>
  <c r="J565" i="11"/>
  <c r="O611" i="11"/>
  <c r="AJ404" i="11"/>
  <c r="AP404" i="11"/>
  <c r="AP567" i="11"/>
  <c r="AJ567" i="11"/>
  <c r="AP587" i="11"/>
  <c r="AJ587" i="11"/>
  <c r="AJ392" i="11"/>
  <c r="AP392" i="11"/>
  <c r="AP426" i="11"/>
  <c r="AS426" i="11" s="1"/>
  <c r="AT426" i="11" s="1"/>
  <c r="AJ426" i="11"/>
  <c r="AM426" i="11" s="1"/>
  <c r="AN426" i="11" s="1"/>
  <c r="O358" i="11"/>
  <c r="AP540" i="11"/>
  <c r="AJ540" i="11"/>
  <c r="AJ269" i="11"/>
  <c r="AP269" i="11"/>
  <c r="O418" i="11"/>
  <c r="AP577" i="11"/>
  <c r="AJ577" i="11"/>
  <c r="AP677" i="11"/>
  <c r="AJ677" i="11"/>
  <c r="O497" i="11"/>
  <c r="AJ242" i="11"/>
  <c r="AM242" i="11" s="1"/>
  <c r="AN242" i="11" s="1"/>
  <c r="AP242" i="11"/>
  <c r="AS242" i="11" s="1"/>
  <c r="AT242" i="11" s="1"/>
  <c r="O620" i="11"/>
  <c r="AP455" i="11"/>
  <c r="AJ455" i="11"/>
  <c r="AP672" i="11"/>
  <c r="AJ672" i="11"/>
  <c r="O413" i="11"/>
  <c r="AP315" i="11"/>
  <c r="AJ315" i="11"/>
  <c r="AP188" i="11"/>
  <c r="AJ188" i="11"/>
  <c r="AJ654" i="11"/>
  <c r="AM654" i="11" s="1"/>
  <c r="AN654" i="11" s="1"/>
  <c r="AP654" i="11"/>
  <c r="AS654" i="11" s="1"/>
  <c r="AT654" i="11" s="1"/>
  <c r="AJ636" i="11"/>
  <c r="AP636" i="11"/>
  <c r="AJ627" i="11"/>
  <c r="AP627" i="11"/>
  <c r="C166" i="11"/>
  <c r="I166" i="11" s="1"/>
  <c r="C169" i="11"/>
  <c r="I169" i="11" s="1"/>
  <c r="C168" i="11"/>
  <c r="I168" i="11" s="1"/>
  <c r="I167" i="11"/>
  <c r="AI554" i="11"/>
  <c r="AK554" i="11" s="1"/>
  <c r="AL554" i="11" s="1"/>
  <c r="AO554" i="11"/>
  <c r="AQ554" i="11" s="1"/>
  <c r="AR554" i="11" s="1"/>
  <c r="K554" i="11"/>
  <c r="L554" i="11"/>
  <c r="M554" i="11" s="1"/>
  <c r="J554" i="11"/>
  <c r="K276" i="11"/>
  <c r="L276" i="11"/>
  <c r="M276" i="11" s="1"/>
  <c r="AO276" i="11"/>
  <c r="AI276" i="11"/>
  <c r="J276" i="11"/>
  <c r="AP613" i="11"/>
  <c r="AJ613" i="11"/>
  <c r="AJ588" i="11"/>
  <c r="AP588" i="11"/>
  <c r="AP230" i="11"/>
  <c r="AS230" i="11" s="1"/>
  <c r="AT230" i="11" s="1"/>
  <c r="AJ230" i="11"/>
  <c r="AM230" i="11" s="1"/>
  <c r="AN230" i="11" s="1"/>
  <c r="AP17" i="11"/>
  <c r="AJ17" i="11"/>
  <c r="O539" i="11"/>
  <c r="AP280" i="11"/>
  <c r="AJ280" i="11"/>
  <c r="O266" i="11"/>
  <c r="AJ421" i="11"/>
  <c r="AP421" i="11"/>
  <c r="O24" i="11"/>
  <c r="AP136" i="11"/>
  <c r="AJ136" i="11"/>
  <c r="O487" i="11"/>
  <c r="AJ674" i="11"/>
  <c r="AM674" i="11" s="1"/>
  <c r="AN674" i="11" s="1"/>
  <c r="AP674" i="11"/>
  <c r="AS674" i="11" s="1"/>
  <c r="AT674" i="11" s="1"/>
  <c r="AP94" i="11"/>
  <c r="AS94" i="11" s="1"/>
  <c r="AT94" i="11" s="1"/>
  <c r="AJ94" i="11"/>
  <c r="AM94" i="11" s="1"/>
  <c r="AN94" i="11" s="1"/>
  <c r="AJ518" i="11"/>
  <c r="AM518" i="11" s="1"/>
  <c r="AN518" i="11" s="1"/>
  <c r="AP518" i="11"/>
  <c r="AS518" i="11" s="1"/>
  <c r="AT518" i="11" s="1"/>
  <c r="AP545" i="11"/>
  <c r="AJ545" i="11"/>
  <c r="AP657" i="11"/>
  <c r="AJ657" i="11"/>
  <c r="O327" i="11"/>
  <c r="AJ417" i="11"/>
  <c r="AP417" i="11"/>
  <c r="K39" i="11"/>
  <c r="L39" i="11"/>
  <c r="M39" i="11" s="1"/>
  <c r="AO39" i="11"/>
  <c r="AI39" i="11"/>
  <c r="J39" i="11"/>
  <c r="AI378" i="11"/>
  <c r="AK378" i="11" s="1"/>
  <c r="AL378" i="11" s="1"/>
  <c r="AO378" i="11"/>
  <c r="AQ378" i="11" s="1"/>
  <c r="AR378" i="11" s="1"/>
  <c r="K378" i="11"/>
  <c r="L378" i="11"/>
  <c r="M378" i="11" s="1"/>
  <c r="J378" i="11"/>
  <c r="O378" i="11" s="1"/>
  <c r="K501" i="11"/>
  <c r="L501" i="11"/>
  <c r="M501" i="11" s="1"/>
  <c r="AO501" i="11"/>
  <c r="AI501" i="11"/>
  <c r="J501" i="11"/>
  <c r="K641" i="11"/>
  <c r="L641" i="11"/>
  <c r="M641" i="11" s="1"/>
  <c r="AO641" i="11"/>
  <c r="AI641" i="11"/>
  <c r="J641" i="11"/>
  <c r="O641" i="11" s="1"/>
  <c r="K285" i="11"/>
  <c r="L285" i="11"/>
  <c r="M285" i="11" s="1"/>
  <c r="AI285" i="11"/>
  <c r="AO285" i="11"/>
  <c r="J285" i="11"/>
  <c r="K368" i="11"/>
  <c r="AI368" i="11"/>
  <c r="L368" i="11"/>
  <c r="M368" i="11" s="1"/>
  <c r="AO368" i="11"/>
  <c r="J368" i="11"/>
  <c r="O368" i="11" s="1"/>
  <c r="K67" i="11"/>
  <c r="AI67" i="11"/>
  <c r="AO67" i="11"/>
  <c r="L67" i="11"/>
  <c r="M67" i="11" s="1"/>
  <c r="J67" i="11"/>
  <c r="K65" i="11"/>
  <c r="L65" i="11"/>
  <c r="M65" i="11" s="1"/>
  <c r="AO65" i="11"/>
  <c r="AI65" i="11"/>
  <c r="J65" i="11"/>
  <c r="K303" i="11"/>
  <c r="AI303" i="11"/>
  <c r="AO303" i="11"/>
  <c r="L303" i="11"/>
  <c r="M303" i="11" s="1"/>
  <c r="J303" i="11"/>
  <c r="O303" i="11" s="1"/>
  <c r="K660" i="11"/>
  <c r="L660" i="11"/>
  <c r="M660" i="11" s="1"/>
  <c r="AO660" i="11"/>
  <c r="AI660" i="11"/>
  <c r="J660" i="11"/>
  <c r="K109" i="11"/>
  <c r="L109" i="11"/>
  <c r="M109" i="11" s="1"/>
  <c r="AO109" i="11"/>
  <c r="AI109" i="11"/>
  <c r="J109" i="11"/>
  <c r="O109" i="11" s="1"/>
  <c r="AO531" i="11"/>
  <c r="AI531" i="11"/>
  <c r="K531" i="11"/>
  <c r="L531" i="11"/>
  <c r="M531" i="11" s="1"/>
  <c r="J531" i="11"/>
  <c r="C649" i="11"/>
  <c r="I649" i="11" s="1"/>
  <c r="I647" i="11"/>
  <c r="C648" i="11"/>
  <c r="I648" i="11" s="1"/>
  <c r="C646" i="11"/>
  <c r="I646" i="11" s="1"/>
  <c r="C334" i="11"/>
  <c r="I334" i="11" s="1"/>
  <c r="I335" i="11"/>
  <c r="C336" i="11"/>
  <c r="I336" i="11" s="1"/>
  <c r="C337" i="11"/>
  <c r="I337" i="11" s="1"/>
  <c r="C213" i="11"/>
  <c r="I213" i="11" s="1"/>
  <c r="I211" i="11"/>
  <c r="C212" i="11"/>
  <c r="I212" i="11" s="1"/>
  <c r="C210" i="11"/>
  <c r="I210" i="11" s="1"/>
  <c r="C546" i="11"/>
  <c r="I546" i="11" s="1"/>
  <c r="C549" i="11"/>
  <c r="I549" i="11" s="1"/>
  <c r="I547" i="11"/>
  <c r="C548" i="11"/>
  <c r="I548" i="11" s="1"/>
  <c r="I491" i="11"/>
  <c r="C490" i="11"/>
  <c r="I490" i="11" s="1"/>
  <c r="C493" i="11"/>
  <c r="I493" i="11" s="1"/>
  <c r="C492" i="11"/>
  <c r="I492" i="11" s="1"/>
  <c r="C164" i="11"/>
  <c r="I164" i="11" s="1"/>
  <c r="C162" i="11"/>
  <c r="I162" i="11" s="1"/>
  <c r="I163" i="11"/>
  <c r="C165" i="11"/>
  <c r="I165" i="11" s="1"/>
  <c r="C365" i="11"/>
  <c r="I365" i="11" s="1"/>
  <c r="C364" i="11"/>
  <c r="I364" i="11" s="1"/>
  <c r="C362" i="11"/>
  <c r="I362" i="11" s="1"/>
  <c r="I363" i="11"/>
  <c r="C466" i="11"/>
  <c r="I466" i="11" s="1"/>
  <c r="I467" i="11"/>
  <c r="C469" i="11"/>
  <c r="I469" i="11" s="1"/>
  <c r="C468" i="11"/>
  <c r="I468" i="11" s="1"/>
  <c r="I603" i="11"/>
  <c r="C605" i="11"/>
  <c r="I605" i="11" s="1"/>
  <c r="C604" i="11"/>
  <c r="I604" i="11" s="1"/>
  <c r="C602" i="11"/>
  <c r="I602" i="11" s="1"/>
  <c r="C394" i="11"/>
  <c r="I394" i="11" s="1"/>
  <c r="I395" i="11"/>
  <c r="C396" i="11"/>
  <c r="I396" i="11" s="1"/>
  <c r="C397" i="11"/>
  <c r="I397" i="11" s="1"/>
  <c r="C258" i="11"/>
  <c r="I258" i="11" s="1"/>
  <c r="C261" i="11"/>
  <c r="I261" i="11" s="1"/>
  <c r="C260" i="11"/>
  <c r="I260" i="11" s="1"/>
  <c r="I259" i="11"/>
  <c r="C297" i="11"/>
  <c r="I297" i="11" s="1"/>
  <c r="I295" i="11"/>
  <c r="C296" i="11"/>
  <c r="I296" i="11" s="1"/>
  <c r="C294" i="11"/>
  <c r="I294" i="11" s="1"/>
  <c r="C102" i="11"/>
  <c r="I102" i="11" s="1"/>
  <c r="C104" i="11"/>
  <c r="I104" i="11" s="1"/>
  <c r="I103" i="11"/>
  <c r="C105" i="11"/>
  <c r="I105" i="11" s="1"/>
  <c r="O300" i="11"/>
  <c r="AP553" i="11"/>
  <c r="AJ553" i="11"/>
  <c r="O568" i="11"/>
  <c r="O427" i="11"/>
  <c r="AJ427" i="11"/>
  <c r="AP427" i="11"/>
  <c r="AP237" i="11"/>
  <c r="AJ237" i="11"/>
  <c r="AP642" i="11"/>
  <c r="AS642" i="11" s="1"/>
  <c r="AT642" i="11" s="1"/>
  <c r="AJ642" i="11"/>
  <c r="AM642" i="11" s="1"/>
  <c r="AN642" i="11" s="1"/>
  <c r="O55" i="11"/>
  <c r="AP134" i="11"/>
  <c r="AS134" i="11" s="1"/>
  <c r="AT134" i="11" s="1"/>
  <c r="AJ134" i="11"/>
  <c r="AM134" i="11" s="1"/>
  <c r="AN134" i="11" s="1"/>
  <c r="AJ95" i="11"/>
  <c r="AP95" i="11"/>
  <c r="AP618" i="11"/>
  <c r="AS618" i="11" s="1"/>
  <c r="AT618" i="11" s="1"/>
  <c r="AJ618" i="11"/>
  <c r="AM618" i="11" s="1"/>
  <c r="AN618" i="11" s="1"/>
  <c r="AP424" i="11"/>
  <c r="AJ424" i="11"/>
  <c r="O424" i="11"/>
  <c r="AP628" i="11"/>
  <c r="AJ628" i="11"/>
  <c r="K155" i="11"/>
  <c r="AO155" i="11"/>
  <c r="AI155" i="11"/>
  <c r="L155" i="11"/>
  <c r="M155" i="11" s="1"/>
  <c r="J155" i="11"/>
  <c r="K596" i="11"/>
  <c r="L596" i="11"/>
  <c r="M596" i="11" s="1"/>
  <c r="AO596" i="11"/>
  <c r="AI596" i="11"/>
  <c r="J596" i="11"/>
  <c r="AO194" i="11"/>
  <c r="AQ194" i="11" s="1"/>
  <c r="AR194" i="11" s="1"/>
  <c r="AI194" i="11"/>
  <c r="AK194" i="11" s="1"/>
  <c r="AL194" i="11" s="1"/>
  <c r="K194" i="11"/>
  <c r="L194" i="11"/>
  <c r="M194" i="11" s="1"/>
  <c r="J194" i="11"/>
  <c r="O194" i="11" s="1"/>
  <c r="K608" i="11"/>
  <c r="L608" i="11"/>
  <c r="M608" i="11" s="1"/>
  <c r="AI608" i="11"/>
  <c r="AO608" i="11"/>
  <c r="J608" i="11"/>
  <c r="O608" i="11" s="1"/>
  <c r="K652" i="11"/>
  <c r="L652" i="11"/>
  <c r="M652" i="11" s="1"/>
  <c r="AI652" i="11"/>
  <c r="AO652" i="11"/>
  <c r="J652" i="11"/>
  <c r="AO510" i="11"/>
  <c r="AQ510" i="11" s="1"/>
  <c r="AR510" i="11" s="1"/>
  <c r="K510" i="11"/>
  <c r="AI510" i="11"/>
  <c r="AK510" i="11" s="1"/>
  <c r="AL510" i="11" s="1"/>
  <c r="L510" i="11"/>
  <c r="M510" i="11" s="1"/>
  <c r="J510" i="11"/>
  <c r="K49" i="11"/>
  <c r="L49" i="11"/>
  <c r="M49" i="11" s="1"/>
  <c r="AO49" i="11"/>
  <c r="AI49" i="11"/>
  <c r="J49" i="11"/>
  <c r="AO226" i="11"/>
  <c r="AQ226" i="11" s="1"/>
  <c r="AR226" i="11" s="1"/>
  <c r="K226" i="11"/>
  <c r="AI226" i="11"/>
  <c r="AK226" i="11" s="1"/>
  <c r="AL226" i="11" s="1"/>
  <c r="L226" i="11"/>
  <c r="M226" i="11" s="1"/>
  <c r="J226" i="11"/>
  <c r="O226" i="11" s="1"/>
  <c r="K209" i="11"/>
  <c r="L209" i="11"/>
  <c r="M209" i="11" s="1"/>
  <c r="AI209" i="11"/>
  <c r="AO209" i="11"/>
  <c r="J209" i="11"/>
  <c r="K149" i="11"/>
  <c r="L149" i="11"/>
  <c r="M149" i="11" s="1"/>
  <c r="AO149" i="11"/>
  <c r="AI149" i="11"/>
  <c r="J149" i="11"/>
  <c r="K90" i="11"/>
  <c r="AO90" i="11"/>
  <c r="AI90" i="11"/>
  <c r="L90" i="11"/>
  <c r="M90" i="11" s="1"/>
  <c r="J90" i="11"/>
  <c r="O233" i="11"/>
  <c r="AJ428" i="11"/>
  <c r="AP428" i="11"/>
  <c r="O235" i="11"/>
  <c r="AP541" i="11"/>
  <c r="AJ541" i="11"/>
  <c r="O279" i="11"/>
  <c r="AJ450" i="11"/>
  <c r="AM450" i="11" s="1"/>
  <c r="AN450" i="11" s="1"/>
  <c r="AP450" i="11"/>
  <c r="AS450" i="11" s="1"/>
  <c r="AT450" i="11" s="1"/>
  <c r="O419" i="11"/>
  <c r="AP575" i="11"/>
  <c r="AJ575" i="11"/>
  <c r="AP26" i="11"/>
  <c r="AJ26" i="11"/>
  <c r="O342" i="11"/>
  <c r="O96" i="11"/>
  <c r="AJ494" i="11"/>
  <c r="AM494" i="11" s="1"/>
  <c r="AN494" i="11" s="1"/>
  <c r="AP494" i="11"/>
  <c r="AS494" i="11" s="1"/>
  <c r="AT494" i="11" s="1"/>
  <c r="O520" i="11"/>
  <c r="AP456" i="11"/>
  <c r="AJ456" i="11"/>
  <c r="AJ317" i="11"/>
  <c r="AP317" i="11"/>
  <c r="AP187" i="11"/>
  <c r="AJ187" i="11"/>
  <c r="O422" i="11"/>
  <c r="AJ329" i="11"/>
  <c r="AP329" i="11"/>
  <c r="AJ635" i="11"/>
  <c r="AP635" i="11"/>
  <c r="O415" i="11"/>
  <c r="K684" i="11"/>
  <c r="L684" i="11"/>
  <c r="M684" i="11" s="1"/>
  <c r="AO684" i="11"/>
  <c r="AI684" i="11"/>
  <c r="J684" i="11"/>
  <c r="K121" i="11"/>
  <c r="L121" i="11"/>
  <c r="M121" i="11" s="1"/>
  <c r="AO121" i="11"/>
  <c r="AI121" i="11"/>
  <c r="J121" i="11"/>
  <c r="K434" i="11"/>
  <c r="AO434" i="11"/>
  <c r="AQ434" i="11" s="1"/>
  <c r="AR434" i="11" s="1"/>
  <c r="AI434" i="11"/>
  <c r="AK434" i="11" s="1"/>
  <c r="AL434" i="11" s="1"/>
  <c r="L434" i="11"/>
  <c r="M434" i="11" s="1"/>
  <c r="J434" i="11"/>
  <c r="K462" i="11"/>
  <c r="AI462" i="11"/>
  <c r="AK462" i="11" s="1"/>
  <c r="AL462" i="11" s="1"/>
  <c r="AO462" i="11"/>
  <c r="AQ462" i="11" s="1"/>
  <c r="AR462" i="11" s="1"/>
  <c r="L462" i="11"/>
  <c r="M462" i="11" s="1"/>
  <c r="J462" i="11"/>
  <c r="K133" i="11"/>
  <c r="L133" i="11"/>
  <c r="M133" i="11" s="1"/>
  <c r="AO133" i="11"/>
  <c r="AI133" i="11"/>
  <c r="J133" i="11"/>
  <c r="K516" i="11"/>
  <c r="L516" i="11"/>
  <c r="M516" i="11" s="1"/>
  <c r="AI516" i="11"/>
  <c r="AO516" i="11"/>
  <c r="J516" i="11"/>
  <c r="O516" i="11" s="1"/>
  <c r="K615" i="11"/>
  <c r="AO615" i="11"/>
  <c r="AI615" i="11"/>
  <c r="L615" i="11"/>
  <c r="M615" i="11" s="1"/>
  <c r="J615" i="11"/>
  <c r="K192" i="11"/>
  <c r="L192" i="11"/>
  <c r="M192" i="11" s="1"/>
  <c r="AO192" i="11"/>
  <c r="AI192" i="11"/>
  <c r="J192" i="11"/>
  <c r="K113" i="11"/>
  <c r="L113" i="11"/>
  <c r="M113" i="11" s="1"/>
  <c r="AI113" i="11"/>
  <c r="AO113" i="11"/>
  <c r="J113" i="11"/>
  <c r="K564" i="11"/>
  <c r="L564" i="11"/>
  <c r="M564" i="11" s="1"/>
  <c r="AI564" i="11"/>
  <c r="AO564" i="11"/>
  <c r="J564" i="11"/>
  <c r="O564" i="11" s="1"/>
  <c r="O301" i="11"/>
  <c r="O567" i="11"/>
  <c r="AJ232" i="11"/>
  <c r="AP232" i="11"/>
  <c r="AP236" i="11"/>
  <c r="AJ236" i="11"/>
  <c r="AP138" i="11"/>
  <c r="AS138" i="11" s="1"/>
  <c r="AT138" i="11" s="1"/>
  <c r="AJ138" i="11"/>
  <c r="AM138" i="11" s="1"/>
  <c r="AN138" i="11" s="1"/>
  <c r="O19" i="11"/>
  <c r="AP358" i="11"/>
  <c r="AS358" i="11" s="1"/>
  <c r="AT358" i="11" s="1"/>
  <c r="AJ358" i="11"/>
  <c r="AM358" i="11" s="1"/>
  <c r="AN358" i="11" s="1"/>
  <c r="O57" i="11"/>
  <c r="O451" i="11"/>
  <c r="O577" i="11"/>
  <c r="O135" i="11"/>
  <c r="AJ488" i="11"/>
  <c r="AP488" i="11"/>
  <c r="AP174" i="11"/>
  <c r="AS174" i="11" s="1"/>
  <c r="AT174" i="11" s="1"/>
  <c r="AJ174" i="11"/>
  <c r="AM174" i="11" s="1"/>
  <c r="AN174" i="11" s="1"/>
  <c r="O242" i="11"/>
  <c r="AJ519" i="11"/>
  <c r="AP519" i="11"/>
  <c r="AJ542" i="11"/>
  <c r="AM542" i="11" s="1"/>
  <c r="AN542" i="11" s="1"/>
  <c r="AP542" i="11"/>
  <c r="AS542" i="11" s="1"/>
  <c r="AT542" i="11" s="1"/>
  <c r="AJ86" i="11"/>
  <c r="AM86" i="11" s="1"/>
  <c r="AN86" i="11" s="1"/>
  <c r="AP86" i="11"/>
  <c r="AS86" i="11" s="1"/>
  <c r="AT86" i="11" s="1"/>
  <c r="AP423" i="11"/>
  <c r="AJ423" i="11"/>
  <c r="AP328" i="11"/>
  <c r="AJ328" i="11"/>
  <c r="AJ414" i="11"/>
  <c r="AM414" i="11" s="1"/>
  <c r="AN414" i="11" s="1"/>
  <c r="AP414" i="11"/>
  <c r="AS414" i="11" s="1"/>
  <c r="AT414" i="11" s="1"/>
  <c r="K557" i="11"/>
  <c r="L557" i="11"/>
  <c r="M557" i="11" s="1"/>
  <c r="AI557" i="11"/>
  <c r="AO557" i="11"/>
  <c r="J557" i="11"/>
  <c r="K274" i="11"/>
  <c r="AO274" i="11"/>
  <c r="AQ274" i="11" s="1"/>
  <c r="AR274" i="11" s="1"/>
  <c r="AI274" i="11"/>
  <c r="AK274" i="11" s="1"/>
  <c r="AL274" i="11" s="1"/>
  <c r="L274" i="11"/>
  <c r="M274" i="11" s="1"/>
  <c r="J274" i="11"/>
  <c r="O551" i="11"/>
  <c r="AP403" i="11"/>
  <c r="AJ403" i="11"/>
  <c r="AJ569" i="11"/>
  <c r="AP569" i="11"/>
  <c r="AP429" i="11"/>
  <c r="AJ429" i="11"/>
  <c r="AP198" i="11"/>
  <c r="AS198" i="11" s="1"/>
  <c r="AT198" i="11" s="1"/>
  <c r="AJ198" i="11"/>
  <c r="AM198" i="11" s="1"/>
  <c r="AN198" i="11" s="1"/>
  <c r="AP234" i="11"/>
  <c r="AS234" i="11" s="1"/>
  <c r="AT234" i="11" s="1"/>
  <c r="AJ234" i="11"/>
  <c r="AM234" i="11" s="1"/>
  <c r="AN234" i="11" s="1"/>
  <c r="M17" i="11"/>
  <c r="AP359" i="11"/>
  <c r="AJ359" i="11"/>
  <c r="O644" i="11"/>
  <c r="AP539" i="11"/>
  <c r="AJ539" i="11"/>
  <c r="AJ56" i="11"/>
  <c r="AP56" i="11"/>
  <c r="O312" i="11"/>
  <c r="AP453" i="11"/>
  <c r="AJ453" i="11"/>
  <c r="AJ576" i="11"/>
  <c r="AP576" i="11"/>
  <c r="AJ24" i="11"/>
  <c r="AM24" i="11" s="1"/>
  <c r="AP24" i="11"/>
  <c r="AS24" i="11" s="1"/>
  <c r="AP40" i="11"/>
  <c r="AS40" i="11" s="1"/>
  <c r="AT40" i="11" s="1"/>
  <c r="AJ40" i="11"/>
  <c r="AM40" i="11" s="1"/>
  <c r="AN40" i="11" s="1"/>
  <c r="O344" i="11"/>
  <c r="AP487" i="11"/>
  <c r="AJ487" i="11"/>
  <c r="AJ176" i="11"/>
  <c r="AP176" i="11"/>
  <c r="AJ243" i="11"/>
  <c r="AP243" i="11"/>
  <c r="O81" i="11"/>
  <c r="AJ454" i="11"/>
  <c r="AM454" i="11" s="1"/>
  <c r="AN454" i="11" s="1"/>
  <c r="AP454" i="11"/>
  <c r="AS454" i="11" s="1"/>
  <c r="AT454" i="11" s="1"/>
  <c r="AP189" i="11"/>
  <c r="AJ189" i="11"/>
  <c r="AP385" i="11"/>
  <c r="AJ385" i="11"/>
  <c r="AJ327" i="11"/>
  <c r="AP327" i="11"/>
  <c r="AJ346" i="11"/>
  <c r="AM346" i="11" s="1"/>
  <c r="AN346" i="11" s="1"/>
  <c r="AP346" i="11"/>
  <c r="AS346" i="11" s="1"/>
  <c r="AT346" i="11" s="1"/>
  <c r="AI37" i="11"/>
  <c r="K37" i="11"/>
  <c r="AO37" i="11"/>
  <c r="L37" i="11"/>
  <c r="M37" i="11" s="1"/>
  <c r="J37" i="11"/>
  <c r="AI379" i="11"/>
  <c r="AO379" i="11"/>
  <c r="K379" i="11"/>
  <c r="L379" i="11"/>
  <c r="M379" i="11" s="1"/>
  <c r="J379" i="11"/>
  <c r="AO498" i="11"/>
  <c r="K498" i="11"/>
  <c r="AI498" i="11"/>
  <c r="L498" i="11"/>
  <c r="M498" i="11" s="1"/>
  <c r="J498" i="11"/>
  <c r="AI638" i="11"/>
  <c r="AK638" i="11" s="1"/>
  <c r="AL638" i="11" s="1"/>
  <c r="AO638" i="11"/>
  <c r="AQ638" i="11" s="1"/>
  <c r="AR638" i="11" s="1"/>
  <c r="K638" i="11"/>
  <c r="L638" i="11"/>
  <c r="M638" i="11" s="1"/>
  <c r="J638" i="11"/>
  <c r="O638" i="11" s="1"/>
  <c r="K284" i="11"/>
  <c r="L284" i="11"/>
  <c r="M284" i="11" s="1"/>
  <c r="AI284" i="11"/>
  <c r="AO284" i="11"/>
  <c r="J284" i="11"/>
  <c r="AI366" i="11"/>
  <c r="AK366" i="11" s="1"/>
  <c r="AL366" i="11" s="1"/>
  <c r="AO366" i="11"/>
  <c r="AQ366" i="11" s="1"/>
  <c r="AR366" i="11" s="1"/>
  <c r="K366" i="11"/>
  <c r="L366" i="11"/>
  <c r="M366" i="11" s="1"/>
  <c r="J366" i="11"/>
  <c r="K68" i="11"/>
  <c r="L68" i="11"/>
  <c r="M68" i="11" s="1"/>
  <c r="AO68" i="11"/>
  <c r="AI68" i="11"/>
  <c r="J68" i="11"/>
  <c r="K64" i="11"/>
  <c r="L64" i="11"/>
  <c r="M64" i="11" s="1"/>
  <c r="AO64" i="11"/>
  <c r="AI64" i="11"/>
  <c r="J64" i="11"/>
  <c r="O64" i="11" s="1"/>
  <c r="K305" i="11"/>
  <c r="L305" i="11"/>
  <c r="M305" i="11" s="1"/>
  <c r="AO305" i="11"/>
  <c r="AI305" i="11"/>
  <c r="J305" i="11"/>
  <c r="AO659" i="11"/>
  <c r="AI659" i="11"/>
  <c r="K659" i="11"/>
  <c r="L659" i="11"/>
  <c r="M659" i="11" s="1"/>
  <c r="J659" i="11"/>
  <c r="O659" i="11" s="1"/>
  <c r="AI106" i="11"/>
  <c r="AK106" i="11" s="1"/>
  <c r="AL106" i="11" s="1"/>
  <c r="K106" i="11"/>
  <c r="L106" i="11"/>
  <c r="M106" i="11" s="1"/>
  <c r="AO106" i="11"/>
  <c r="AQ106" i="11" s="1"/>
  <c r="AR106" i="11" s="1"/>
  <c r="J106" i="11"/>
  <c r="O106" i="11" s="1"/>
  <c r="K533" i="11"/>
  <c r="L533" i="11"/>
  <c r="M533" i="11" s="1"/>
  <c r="AI533" i="11"/>
  <c r="AO533" i="11"/>
  <c r="J533" i="11"/>
  <c r="O533" i="11" s="1"/>
  <c r="I507" i="11"/>
  <c r="C506" i="11"/>
  <c r="I506" i="11" s="1"/>
  <c r="C509" i="11"/>
  <c r="I509" i="11" s="1"/>
  <c r="C508" i="11"/>
  <c r="I508" i="11" s="1"/>
  <c r="C114" i="11"/>
  <c r="I114" i="11" s="1"/>
  <c r="I115" i="11"/>
  <c r="C117" i="11"/>
  <c r="I117" i="11" s="1"/>
  <c r="C116" i="11"/>
  <c r="I116" i="11" s="1"/>
  <c r="C406" i="11"/>
  <c r="I406" i="11" s="1"/>
  <c r="C409" i="11"/>
  <c r="I409" i="11" s="1"/>
  <c r="C408" i="11"/>
  <c r="I408" i="11" s="1"/>
  <c r="I407" i="11"/>
  <c r="C386" i="11"/>
  <c r="I386" i="11" s="1"/>
  <c r="C389" i="11"/>
  <c r="I389" i="11" s="1"/>
  <c r="C388" i="11"/>
  <c r="I388" i="11" s="1"/>
  <c r="I387" i="11"/>
  <c r="I623" i="11"/>
  <c r="C625" i="11"/>
  <c r="I625" i="11" s="1"/>
  <c r="C624" i="11"/>
  <c r="I624" i="11" s="1"/>
  <c r="C622" i="11"/>
  <c r="I622" i="11" s="1"/>
  <c r="C253" i="11"/>
  <c r="I253" i="11" s="1"/>
  <c r="C252" i="11"/>
  <c r="I252" i="11" s="1"/>
  <c r="I251" i="11"/>
  <c r="C250" i="11"/>
  <c r="I250" i="11" s="1"/>
  <c r="I503" i="11"/>
  <c r="C502" i="11"/>
  <c r="I502" i="11" s="1"/>
  <c r="C505" i="11"/>
  <c r="I505" i="11" s="1"/>
  <c r="C504" i="11"/>
  <c r="I504" i="11" s="1"/>
  <c r="I431" i="11"/>
  <c r="C430" i="11"/>
  <c r="I430" i="11" s="1"/>
  <c r="C433" i="11"/>
  <c r="I433" i="11" s="1"/>
  <c r="C432" i="11"/>
  <c r="I432" i="11" s="1"/>
  <c r="I99" i="11"/>
  <c r="C98" i="11"/>
  <c r="I98" i="11" s="1"/>
  <c r="C101" i="11"/>
  <c r="I101" i="11" s="1"/>
  <c r="C100" i="11"/>
  <c r="I100" i="11" s="1"/>
  <c r="C524" i="11"/>
  <c r="I524" i="11" s="1"/>
  <c r="C522" i="11"/>
  <c r="I522" i="11" s="1"/>
  <c r="C525" i="11"/>
  <c r="I525" i="11" s="1"/>
  <c r="I523" i="11"/>
  <c r="C23" i="11"/>
  <c r="I23" i="11" s="1"/>
  <c r="C22" i="11"/>
  <c r="I22" i="11" s="1"/>
  <c r="C20" i="11"/>
  <c r="I21" i="11"/>
  <c r="C30" i="11"/>
  <c r="I30" i="11" s="1"/>
  <c r="C28" i="11"/>
  <c r="I28" i="11" s="1"/>
  <c r="I29" i="11"/>
  <c r="C31" i="11"/>
  <c r="I31" i="11" s="1"/>
  <c r="C324" i="11"/>
  <c r="I324" i="11" s="1"/>
  <c r="I323" i="11"/>
  <c r="C322" i="11"/>
  <c r="I322" i="11" s="1"/>
  <c r="C325" i="11"/>
  <c r="I325" i="11" s="1"/>
  <c r="C85" i="11"/>
  <c r="I85" i="11" s="1"/>
  <c r="C82" i="11"/>
  <c r="I82" i="11" s="1"/>
  <c r="C84" i="11"/>
  <c r="I84" i="11" s="1"/>
  <c r="I83" i="11"/>
  <c r="C680" i="11"/>
  <c r="I680" i="11" s="1"/>
  <c r="I679" i="11"/>
  <c r="C681" i="11"/>
  <c r="I681" i="11" s="1"/>
  <c r="C678" i="11"/>
  <c r="I678" i="11" s="1"/>
  <c r="I75" i="11"/>
  <c r="C76" i="11"/>
  <c r="I76" i="11" s="1"/>
  <c r="C77" i="11"/>
  <c r="I77" i="11" s="1"/>
  <c r="C74" i="11"/>
  <c r="I74" i="11" s="1"/>
  <c r="C216" i="11"/>
  <c r="I216" i="11" s="1"/>
  <c r="C214" i="11"/>
  <c r="I214" i="11" s="1"/>
  <c r="C217" i="11"/>
  <c r="I217" i="11" s="1"/>
  <c r="I215" i="11"/>
  <c r="I471" i="11"/>
  <c r="C470" i="11"/>
  <c r="I470" i="11" s="1"/>
  <c r="C473" i="11"/>
  <c r="I473" i="11" s="1"/>
  <c r="C472" i="11"/>
  <c r="I472" i="11" s="1"/>
  <c r="C350" i="11"/>
  <c r="I350" i="11" s="1"/>
  <c r="I351" i="11"/>
  <c r="C352" i="11"/>
  <c r="I352" i="11" s="1"/>
  <c r="C353" i="11"/>
  <c r="I353" i="11" s="1"/>
  <c r="C142" i="11"/>
  <c r="I142" i="11" s="1"/>
  <c r="I143" i="11"/>
  <c r="C144" i="11"/>
  <c r="I144" i="11" s="1"/>
  <c r="C145" i="11"/>
  <c r="I145" i="11" s="1"/>
  <c r="C528" i="11"/>
  <c r="I528" i="11" s="1"/>
  <c r="I527" i="11"/>
  <c r="C526" i="11"/>
  <c r="I526" i="11" s="1"/>
  <c r="C529" i="11"/>
  <c r="I529" i="11" s="1"/>
  <c r="AP231" i="11"/>
  <c r="AJ231" i="11"/>
  <c r="O391" i="11"/>
  <c r="AP201" i="11"/>
  <c r="AJ201" i="11"/>
  <c r="O141" i="11"/>
  <c r="AJ361" i="11"/>
  <c r="AP361" i="11"/>
  <c r="AJ55" i="11"/>
  <c r="AP55" i="11"/>
  <c r="AJ420" i="11"/>
  <c r="AP420" i="11"/>
  <c r="AJ41" i="11"/>
  <c r="AP41" i="11"/>
  <c r="O288" i="11"/>
  <c r="AJ244" i="11"/>
  <c r="AP244" i="11"/>
  <c r="AP521" i="11"/>
  <c r="AJ521" i="11"/>
  <c r="O457" i="11"/>
  <c r="AP544" i="11"/>
  <c r="AJ544" i="11"/>
  <c r="AP410" i="11"/>
  <c r="AS410" i="11" s="1"/>
  <c r="AT410" i="11" s="1"/>
  <c r="AJ410" i="11"/>
  <c r="AM410" i="11" s="1"/>
  <c r="AN410" i="11" s="1"/>
  <c r="AJ314" i="11"/>
  <c r="AM314" i="11" s="1"/>
  <c r="AN314" i="11" s="1"/>
  <c r="AP314" i="11"/>
  <c r="AS314" i="11" s="1"/>
  <c r="AT314" i="11" s="1"/>
  <c r="AP123" i="11"/>
  <c r="AJ123" i="11"/>
  <c r="O88" i="11"/>
  <c r="O326" i="11"/>
  <c r="AP416" i="11"/>
  <c r="AJ416" i="11"/>
  <c r="C160" i="11"/>
  <c r="I160" i="11" s="1"/>
  <c r="I159" i="11"/>
  <c r="C161" i="11"/>
  <c r="I161" i="11" s="1"/>
  <c r="C158" i="11"/>
  <c r="I158" i="11" s="1"/>
  <c r="K157" i="11"/>
  <c r="L157" i="11"/>
  <c r="M157" i="11" s="1"/>
  <c r="AI157" i="11"/>
  <c r="AO157" i="11"/>
  <c r="J157" i="11"/>
  <c r="K595" i="11"/>
  <c r="AI595" i="11"/>
  <c r="AO595" i="11"/>
  <c r="L595" i="11"/>
  <c r="M595" i="11" s="1"/>
  <c r="J595" i="11"/>
  <c r="K195" i="11"/>
  <c r="AI195" i="11"/>
  <c r="AO195" i="11"/>
  <c r="L195" i="11"/>
  <c r="M195" i="11" s="1"/>
  <c r="J195" i="11"/>
  <c r="AI606" i="11"/>
  <c r="AK606" i="11" s="1"/>
  <c r="AL606" i="11" s="1"/>
  <c r="AO606" i="11"/>
  <c r="AQ606" i="11" s="1"/>
  <c r="AR606" i="11" s="1"/>
  <c r="K606" i="11"/>
  <c r="L606" i="11"/>
  <c r="M606" i="11" s="1"/>
  <c r="J606" i="11"/>
  <c r="O606" i="11" s="1"/>
  <c r="K653" i="11"/>
  <c r="L653" i="11"/>
  <c r="M653" i="11" s="1"/>
  <c r="AO653" i="11"/>
  <c r="AI653" i="11"/>
  <c r="J653" i="11"/>
  <c r="O653" i="11" s="1"/>
  <c r="AI511" i="11"/>
  <c r="K511" i="11"/>
  <c r="AO511" i="11"/>
  <c r="L511" i="11"/>
  <c r="M511" i="11" s="1"/>
  <c r="J511" i="11"/>
  <c r="K46" i="11"/>
  <c r="AI46" i="11"/>
  <c r="AK46" i="11" s="1"/>
  <c r="AL46" i="11" s="1"/>
  <c r="AO46" i="11"/>
  <c r="AQ46" i="11" s="1"/>
  <c r="AR46" i="11" s="1"/>
  <c r="L46" i="11"/>
  <c r="M46" i="11" s="1"/>
  <c r="J46" i="11"/>
  <c r="K228" i="11"/>
  <c r="L228" i="11"/>
  <c r="M228" i="11" s="1"/>
  <c r="AO228" i="11"/>
  <c r="AI228" i="11"/>
  <c r="J228" i="11"/>
  <c r="K208" i="11"/>
  <c r="L208" i="11"/>
  <c r="M208" i="11" s="1"/>
  <c r="AI208" i="11"/>
  <c r="AO208" i="11"/>
  <c r="J208" i="11"/>
  <c r="O208" i="11" s="1"/>
  <c r="K147" i="11"/>
  <c r="AI147" i="11"/>
  <c r="AO147" i="11"/>
  <c r="L147" i="11"/>
  <c r="M147" i="11" s="1"/>
  <c r="J147" i="11"/>
  <c r="AP299" i="11"/>
  <c r="AJ299" i="11"/>
  <c r="AJ405" i="11"/>
  <c r="AP405" i="11"/>
  <c r="K92" i="11"/>
  <c r="L92" i="11"/>
  <c r="M92" i="11" s="1"/>
  <c r="AO92" i="11"/>
  <c r="AI92" i="11"/>
  <c r="J92" i="11"/>
  <c r="O199" i="11"/>
  <c r="AP139" i="11"/>
  <c r="AJ139" i="11"/>
  <c r="AJ645" i="11"/>
  <c r="AP645" i="11"/>
  <c r="O54" i="11"/>
  <c r="AJ313" i="11"/>
  <c r="AP313" i="11"/>
  <c r="O450" i="11"/>
  <c r="O575" i="11"/>
  <c r="O137" i="11"/>
  <c r="AJ489" i="11"/>
  <c r="AP489" i="11"/>
  <c r="AJ675" i="11"/>
  <c r="AP675" i="11"/>
  <c r="O187" i="11"/>
  <c r="AJ124" i="11"/>
  <c r="AP124" i="11"/>
  <c r="AP422" i="11"/>
  <c r="AS422" i="11" s="1"/>
  <c r="AT422" i="11" s="1"/>
  <c r="AJ422" i="11"/>
  <c r="AM422" i="11" s="1"/>
  <c r="AN422" i="11" s="1"/>
  <c r="AJ626" i="11"/>
  <c r="AM626" i="11" s="1"/>
  <c r="AN626" i="11" s="1"/>
  <c r="AP626" i="11"/>
  <c r="AS626" i="11" s="1"/>
  <c r="AT626" i="11" s="1"/>
  <c r="K685" i="11"/>
  <c r="L685" i="11"/>
  <c r="M685" i="11" s="1"/>
  <c r="AO685" i="11"/>
  <c r="AI685" i="11"/>
  <c r="J685" i="11"/>
  <c r="AO118" i="11"/>
  <c r="AQ118" i="11" s="1"/>
  <c r="AR118" i="11" s="1"/>
  <c r="AI118" i="11"/>
  <c r="AK118" i="11" s="1"/>
  <c r="AL118" i="11" s="1"/>
  <c r="K118" i="11"/>
  <c r="L118" i="11"/>
  <c r="M118" i="11" s="1"/>
  <c r="J118" i="11"/>
  <c r="K436" i="11"/>
  <c r="L436" i="11"/>
  <c r="M436" i="11" s="1"/>
  <c r="AO436" i="11"/>
  <c r="AI436" i="11"/>
  <c r="J436" i="11"/>
  <c r="O436" i="11" s="1"/>
  <c r="K464" i="11"/>
  <c r="L464" i="11"/>
  <c r="M464" i="11" s="1"/>
  <c r="AI464" i="11"/>
  <c r="AO464" i="11"/>
  <c r="J464" i="11"/>
  <c r="AI130" i="11"/>
  <c r="AK130" i="11" s="1"/>
  <c r="AL130" i="11" s="1"/>
  <c r="K130" i="11"/>
  <c r="L130" i="11"/>
  <c r="M130" i="11" s="1"/>
  <c r="AO130" i="11"/>
  <c r="AQ130" i="11" s="1"/>
  <c r="AR130" i="11" s="1"/>
  <c r="J130" i="11"/>
  <c r="K517" i="11"/>
  <c r="L517" i="11"/>
  <c r="M517" i="11" s="1"/>
  <c r="AO517" i="11"/>
  <c r="AI517" i="11"/>
  <c r="J517" i="11"/>
  <c r="K616" i="11"/>
  <c r="L616" i="11"/>
  <c r="M616" i="11" s="1"/>
  <c r="AO616" i="11"/>
  <c r="AI616" i="11"/>
  <c r="J616" i="11"/>
  <c r="O616" i="11" s="1"/>
  <c r="K190" i="11"/>
  <c r="AI190" i="11"/>
  <c r="AK190" i="11" s="1"/>
  <c r="AL190" i="11" s="1"/>
  <c r="AO190" i="11"/>
  <c r="AQ190" i="11" s="1"/>
  <c r="AR190" i="11" s="1"/>
  <c r="L190" i="11"/>
  <c r="M190" i="11" s="1"/>
  <c r="J190" i="11"/>
  <c r="K112" i="11"/>
  <c r="L112" i="11"/>
  <c r="M112" i="11" s="1"/>
  <c r="AI112" i="11"/>
  <c r="AO112" i="11"/>
  <c r="J112" i="11"/>
  <c r="AO562" i="11"/>
  <c r="AQ562" i="11" s="1"/>
  <c r="AR562" i="11" s="1"/>
  <c r="AI562" i="11"/>
  <c r="AK562" i="11" s="1"/>
  <c r="AL562" i="11" s="1"/>
  <c r="K562" i="11"/>
  <c r="L562" i="11"/>
  <c r="M562" i="11" s="1"/>
  <c r="J562" i="11"/>
  <c r="O562" i="11" s="1"/>
  <c r="AJ611" i="11"/>
  <c r="AP611" i="11"/>
  <c r="AP550" i="11"/>
  <c r="AS550" i="11" s="1"/>
  <c r="AT550" i="11" s="1"/>
  <c r="AJ550" i="11"/>
  <c r="AM550" i="11" s="1"/>
  <c r="AN550" i="11" s="1"/>
  <c r="O404" i="11"/>
  <c r="AP200" i="11"/>
  <c r="AJ200" i="11"/>
  <c r="AP281" i="11"/>
  <c r="AJ281" i="11"/>
  <c r="AP310" i="11"/>
  <c r="AS310" i="11" s="1"/>
  <c r="AT310" i="11" s="1"/>
  <c r="AJ310" i="11"/>
  <c r="AM310" i="11" s="1"/>
  <c r="AN310" i="11" s="1"/>
  <c r="AP451" i="11"/>
  <c r="AJ451" i="11"/>
  <c r="AJ418" i="11"/>
  <c r="AM418" i="11" s="1"/>
  <c r="AN418" i="11" s="1"/>
  <c r="AP418" i="11"/>
  <c r="AS418" i="11" s="1"/>
  <c r="AT418" i="11" s="1"/>
  <c r="AP25" i="11"/>
  <c r="AJ25" i="11"/>
  <c r="AJ345" i="11"/>
  <c r="AP345" i="11"/>
  <c r="AJ497" i="11"/>
  <c r="AP497" i="11"/>
  <c r="AJ286" i="11"/>
  <c r="AM286" i="11" s="1"/>
  <c r="AN286" i="11" s="1"/>
  <c r="AP286" i="11"/>
  <c r="AS286" i="11" s="1"/>
  <c r="AT286" i="11" s="1"/>
  <c r="AP80" i="11"/>
  <c r="AJ80" i="11"/>
  <c r="AP620" i="11"/>
  <c r="AJ620" i="11"/>
  <c r="O672" i="11"/>
  <c r="AP413" i="11"/>
  <c r="AJ413" i="11"/>
  <c r="O188" i="11"/>
  <c r="AJ125" i="11"/>
  <c r="AP125" i="11"/>
  <c r="AP534" i="11"/>
  <c r="AS534" i="11" s="1"/>
  <c r="AT534" i="11" s="1"/>
  <c r="AJ534" i="11"/>
  <c r="AM534" i="11" s="1"/>
  <c r="AN534" i="11" s="1"/>
  <c r="O347" i="11"/>
  <c r="K555" i="11"/>
  <c r="AI555" i="11"/>
  <c r="AO555" i="11"/>
  <c r="L555" i="11"/>
  <c r="M555" i="11" s="1"/>
  <c r="J555" i="11"/>
  <c r="O555" i="11" s="1"/>
  <c r="K275" i="11"/>
  <c r="AO275" i="11"/>
  <c r="AI275" i="11"/>
  <c r="L275" i="11"/>
  <c r="M275" i="11" s="1"/>
  <c r="J275" i="11"/>
  <c r="AP298" i="11"/>
  <c r="AS298" i="11" s="1"/>
  <c r="AT298" i="11" s="1"/>
  <c r="AJ298" i="11"/>
  <c r="AM298" i="11" s="1"/>
  <c r="AN298" i="11" s="1"/>
  <c r="AP551" i="11"/>
  <c r="AJ551" i="11"/>
  <c r="AP393" i="11"/>
  <c r="AJ393" i="11"/>
  <c r="AP140" i="11"/>
  <c r="AJ140" i="11"/>
  <c r="O94" i="11"/>
  <c r="AP289" i="11"/>
  <c r="AJ289" i="11"/>
  <c r="AP671" i="11"/>
  <c r="AJ671" i="11"/>
  <c r="AP316" i="11"/>
  <c r="AJ316" i="11"/>
  <c r="AP89" i="11"/>
  <c r="AJ89" i="11"/>
  <c r="AJ425" i="11"/>
  <c r="AP425" i="11"/>
  <c r="AP634" i="11"/>
  <c r="AS634" i="11" s="1"/>
  <c r="AT634" i="11" s="1"/>
  <c r="AJ634" i="11"/>
  <c r="AM634" i="11" s="1"/>
  <c r="AN634" i="11" s="1"/>
  <c r="AJ537" i="11"/>
  <c r="AP537" i="11"/>
  <c r="C293" i="11"/>
  <c r="I293" i="11" s="1"/>
  <c r="C292" i="11"/>
  <c r="I292" i="11" s="1"/>
  <c r="I291" i="11"/>
  <c r="C290" i="11"/>
  <c r="I290" i="11" s="1"/>
  <c r="AO36" i="11"/>
  <c r="AQ36" i="11" s="1"/>
  <c r="AR36" i="11" s="1"/>
  <c r="AI36" i="11"/>
  <c r="AK36" i="11" s="1"/>
  <c r="AL36" i="11" s="1"/>
  <c r="K36" i="11"/>
  <c r="L36" i="11"/>
  <c r="M36" i="11" s="1"/>
  <c r="J36" i="11"/>
  <c r="K380" i="11"/>
  <c r="L380" i="11"/>
  <c r="M380" i="11" s="1"/>
  <c r="AO380" i="11"/>
  <c r="AI380" i="11"/>
  <c r="J380" i="11"/>
  <c r="K500" i="11"/>
  <c r="L500" i="11"/>
  <c r="M500" i="11" s="1"/>
  <c r="AO500" i="11"/>
  <c r="AI500" i="11"/>
  <c r="J500" i="11"/>
  <c r="K640" i="11"/>
  <c r="L640" i="11"/>
  <c r="M640" i="11" s="1"/>
  <c r="AI640" i="11"/>
  <c r="AO640" i="11"/>
  <c r="J640" i="11"/>
  <c r="O640" i="11" s="1"/>
  <c r="AO283" i="11"/>
  <c r="AI283" i="11"/>
  <c r="K283" i="11"/>
  <c r="L283" i="11"/>
  <c r="M283" i="11" s="1"/>
  <c r="J283" i="11"/>
  <c r="AI367" i="11"/>
  <c r="K367" i="11"/>
  <c r="AO367" i="11"/>
  <c r="L367" i="11"/>
  <c r="M367" i="11" s="1"/>
  <c r="J367" i="11"/>
  <c r="AI66" i="11"/>
  <c r="AK66" i="11" s="1"/>
  <c r="AL66" i="11" s="1"/>
  <c r="AO66" i="11"/>
  <c r="AQ66" i="11" s="1"/>
  <c r="AR66" i="11" s="1"/>
  <c r="K66" i="11"/>
  <c r="L66" i="11"/>
  <c r="M66" i="11" s="1"/>
  <c r="J66" i="11"/>
  <c r="K62" i="11"/>
  <c r="AI62" i="11"/>
  <c r="AK62" i="11" s="1"/>
  <c r="AL62" i="11" s="1"/>
  <c r="AO62" i="11"/>
  <c r="AQ62" i="11" s="1"/>
  <c r="AR62" i="11" s="1"/>
  <c r="L62" i="11"/>
  <c r="M62" i="11" s="1"/>
  <c r="J62" i="11"/>
  <c r="AI302" i="11"/>
  <c r="AK302" i="11" s="1"/>
  <c r="AL302" i="11" s="1"/>
  <c r="AO302" i="11"/>
  <c r="AQ302" i="11" s="1"/>
  <c r="AR302" i="11" s="1"/>
  <c r="K302" i="11"/>
  <c r="L302" i="11"/>
  <c r="M302" i="11" s="1"/>
  <c r="J302" i="11"/>
  <c r="K661" i="11"/>
  <c r="L661" i="11"/>
  <c r="M661" i="11" s="1"/>
  <c r="AO661" i="11"/>
  <c r="AI661" i="11"/>
  <c r="J661" i="11"/>
  <c r="K107" i="11"/>
  <c r="AI107" i="11"/>
  <c r="L107" i="11"/>
  <c r="M107" i="11" s="1"/>
  <c r="AO107" i="11"/>
  <c r="J107" i="11"/>
  <c r="K530" i="11"/>
  <c r="AI530" i="11"/>
  <c r="AK530" i="11" s="1"/>
  <c r="AL530" i="11" s="1"/>
  <c r="AO530" i="11"/>
  <c r="AQ530" i="11" s="1"/>
  <c r="AR530" i="11" s="1"/>
  <c r="L530" i="11"/>
  <c r="M530" i="11" s="1"/>
  <c r="J530" i="11"/>
  <c r="O108" i="11" l="1"/>
  <c r="O69" i="11"/>
  <c r="O557" i="11"/>
  <c r="O660" i="11"/>
  <c r="O661" i="11"/>
  <c r="O380" i="11"/>
  <c r="O511" i="11"/>
  <c r="O149" i="11"/>
  <c r="O285" i="11"/>
  <c r="O39" i="11"/>
  <c r="O434" i="11"/>
  <c r="O437" i="11"/>
  <c r="O594" i="11"/>
  <c r="O277" i="11"/>
  <c r="O154" i="11"/>
  <c r="O614" i="11"/>
  <c r="O435" i="11"/>
  <c r="AR16" i="11"/>
  <c r="O565" i="11"/>
  <c r="AN24" i="11"/>
  <c r="AL16" i="11"/>
  <c r="O155" i="11"/>
  <c r="AT24" i="11"/>
  <c r="O275" i="11"/>
  <c r="O379" i="11"/>
  <c r="O131" i="11"/>
  <c r="O302" i="11"/>
  <c r="O283" i="11"/>
  <c r="O46" i="11"/>
  <c r="O595" i="11"/>
  <c r="O510" i="11"/>
  <c r="O93" i="11"/>
  <c r="O227" i="11"/>
  <c r="O197" i="11"/>
  <c r="O499" i="11"/>
  <c r="O193" i="11"/>
  <c r="O465" i="11"/>
  <c r="O91" i="11"/>
  <c r="O47" i="11"/>
  <c r="O651" i="11"/>
  <c r="O597" i="11"/>
  <c r="O530" i="11"/>
  <c r="O367" i="11"/>
  <c r="O36" i="11"/>
  <c r="O92" i="11"/>
  <c r="O195" i="11"/>
  <c r="O157" i="11"/>
  <c r="O498" i="11"/>
  <c r="O652" i="11"/>
  <c r="O596" i="11"/>
  <c r="O501" i="11"/>
  <c r="O206" i="11"/>
  <c r="O609" i="11"/>
  <c r="O156" i="11"/>
  <c r="O658" i="11"/>
  <c r="O63" i="11"/>
  <c r="O639" i="11"/>
  <c r="O381" i="11"/>
  <c r="O111" i="11"/>
  <c r="O120" i="11"/>
  <c r="O196" i="11"/>
  <c r="C182" i="11"/>
  <c r="I182" i="11" s="1"/>
  <c r="C185" i="11"/>
  <c r="I185" i="11" s="1"/>
  <c r="I183" i="11"/>
  <c r="C184" i="11"/>
  <c r="I184" i="11" s="1"/>
  <c r="O66" i="11"/>
  <c r="AJ367" i="11"/>
  <c r="AP367" i="11"/>
  <c r="O500" i="11"/>
  <c r="AI291" i="11"/>
  <c r="AO291" i="11"/>
  <c r="K291" i="11"/>
  <c r="L291" i="11"/>
  <c r="M291" i="11" s="1"/>
  <c r="J291" i="11"/>
  <c r="AJ555" i="11"/>
  <c r="AP555" i="11"/>
  <c r="AJ112" i="11"/>
  <c r="AP112" i="11"/>
  <c r="AP685" i="11"/>
  <c r="AJ685" i="11"/>
  <c r="AJ147" i="11"/>
  <c r="AP147" i="11"/>
  <c r="O228" i="11"/>
  <c r="AP606" i="11"/>
  <c r="AS606" i="11" s="1"/>
  <c r="AT606" i="11" s="1"/>
  <c r="AJ606" i="11"/>
  <c r="AM606" i="11" s="1"/>
  <c r="AN606" i="11" s="1"/>
  <c r="K161" i="11"/>
  <c r="L161" i="11"/>
  <c r="M161" i="11" s="1"/>
  <c r="AO161" i="11"/>
  <c r="AI161" i="11"/>
  <c r="J161" i="11"/>
  <c r="K529" i="11"/>
  <c r="L529" i="11"/>
  <c r="M529" i="11" s="1"/>
  <c r="AI529" i="11"/>
  <c r="AO529" i="11"/>
  <c r="J529" i="11"/>
  <c r="K145" i="11"/>
  <c r="L145" i="11"/>
  <c r="M145" i="11" s="1"/>
  <c r="AO145" i="11"/>
  <c r="AI145" i="11"/>
  <c r="J145" i="11"/>
  <c r="O145" i="11" s="1"/>
  <c r="K353" i="11"/>
  <c r="L353" i="11"/>
  <c r="M353" i="11" s="1"/>
  <c r="AI353" i="11"/>
  <c r="AO353" i="11"/>
  <c r="J353" i="11"/>
  <c r="K472" i="11"/>
  <c r="L472" i="11"/>
  <c r="M472" i="11" s="1"/>
  <c r="AI472" i="11"/>
  <c r="AO472" i="11"/>
  <c r="J472" i="11"/>
  <c r="AI215" i="11"/>
  <c r="K215" i="11"/>
  <c r="AO215" i="11"/>
  <c r="L215" i="11"/>
  <c r="M215" i="11" s="1"/>
  <c r="J215" i="11"/>
  <c r="AI74" i="11"/>
  <c r="AK74" i="11" s="1"/>
  <c r="AL74" i="11" s="1"/>
  <c r="AO74" i="11"/>
  <c r="AQ74" i="11" s="1"/>
  <c r="AR74" i="11" s="1"/>
  <c r="K74" i="11"/>
  <c r="L74" i="11"/>
  <c r="M74" i="11" s="1"/>
  <c r="J74" i="11"/>
  <c r="AI678" i="11"/>
  <c r="AK678" i="11" s="1"/>
  <c r="AL678" i="11" s="1"/>
  <c r="K678" i="11"/>
  <c r="L678" i="11"/>
  <c r="M678" i="11" s="1"/>
  <c r="AO678" i="11"/>
  <c r="AQ678" i="11" s="1"/>
  <c r="AR678" i="11" s="1"/>
  <c r="J678" i="11"/>
  <c r="K83" i="11"/>
  <c r="AI83" i="11"/>
  <c r="AO83" i="11"/>
  <c r="L83" i="11"/>
  <c r="M83" i="11" s="1"/>
  <c r="J83" i="11"/>
  <c r="K325" i="11"/>
  <c r="L325" i="11"/>
  <c r="M325" i="11" s="1"/>
  <c r="AO325" i="11"/>
  <c r="AI325" i="11"/>
  <c r="J325" i="11"/>
  <c r="K31" i="11"/>
  <c r="L31" i="11"/>
  <c r="M31" i="11" s="1"/>
  <c r="AI31" i="11"/>
  <c r="AO31" i="11"/>
  <c r="J31" i="11"/>
  <c r="O31" i="11" s="1"/>
  <c r="C273" i="11"/>
  <c r="I273" i="11" s="1"/>
  <c r="I271" i="11"/>
  <c r="C272" i="11"/>
  <c r="I272" i="11" s="1"/>
  <c r="C270" i="11"/>
  <c r="I270" i="11" s="1"/>
  <c r="K22" i="11"/>
  <c r="L22" i="11"/>
  <c r="M22" i="11" s="1"/>
  <c r="AI22" i="11"/>
  <c r="AO22" i="11"/>
  <c r="J22" i="11"/>
  <c r="AI522" i="11"/>
  <c r="AK522" i="11" s="1"/>
  <c r="AL522" i="11" s="1"/>
  <c r="AO522" i="11"/>
  <c r="AQ522" i="11" s="1"/>
  <c r="AR522" i="11" s="1"/>
  <c r="K522" i="11"/>
  <c r="L522" i="11"/>
  <c r="M522" i="11" s="1"/>
  <c r="J522" i="11"/>
  <c r="AI98" i="11"/>
  <c r="AK98" i="11" s="1"/>
  <c r="AL98" i="11" s="1"/>
  <c r="K98" i="11"/>
  <c r="L98" i="11"/>
  <c r="M98" i="11" s="1"/>
  <c r="AO98" i="11"/>
  <c r="AQ98" i="11" s="1"/>
  <c r="AR98" i="11" s="1"/>
  <c r="J98" i="11"/>
  <c r="O98" i="11" s="1"/>
  <c r="AO430" i="11"/>
  <c r="AQ430" i="11" s="1"/>
  <c r="AR430" i="11" s="1"/>
  <c r="K430" i="11"/>
  <c r="AI430" i="11"/>
  <c r="AK430" i="11" s="1"/>
  <c r="AL430" i="11" s="1"/>
  <c r="L430" i="11"/>
  <c r="M430" i="11" s="1"/>
  <c r="J430" i="11"/>
  <c r="AI502" i="11"/>
  <c r="AK502" i="11" s="1"/>
  <c r="AL502" i="11" s="1"/>
  <c r="AO502" i="11"/>
  <c r="AQ502" i="11" s="1"/>
  <c r="AR502" i="11" s="1"/>
  <c r="K502" i="11"/>
  <c r="L502" i="11"/>
  <c r="M502" i="11" s="1"/>
  <c r="J502" i="11"/>
  <c r="K250" i="11"/>
  <c r="AI250" i="11"/>
  <c r="AK250" i="11" s="1"/>
  <c r="AL250" i="11" s="1"/>
  <c r="L250" i="11"/>
  <c r="M250" i="11" s="1"/>
  <c r="AO250" i="11"/>
  <c r="AQ250" i="11" s="1"/>
  <c r="AR250" i="11" s="1"/>
  <c r="J250" i="11"/>
  <c r="AO622" i="11"/>
  <c r="AQ622" i="11" s="1"/>
  <c r="AR622" i="11" s="1"/>
  <c r="K622" i="11"/>
  <c r="AI622" i="11"/>
  <c r="AK622" i="11" s="1"/>
  <c r="AL622" i="11" s="1"/>
  <c r="L622" i="11"/>
  <c r="M622" i="11" s="1"/>
  <c r="J622" i="11"/>
  <c r="O622" i="11" s="1"/>
  <c r="K389" i="11"/>
  <c r="L389" i="11"/>
  <c r="M389" i="11" s="1"/>
  <c r="AO389" i="11"/>
  <c r="AI389" i="11"/>
  <c r="J389" i="11"/>
  <c r="O389" i="11" s="1"/>
  <c r="K409" i="11"/>
  <c r="L409" i="11"/>
  <c r="M409" i="11" s="1"/>
  <c r="AI409" i="11"/>
  <c r="AO409" i="11"/>
  <c r="J409" i="11"/>
  <c r="O409" i="11" s="1"/>
  <c r="K115" i="11"/>
  <c r="AI115" i="11"/>
  <c r="L115" i="11"/>
  <c r="M115" i="11" s="1"/>
  <c r="AO115" i="11"/>
  <c r="J115" i="11"/>
  <c r="K506" i="11"/>
  <c r="AI506" i="11"/>
  <c r="AK506" i="11" s="1"/>
  <c r="AL506" i="11" s="1"/>
  <c r="AO506" i="11"/>
  <c r="AQ506" i="11" s="1"/>
  <c r="AR506" i="11" s="1"/>
  <c r="L506" i="11"/>
  <c r="M506" i="11" s="1"/>
  <c r="J506" i="11"/>
  <c r="O305" i="11"/>
  <c r="AP68" i="11"/>
  <c r="AJ68" i="11"/>
  <c r="AJ366" i="11"/>
  <c r="AM366" i="11" s="1"/>
  <c r="AN366" i="11" s="1"/>
  <c r="AP366" i="11"/>
  <c r="AS366" i="11" s="1"/>
  <c r="AT366" i="11" s="1"/>
  <c r="O284" i="11"/>
  <c r="AJ274" i="11"/>
  <c r="AM274" i="11" s="1"/>
  <c r="AN274" i="11" s="1"/>
  <c r="AP274" i="11"/>
  <c r="AS274" i="11" s="1"/>
  <c r="AT274" i="11" s="1"/>
  <c r="AP113" i="11"/>
  <c r="AJ113" i="11"/>
  <c r="O615" i="11"/>
  <c r="AJ133" i="11"/>
  <c r="AP133" i="11"/>
  <c r="AP121" i="11"/>
  <c r="AJ121" i="11"/>
  <c r="AJ684" i="11"/>
  <c r="AP684" i="11"/>
  <c r="AJ155" i="11"/>
  <c r="AP155" i="11"/>
  <c r="K104" i="11"/>
  <c r="L104" i="11"/>
  <c r="M104" i="11" s="1"/>
  <c r="AI104" i="11"/>
  <c r="AO104" i="11"/>
  <c r="J104" i="11"/>
  <c r="AO295" i="11"/>
  <c r="K295" i="11"/>
  <c r="AI295" i="11"/>
  <c r="L295" i="11"/>
  <c r="M295" i="11" s="1"/>
  <c r="J295" i="11"/>
  <c r="K261" i="11"/>
  <c r="L261" i="11"/>
  <c r="M261" i="11" s="1"/>
  <c r="AO261" i="11"/>
  <c r="AI261" i="11"/>
  <c r="J261" i="11"/>
  <c r="AI395" i="11"/>
  <c r="K395" i="11"/>
  <c r="AO395" i="11"/>
  <c r="L395" i="11"/>
  <c r="M395" i="11" s="1"/>
  <c r="J395" i="11"/>
  <c r="O395" i="11" s="1"/>
  <c r="K605" i="11"/>
  <c r="L605" i="11"/>
  <c r="M605" i="11" s="1"/>
  <c r="AI605" i="11"/>
  <c r="AO605" i="11"/>
  <c r="J605" i="11"/>
  <c r="AO467" i="11"/>
  <c r="AI467" i="11"/>
  <c r="K467" i="11"/>
  <c r="L467" i="11"/>
  <c r="M467" i="11" s="1"/>
  <c r="J467" i="11"/>
  <c r="K364" i="11"/>
  <c r="L364" i="11"/>
  <c r="M364" i="11" s="1"/>
  <c r="AO364" i="11"/>
  <c r="AI364" i="11"/>
  <c r="J364" i="11"/>
  <c r="AO162" i="11"/>
  <c r="AQ162" i="11" s="1"/>
  <c r="AR162" i="11" s="1"/>
  <c r="K162" i="11"/>
  <c r="AI162" i="11"/>
  <c r="AK162" i="11" s="1"/>
  <c r="AL162" i="11" s="1"/>
  <c r="L162" i="11"/>
  <c r="M162" i="11" s="1"/>
  <c r="J162" i="11"/>
  <c r="K490" i="11"/>
  <c r="AI490" i="11"/>
  <c r="AK490" i="11" s="1"/>
  <c r="AL490" i="11" s="1"/>
  <c r="AO490" i="11"/>
  <c r="AQ490" i="11" s="1"/>
  <c r="AR490" i="11" s="1"/>
  <c r="L490" i="11"/>
  <c r="M490" i="11" s="1"/>
  <c r="J490" i="11"/>
  <c r="K549" i="11"/>
  <c r="L549" i="11"/>
  <c r="M549" i="11" s="1"/>
  <c r="AI549" i="11"/>
  <c r="AO549" i="11"/>
  <c r="J549" i="11"/>
  <c r="O549" i="11" s="1"/>
  <c r="AI211" i="11"/>
  <c r="AO211" i="11"/>
  <c r="K211" i="11"/>
  <c r="L211" i="11"/>
  <c r="M211" i="11" s="1"/>
  <c r="J211" i="11"/>
  <c r="AO335" i="11"/>
  <c r="K335" i="11"/>
  <c r="AI335" i="11"/>
  <c r="L335" i="11"/>
  <c r="M335" i="11" s="1"/>
  <c r="J335" i="11"/>
  <c r="AO647" i="11"/>
  <c r="K647" i="11"/>
  <c r="AI647" i="11"/>
  <c r="L647" i="11"/>
  <c r="M647" i="11" s="1"/>
  <c r="J647" i="11"/>
  <c r="O647" i="11" s="1"/>
  <c r="AJ67" i="11"/>
  <c r="AP67" i="11"/>
  <c r="AJ501" i="11"/>
  <c r="AP501" i="11"/>
  <c r="O554" i="11"/>
  <c r="AI166" i="11"/>
  <c r="AK166" i="11" s="1"/>
  <c r="AL166" i="11" s="1"/>
  <c r="AO166" i="11"/>
  <c r="AQ166" i="11" s="1"/>
  <c r="AR166" i="11" s="1"/>
  <c r="K166" i="11"/>
  <c r="L166" i="11"/>
  <c r="M166" i="11" s="1"/>
  <c r="J166" i="11"/>
  <c r="AJ515" i="11"/>
  <c r="AP515" i="11"/>
  <c r="AJ683" i="11"/>
  <c r="AP683" i="11"/>
  <c r="AJ93" i="11"/>
  <c r="AP93" i="11"/>
  <c r="AJ227" i="11"/>
  <c r="AP227" i="11"/>
  <c r="AJ197" i="11"/>
  <c r="AP197" i="11"/>
  <c r="K376" i="11"/>
  <c r="L376" i="11"/>
  <c r="M376" i="11" s="1"/>
  <c r="AI376" i="11"/>
  <c r="AO376" i="11"/>
  <c r="J376" i="11"/>
  <c r="AO663" i="11"/>
  <c r="K663" i="11"/>
  <c r="J663" i="11"/>
  <c r="L663" i="11"/>
  <c r="M663" i="11" s="1"/>
  <c r="AI663" i="11"/>
  <c r="K240" i="11"/>
  <c r="L240" i="11"/>
  <c r="M240" i="11" s="1"/>
  <c r="AO240" i="11"/>
  <c r="AI240" i="11"/>
  <c r="J240" i="11"/>
  <c r="K264" i="11"/>
  <c r="L264" i="11"/>
  <c r="M264" i="11" s="1"/>
  <c r="AI264" i="11"/>
  <c r="AO264" i="11"/>
  <c r="J264" i="11"/>
  <c r="K333" i="11"/>
  <c r="L333" i="11"/>
  <c r="M333" i="11" s="1"/>
  <c r="AI333" i="11"/>
  <c r="AO333" i="11"/>
  <c r="J333" i="11"/>
  <c r="J691" i="11"/>
  <c r="K691" i="11"/>
  <c r="AI691" i="11"/>
  <c r="L691" i="11"/>
  <c r="M691" i="11" s="1"/>
  <c r="AO691" i="11"/>
  <c r="K561" i="11"/>
  <c r="L561" i="11"/>
  <c r="M561" i="11" s="1"/>
  <c r="AI561" i="11"/>
  <c r="AO561" i="11"/>
  <c r="J561" i="11"/>
  <c r="AI71" i="11"/>
  <c r="AO71" i="11"/>
  <c r="K71" i="11"/>
  <c r="L71" i="11"/>
  <c r="M71" i="11" s="1"/>
  <c r="J71" i="11"/>
  <c r="O71" i="11" s="1"/>
  <c r="K440" i="11"/>
  <c r="L440" i="11"/>
  <c r="M440" i="11" s="1"/>
  <c r="AI440" i="11"/>
  <c r="AO440" i="11"/>
  <c r="J440" i="11"/>
  <c r="K459" i="11"/>
  <c r="AO459" i="11"/>
  <c r="AI459" i="11"/>
  <c r="L459" i="11"/>
  <c r="M459" i="11" s="1"/>
  <c r="J459" i="11"/>
  <c r="AI171" i="11"/>
  <c r="AO171" i="11"/>
  <c r="K171" i="11"/>
  <c r="L171" i="11"/>
  <c r="M171" i="11" s="1"/>
  <c r="J171" i="11"/>
  <c r="K483" i="11"/>
  <c r="AI483" i="11"/>
  <c r="AO483" i="11"/>
  <c r="L483" i="11"/>
  <c r="M483" i="11" s="1"/>
  <c r="J483" i="11"/>
  <c r="K373" i="11"/>
  <c r="L373" i="11"/>
  <c r="M373" i="11" s="1"/>
  <c r="AI373" i="11"/>
  <c r="AO373" i="11"/>
  <c r="J373" i="11"/>
  <c r="K180" i="11"/>
  <c r="L180" i="11"/>
  <c r="M180" i="11" s="1"/>
  <c r="AI180" i="11"/>
  <c r="AO180" i="11"/>
  <c r="J180" i="11"/>
  <c r="K633" i="11"/>
  <c r="L633" i="11"/>
  <c r="M633" i="11" s="1"/>
  <c r="AO633" i="11"/>
  <c r="AI633" i="11"/>
  <c r="J633" i="11"/>
  <c r="O304" i="11"/>
  <c r="AP69" i="11"/>
  <c r="AJ69" i="11"/>
  <c r="O282" i="11"/>
  <c r="AJ514" i="11"/>
  <c r="AM514" i="11" s="1"/>
  <c r="AN514" i="11" s="1"/>
  <c r="AP514" i="11"/>
  <c r="AS514" i="11" s="1"/>
  <c r="AT514" i="11" s="1"/>
  <c r="O132" i="11"/>
  <c r="AJ435" i="11"/>
  <c r="AP435" i="11"/>
  <c r="O682" i="11"/>
  <c r="AJ229" i="11"/>
  <c r="AP229" i="11"/>
  <c r="AP47" i="11"/>
  <c r="AJ47" i="11"/>
  <c r="O512" i="11"/>
  <c r="AP196" i="11"/>
  <c r="AJ196" i="11"/>
  <c r="K220" i="11"/>
  <c r="L220" i="11"/>
  <c r="M220" i="11" s="1"/>
  <c r="AO220" i="11"/>
  <c r="AI220" i="11"/>
  <c r="J220" i="11"/>
  <c r="O220" i="11" s="1"/>
  <c r="AO599" i="11"/>
  <c r="K599" i="11"/>
  <c r="AI599" i="11"/>
  <c r="L599" i="11"/>
  <c r="M599" i="11" s="1"/>
  <c r="J599" i="11"/>
  <c r="K52" i="11"/>
  <c r="L52" i="11"/>
  <c r="M52" i="11" s="1"/>
  <c r="AO52" i="11"/>
  <c r="AI52" i="11"/>
  <c r="J52" i="11"/>
  <c r="AO474" i="11"/>
  <c r="AQ474" i="11" s="1"/>
  <c r="AR474" i="11" s="1"/>
  <c r="K474" i="11"/>
  <c r="AI474" i="11"/>
  <c r="AK474" i="11" s="1"/>
  <c r="AL474" i="11" s="1"/>
  <c r="L474" i="11"/>
  <c r="M474" i="11" s="1"/>
  <c r="J474" i="11"/>
  <c r="O474" i="11" s="1"/>
  <c r="AI43" i="11"/>
  <c r="K43" i="11"/>
  <c r="AO43" i="11"/>
  <c r="L43" i="11"/>
  <c r="M43" i="11" s="1"/>
  <c r="J43" i="11"/>
  <c r="K585" i="11"/>
  <c r="L585" i="11"/>
  <c r="M585" i="11" s="1"/>
  <c r="AO585" i="11"/>
  <c r="AI585" i="11"/>
  <c r="J585" i="11"/>
  <c r="AI306" i="11"/>
  <c r="AK306" i="11" s="1"/>
  <c r="AL306" i="11" s="1"/>
  <c r="AO306" i="11"/>
  <c r="AQ306" i="11" s="1"/>
  <c r="AR306" i="11" s="1"/>
  <c r="K306" i="11"/>
  <c r="L306" i="11"/>
  <c r="M306" i="11" s="1"/>
  <c r="J306" i="11"/>
  <c r="K248" i="11"/>
  <c r="L248" i="11"/>
  <c r="M248" i="11" s="1"/>
  <c r="AO248" i="11"/>
  <c r="AI248" i="11"/>
  <c r="J248" i="11"/>
  <c r="AO354" i="11"/>
  <c r="AQ354" i="11" s="1"/>
  <c r="AR354" i="11" s="1"/>
  <c r="K354" i="11"/>
  <c r="AI354" i="11"/>
  <c r="AK354" i="11" s="1"/>
  <c r="AL354" i="11" s="1"/>
  <c r="L354" i="11"/>
  <c r="M354" i="11" s="1"/>
  <c r="J354" i="11"/>
  <c r="K669" i="11"/>
  <c r="L669" i="11"/>
  <c r="M669" i="11" s="1"/>
  <c r="AO669" i="11"/>
  <c r="AI669" i="11"/>
  <c r="J669" i="11"/>
  <c r="AO339" i="11"/>
  <c r="K339" i="11"/>
  <c r="AI339" i="11"/>
  <c r="L339" i="11"/>
  <c r="M339" i="11" s="1"/>
  <c r="J339" i="11"/>
  <c r="K592" i="11"/>
  <c r="L592" i="11"/>
  <c r="M592" i="11" s="1"/>
  <c r="AO592" i="11"/>
  <c r="AI592" i="11"/>
  <c r="J592" i="11"/>
  <c r="AO478" i="11"/>
  <c r="AQ478" i="11" s="1"/>
  <c r="AR478" i="11" s="1"/>
  <c r="K478" i="11"/>
  <c r="AI478" i="11"/>
  <c r="AK478" i="11" s="1"/>
  <c r="AL478" i="11" s="1"/>
  <c r="L478" i="11"/>
  <c r="M478" i="11" s="1"/>
  <c r="J478" i="11"/>
  <c r="C689" i="11"/>
  <c r="I689" i="11" s="1"/>
  <c r="C686" i="11"/>
  <c r="I686" i="11" s="1"/>
  <c r="C688" i="11"/>
  <c r="I688" i="11" s="1"/>
  <c r="I687" i="11"/>
  <c r="AP530" i="11"/>
  <c r="AS530" i="11" s="1"/>
  <c r="AT530" i="11" s="1"/>
  <c r="AJ530" i="11"/>
  <c r="AM530" i="11" s="1"/>
  <c r="AN530" i="11" s="1"/>
  <c r="AJ302" i="11"/>
  <c r="AM302" i="11" s="1"/>
  <c r="AN302" i="11" s="1"/>
  <c r="AP302" i="11"/>
  <c r="AS302" i="11" s="1"/>
  <c r="AT302" i="11" s="1"/>
  <c r="O62" i="11"/>
  <c r="AP283" i="11"/>
  <c r="AJ283" i="11"/>
  <c r="K292" i="11"/>
  <c r="L292" i="11"/>
  <c r="M292" i="11" s="1"/>
  <c r="AI292" i="11"/>
  <c r="AO292" i="11"/>
  <c r="J292" i="11"/>
  <c r="AJ275" i="11"/>
  <c r="AP275" i="11"/>
  <c r="O190" i="11"/>
  <c r="AP517" i="11"/>
  <c r="AJ517" i="11"/>
  <c r="AJ130" i="11"/>
  <c r="AM130" i="11" s="1"/>
  <c r="AN130" i="11" s="1"/>
  <c r="AP130" i="11"/>
  <c r="AS130" i="11" s="1"/>
  <c r="AT130" i="11" s="1"/>
  <c r="O464" i="11"/>
  <c r="AP436" i="11"/>
  <c r="AJ436" i="11"/>
  <c r="AJ46" i="11"/>
  <c r="AM46" i="11" s="1"/>
  <c r="AN46" i="11" s="1"/>
  <c r="AP46" i="11"/>
  <c r="AS46" i="11" s="1"/>
  <c r="AT46" i="11" s="1"/>
  <c r="AP653" i="11"/>
  <c r="AJ653" i="11"/>
  <c r="AJ595" i="11"/>
  <c r="AP595" i="11"/>
  <c r="AO159" i="11"/>
  <c r="AI159" i="11"/>
  <c r="K159" i="11"/>
  <c r="L159" i="11"/>
  <c r="M159" i="11" s="1"/>
  <c r="J159" i="11"/>
  <c r="K526" i="11"/>
  <c r="AI526" i="11"/>
  <c r="AK526" i="11" s="1"/>
  <c r="AL526" i="11" s="1"/>
  <c r="AO526" i="11"/>
  <c r="AQ526" i="11" s="1"/>
  <c r="AR526" i="11" s="1"/>
  <c r="L526" i="11"/>
  <c r="M526" i="11" s="1"/>
  <c r="J526" i="11"/>
  <c r="O526" i="11" s="1"/>
  <c r="K144" i="11"/>
  <c r="L144" i="11"/>
  <c r="M144" i="11" s="1"/>
  <c r="AO144" i="11"/>
  <c r="AI144" i="11"/>
  <c r="J144" i="11"/>
  <c r="K352" i="11"/>
  <c r="L352" i="11"/>
  <c r="M352" i="11" s="1"/>
  <c r="AI352" i="11"/>
  <c r="AO352" i="11"/>
  <c r="J352" i="11"/>
  <c r="K473" i="11"/>
  <c r="L473" i="11"/>
  <c r="M473" i="11" s="1"/>
  <c r="AO473" i="11"/>
  <c r="AI473" i="11"/>
  <c r="J473" i="11"/>
  <c r="K217" i="11"/>
  <c r="L217" i="11"/>
  <c r="M217" i="11" s="1"/>
  <c r="AI217" i="11"/>
  <c r="AO217" i="11"/>
  <c r="J217" i="11"/>
  <c r="K77" i="11"/>
  <c r="L77" i="11"/>
  <c r="M77" i="11" s="1"/>
  <c r="AI77" i="11"/>
  <c r="AO77" i="11"/>
  <c r="J77" i="11"/>
  <c r="K681" i="11"/>
  <c r="L681" i="11"/>
  <c r="M681" i="11" s="1"/>
  <c r="AI681" i="11"/>
  <c r="AO681" i="11"/>
  <c r="J681" i="11"/>
  <c r="K84" i="11"/>
  <c r="L84" i="11"/>
  <c r="M84" i="11" s="1"/>
  <c r="AI84" i="11"/>
  <c r="AO84" i="11"/>
  <c r="J84" i="11"/>
  <c r="AI322" i="11"/>
  <c r="AK322" i="11" s="1"/>
  <c r="AL322" i="11" s="1"/>
  <c r="AO322" i="11"/>
  <c r="AQ322" i="11" s="1"/>
  <c r="AR322" i="11" s="1"/>
  <c r="K322" i="11"/>
  <c r="L322" i="11"/>
  <c r="M322" i="11" s="1"/>
  <c r="J322" i="11"/>
  <c r="O322" i="11" s="1"/>
  <c r="K29" i="11"/>
  <c r="AI29" i="11"/>
  <c r="L29" i="11"/>
  <c r="M29" i="11" s="1"/>
  <c r="AO29" i="11"/>
  <c r="J29" i="11"/>
  <c r="K23" i="11"/>
  <c r="L23" i="11"/>
  <c r="M23" i="11" s="1"/>
  <c r="AO23" i="11"/>
  <c r="AI23" i="11"/>
  <c r="J23" i="11"/>
  <c r="K524" i="11"/>
  <c r="L524" i="11"/>
  <c r="M524" i="11" s="1"/>
  <c r="AI524" i="11"/>
  <c r="AO524" i="11"/>
  <c r="J524" i="11"/>
  <c r="K99" i="11"/>
  <c r="AI99" i="11"/>
  <c r="L99" i="11"/>
  <c r="M99" i="11" s="1"/>
  <c r="AO99" i="11"/>
  <c r="J99" i="11"/>
  <c r="AI431" i="11"/>
  <c r="K431" i="11"/>
  <c r="AO431" i="11"/>
  <c r="L431" i="11"/>
  <c r="M431" i="11" s="1"/>
  <c r="J431" i="11"/>
  <c r="K503" i="11"/>
  <c r="AO503" i="11"/>
  <c r="AI503" i="11"/>
  <c r="L503" i="11"/>
  <c r="M503" i="11" s="1"/>
  <c r="J503" i="11"/>
  <c r="AI251" i="11"/>
  <c r="K251" i="11"/>
  <c r="L251" i="11"/>
  <c r="M251" i="11" s="1"/>
  <c r="AO251" i="11"/>
  <c r="J251" i="11"/>
  <c r="K624" i="11"/>
  <c r="L624" i="11"/>
  <c r="M624" i="11" s="1"/>
  <c r="AO624" i="11"/>
  <c r="AI624" i="11"/>
  <c r="J624" i="11"/>
  <c r="AO386" i="11"/>
  <c r="AQ386" i="11" s="1"/>
  <c r="AR386" i="11" s="1"/>
  <c r="AI386" i="11"/>
  <c r="AK386" i="11" s="1"/>
  <c r="AL386" i="11" s="1"/>
  <c r="K386" i="11"/>
  <c r="L386" i="11"/>
  <c r="M386" i="11" s="1"/>
  <c r="J386" i="11"/>
  <c r="K406" i="11"/>
  <c r="AI406" i="11"/>
  <c r="AK406" i="11" s="1"/>
  <c r="AL406" i="11" s="1"/>
  <c r="AO406" i="11"/>
  <c r="AQ406" i="11" s="1"/>
  <c r="AR406" i="11" s="1"/>
  <c r="L406" i="11"/>
  <c r="M406" i="11" s="1"/>
  <c r="J406" i="11"/>
  <c r="AI114" i="11"/>
  <c r="AK114" i="11" s="1"/>
  <c r="AL114" i="11" s="1"/>
  <c r="K114" i="11"/>
  <c r="L114" i="11"/>
  <c r="M114" i="11" s="1"/>
  <c r="AO114" i="11"/>
  <c r="AQ114" i="11" s="1"/>
  <c r="AR114" i="11" s="1"/>
  <c r="J114" i="11"/>
  <c r="AI507" i="11"/>
  <c r="K507" i="11"/>
  <c r="AO507" i="11"/>
  <c r="L507" i="11"/>
  <c r="M507" i="11" s="1"/>
  <c r="J507" i="11"/>
  <c r="AP64" i="11"/>
  <c r="AJ64" i="11"/>
  <c r="O366" i="11"/>
  <c r="O37" i="11"/>
  <c r="AJ37" i="11"/>
  <c r="AP37" i="11"/>
  <c r="AP564" i="11"/>
  <c r="AJ564" i="11"/>
  <c r="O192" i="11"/>
  <c r="AP615" i="11"/>
  <c r="AJ615" i="11"/>
  <c r="AJ516" i="11"/>
  <c r="AP516" i="11"/>
  <c r="O462" i="11"/>
  <c r="AP434" i="11"/>
  <c r="AS434" i="11" s="1"/>
  <c r="AT434" i="11" s="1"/>
  <c r="AJ434" i="11"/>
  <c r="AM434" i="11" s="1"/>
  <c r="AN434" i="11" s="1"/>
  <c r="AP209" i="11"/>
  <c r="AJ209" i="11"/>
  <c r="O49" i="11"/>
  <c r="AP510" i="11"/>
  <c r="AS510" i="11" s="1"/>
  <c r="AT510" i="11" s="1"/>
  <c r="AJ510" i="11"/>
  <c r="AM510" i="11" s="1"/>
  <c r="AN510" i="11" s="1"/>
  <c r="AJ608" i="11"/>
  <c r="AP608" i="11"/>
  <c r="AP194" i="11"/>
  <c r="AS194" i="11" s="1"/>
  <c r="AT194" i="11" s="1"/>
  <c r="AJ194" i="11"/>
  <c r="AM194" i="11" s="1"/>
  <c r="AN194" i="11" s="1"/>
  <c r="AI102" i="11"/>
  <c r="AK102" i="11" s="1"/>
  <c r="AL102" i="11" s="1"/>
  <c r="K102" i="11"/>
  <c r="L102" i="11"/>
  <c r="M102" i="11" s="1"/>
  <c r="AO102" i="11"/>
  <c r="AQ102" i="11" s="1"/>
  <c r="AR102" i="11" s="1"/>
  <c r="J102" i="11"/>
  <c r="K297" i="11"/>
  <c r="L297" i="11"/>
  <c r="M297" i="11" s="1"/>
  <c r="AI297" i="11"/>
  <c r="AO297" i="11"/>
  <c r="J297" i="11"/>
  <c r="AO258" i="11"/>
  <c r="AQ258" i="11" s="1"/>
  <c r="AR258" i="11" s="1"/>
  <c r="K258" i="11"/>
  <c r="AI258" i="11"/>
  <c r="AK258" i="11" s="1"/>
  <c r="AL258" i="11" s="1"/>
  <c r="L258" i="11"/>
  <c r="M258" i="11" s="1"/>
  <c r="J258" i="11"/>
  <c r="AI394" i="11"/>
  <c r="AK394" i="11" s="1"/>
  <c r="AL394" i="11" s="1"/>
  <c r="AO394" i="11"/>
  <c r="AQ394" i="11" s="1"/>
  <c r="AR394" i="11" s="1"/>
  <c r="K394" i="11"/>
  <c r="L394" i="11"/>
  <c r="M394" i="11" s="1"/>
  <c r="J394" i="11"/>
  <c r="AO603" i="11"/>
  <c r="AI603" i="11"/>
  <c r="K603" i="11"/>
  <c r="L603" i="11"/>
  <c r="M603" i="11" s="1"/>
  <c r="J603" i="11"/>
  <c r="AO466" i="11"/>
  <c r="AQ466" i="11" s="1"/>
  <c r="AR466" i="11" s="1"/>
  <c r="AI466" i="11"/>
  <c r="AK466" i="11" s="1"/>
  <c r="AL466" i="11" s="1"/>
  <c r="K466" i="11"/>
  <c r="L466" i="11"/>
  <c r="M466" i="11" s="1"/>
  <c r="J466" i="11"/>
  <c r="K365" i="11"/>
  <c r="L365" i="11"/>
  <c r="M365" i="11" s="1"/>
  <c r="AI365" i="11"/>
  <c r="AO365" i="11"/>
  <c r="J365" i="11"/>
  <c r="K164" i="11"/>
  <c r="L164" i="11"/>
  <c r="M164" i="11" s="1"/>
  <c r="AI164" i="11"/>
  <c r="AO164" i="11"/>
  <c r="J164" i="11"/>
  <c r="AI491" i="11"/>
  <c r="K491" i="11"/>
  <c r="AO491" i="11"/>
  <c r="L491" i="11"/>
  <c r="M491" i="11" s="1"/>
  <c r="J491" i="11"/>
  <c r="K546" i="11"/>
  <c r="AO546" i="11"/>
  <c r="AQ546" i="11" s="1"/>
  <c r="AR546" i="11" s="1"/>
  <c r="AI546" i="11"/>
  <c r="AK546" i="11" s="1"/>
  <c r="AL546" i="11" s="1"/>
  <c r="L546" i="11"/>
  <c r="M546" i="11" s="1"/>
  <c r="J546" i="11"/>
  <c r="K213" i="11"/>
  <c r="L213" i="11"/>
  <c r="M213" i="11" s="1"/>
  <c r="AI213" i="11"/>
  <c r="AO213" i="11"/>
  <c r="J213" i="11"/>
  <c r="AO334" i="11"/>
  <c r="AQ334" i="11" s="1"/>
  <c r="AR334" i="11" s="1"/>
  <c r="K334" i="11"/>
  <c r="AI334" i="11"/>
  <c r="AK334" i="11" s="1"/>
  <c r="AL334" i="11" s="1"/>
  <c r="L334" i="11"/>
  <c r="M334" i="11" s="1"/>
  <c r="J334" i="11"/>
  <c r="K649" i="11"/>
  <c r="L649" i="11"/>
  <c r="M649" i="11" s="1"/>
  <c r="AO649" i="11"/>
  <c r="AI649" i="11"/>
  <c r="J649" i="11"/>
  <c r="O531" i="11"/>
  <c r="AP531" i="11"/>
  <c r="AJ531" i="11"/>
  <c r="AP660" i="11"/>
  <c r="AJ660" i="11"/>
  <c r="AP65" i="11"/>
  <c r="AJ65" i="11"/>
  <c r="AJ641" i="11"/>
  <c r="AP641" i="11"/>
  <c r="O276" i="11"/>
  <c r="K167" i="11"/>
  <c r="AI167" i="11"/>
  <c r="AO167" i="11"/>
  <c r="L167" i="11"/>
  <c r="M167" i="11" s="1"/>
  <c r="J167" i="11"/>
  <c r="O167" i="11" s="1"/>
  <c r="AP565" i="11"/>
  <c r="AJ565" i="11"/>
  <c r="AJ110" i="11"/>
  <c r="AM110" i="11" s="1"/>
  <c r="AN110" i="11" s="1"/>
  <c r="AP110" i="11"/>
  <c r="AS110" i="11" s="1"/>
  <c r="AT110" i="11" s="1"/>
  <c r="O191" i="11"/>
  <c r="AJ131" i="11"/>
  <c r="AP131" i="11"/>
  <c r="O463" i="11"/>
  <c r="AJ437" i="11"/>
  <c r="AP437" i="11"/>
  <c r="M16" i="11"/>
  <c r="O48" i="11"/>
  <c r="O650" i="11"/>
  <c r="AJ609" i="11"/>
  <c r="AP609" i="11"/>
  <c r="AP156" i="11"/>
  <c r="AJ156" i="11"/>
  <c r="K375" i="11"/>
  <c r="AO375" i="11"/>
  <c r="AI375" i="11"/>
  <c r="L375" i="11"/>
  <c r="M375" i="11" s="1"/>
  <c r="J375" i="11"/>
  <c r="K665" i="11"/>
  <c r="L665" i="11"/>
  <c r="M665" i="11" s="1"/>
  <c r="AI665" i="11"/>
  <c r="AO665" i="11"/>
  <c r="J665" i="11"/>
  <c r="AO238" i="11"/>
  <c r="AQ238" i="11" s="1"/>
  <c r="AR238" i="11" s="1"/>
  <c r="K238" i="11"/>
  <c r="AI238" i="11"/>
  <c r="AK238" i="11" s="1"/>
  <c r="AL238" i="11" s="1"/>
  <c r="L238" i="11"/>
  <c r="M238" i="11" s="1"/>
  <c r="J238" i="11"/>
  <c r="O238" i="11" s="1"/>
  <c r="K265" i="11"/>
  <c r="L265" i="11"/>
  <c r="M265" i="11" s="1"/>
  <c r="AO265" i="11"/>
  <c r="AI265" i="11"/>
  <c r="J265" i="11"/>
  <c r="O265" i="11" s="1"/>
  <c r="K331" i="11"/>
  <c r="AI331" i="11"/>
  <c r="AO331" i="11"/>
  <c r="L331" i="11"/>
  <c r="M331" i="11" s="1"/>
  <c r="J331" i="11"/>
  <c r="AO690" i="11"/>
  <c r="AQ690" i="11" s="1"/>
  <c r="AR690" i="11" s="1"/>
  <c r="K690" i="11"/>
  <c r="AI690" i="11"/>
  <c r="AK690" i="11" s="1"/>
  <c r="AL690" i="11" s="1"/>
  <c r="L690" i="11"/>
  <c r="M690" i="11" s="1"/>
  <c r="J690" i="11"/>
  <c r="K560" i="11"/>
  <c r="L560" i="11"/>
  <c r="M560" i="11" s="1"/>
  <c r="AI560" i="11"/>
  <c r="AO560" i="11"/>
  <c r="J560" i="11"/>
  <c r="K73" i="11"/>
  <c r="L73" i="11"/>
  <c r="M73" i="11" s="1"/>
  <c r="AI73" i="11"/>
  <c r="AO73" i="11"/>
  <c r="J73" i="11"/>
  <c r="O73" i="11" s="1"/>
  <c r="K441" i="11"/>
  <c r="L441" i="11"/>
  <c r="M441" i="11" s="1"/>
  <c r="AI441" i="11"/>
  <c r="AO441" i="11"/>
  <c r="J441" i="11"/>
  <c r="K461" i="11"/>
  <c r="L461" i="11"/>
  <c r="M461" i="11" s="1"/>
  <c r="AO461" i="11"/>
  <c r="AI461" i="11"/>
  <c r="J461" i="11"/>
  <c r="AI170" i="11"/>
  <c r="AK170" i="11" s="1"/>
  <c r="AL170" i="11" s="1"/>
  <c r="AO170" i="11"/>
  <c r="AQ170" i="11" s="1"/>
  <c r="AR170" i="11" s="1"/>
  <c r="K170" i="11"/>
  <c r="L170" i="11"/>
  <c r="M170" i="11" s="1"/>
  <c r="J170" i="11"/>
  <c r="O170" i="11" s="1"/>
  <c r="AI482" i="11"/>
  <c r="AK482" i="11" s="1"/>
  <c r="AL482" i="11" s="1"/>
  <c r="AO482" i="11"/>
  <c r="AQ482" i="11" s="1"/>
  <c r="AR482" i="11" s="1"/>
  <c r="K482" i="11"/>
  <c r="L482" i="11"/>
  <c r="M482" i="11" s="1"/>
  <c r="J482" i="11"/>
  <c r="K371" i="11"/>
  <c r="AI371" i="11"/>
  <c r="AO371" i="11"/>
  <c r="L371" i="11"/>
  <c r="M371" i="11" s="1"/>
  <c r="J371" i="11"/>
  <c r="AI179" i="11"/>
  <c r="AO179" i="11"/>
  <c r="K179" i="11"/>
  <c r="L179" i="11"/>
  <c r="M179" i="11" s="1"/>
  <c r="J179" i="11"/>
  <c r="AI630" i="11"/>
  <c r="AK630" i="11" s="1"/>
  <c r="AL630" i="11" s="1"/>
  <c r="K630" i="11"/>
  <c r="AO630" i="11"/>
  <c r="AQ630" i="11" s="1"/>
  <c r="AR630" i="11" s="1"/>
  <c r="L630" i="11"/>
  <c r="M630" i="11" s="1"/>
  <c r="J630" i="11"/>
  <c r="AP658" i="11"/>
  <c r="AS658" i="11" s="1"/>
  <c r="AT658" i="11" s="1"/>
  <c r="AJ658" i="11"/>
  <c r="AM658" i="11" s="1"/>
  <c r="AN658" i="11" s="1"/>
  <c r="AP63" i="11"/>
  <c r="AJ63" i="11"/>
  <c r="O369" i="11"/>
  <c r="AJ639" i="11"/>
  <c r="AP639" i="11"/>
  <c r="AJ381" i="11"/>
  <c r="AP381" i="11"/>
  <c r="O38" i="11"/>
  <c r="AP556" i="11"/>
  <c r="AJ556" i="11"/>
  <c r="O563" i="11"/>
  <c r="AJ193" i="11"/>
  <c r="AP193" i="11"/>
  <c r="AP465" i="11"/>
  <c r="AJ465" i="11"/>
  <c r="AP91" i="11"/>
  <c r="AJ91" i="11"/>
  <c r="AJ607" i="11"/>
  <c r="AP607" i="11"/>
  <c r="K221" i="11"/>
  <c r="L221" i="11"/>
  <c r="M221" i="11" s="1"/>
  <c r="AO221" i="11"/>
  <c r="AI221" i="11"/>
  <c r="J221" i="11"/>
  <c r="K601" i="11"/>
  <c r="L601" i="11"/>
  <c r="M601" i="11" s="1"/>
  <c r="AO601" i="11"/>
  <c r="AI601" i="11"/>
  <c r="J601" i="11"/>
  <c r="K53" i="11"/>
  <c r="L53" i="11"/>
  <c r="M53" i="11" s="1"/>
  <c r="AO53" i="11"/>
  <c r="AI53" i="11"/>
  <c r="J53" i="11"/>
  <c r="K476" i="11"/>
  <c r="L476" i="11"/>
  <c r="M476" i="11" s="1"/>
  <c r="AI476" i="11"/>
  <c r="AO476" i="11"/>
  <c r="J476" i="11"/>
  <c r="K42" i="11"/>
  <c r="AO42" i="11"/>
  <c r="AQ42" i="11" s="1"/>
  <c r="AR42" i="11" s="1"/>
  <c r="AI42" i="11"/>
  <c r="AK42" i="11" s="1"/>
  <c r="AL42" i="11" s="1"/>
  <c r="L42" i="11"/>
  <c r="J42" i="11"/>
  <c r="AI582" i="11"/>
  <c r="AK582" i="11" s="1"/>
  <c r="AL582" i="11" s="1"/>
  <c r="AO582" i="11"/>
  <c r="AQ582" i="11" s="1"/>
  <c r="AR582" i="11" s="1"/>
  <c r="K582" i="11"/>
  <c r="L582" i="11"/>
  <c r="M582" i="11" s="1"/>
  <c r="J582" i="11"/>
  <c r="O582" i="11" s="1"/>
  <c r="K308" i="11"/>
  <c r="L308" i="11"/>
  <c r="M308" i="11" s="1"/>
  <c r="AI308" i="11"/>
  <c r="AO308" i="11"/>
  <c r="J308" i="11"/>
  <c r="AO246" i="11"/>
  <c r="AQ246" i="11" s="1"/>
  <c r="AR246" i="11" s="1"/>
  <c r="K246" i="11"/>
  <c r="AI246" i="11"/>
  <c r="AK246" i="11" s="1"/>
  <c r="AL246" i="11" s="1"/>
  <c r="L246" i="11"/>
  <c r="M246" i="11" s="1"/>
  <c r="J246" i="11"/>
  <c r="K356" i="11"/>
  <c r="L356" i="11"/>
  <c r="M356" i="11" s="1"/>
  <c r="AO356" i="11"/>
  <c r="AI356" i="11"/>
  <c r="J356" i="11"/>
  <c r="K666" i="11"/>
  <c r="AO666" i="11"/>
  <c r="AQ666" i="11" s="1"/>
  <c r="AR666" i="11" s="1"/>
  <c r="AI666" i="11"/>
  <c r="AK666" i="11" s="1"/>
  <c r="AL666" i="11" s="1"/>
  <c r="L666" i="11"/>
  <c r="M666" i="11" s="1"/>
  <c r="J666" i="11"/>
  <c r="O666" i="11" s="1"/>
  <c r="K341" i="11"/>
  <c r="L341" i="11"/>
  <c r="M341" i="11" s="1"/>
  <c r="AO341" i="11"/>
  <c r="AI341" i="11"/>
  <c r="J341" i="11"/>
  <c r="K591" i="11"/>
  <c r="AO591" i="11"/>
  <c r="AI591" i="11"/>
  <c r="L591" i="11"/>
  <c r="M591" i="11" s="1"/>
  <c r="J591" i="11"/>
  <c r="K480" i="11"/>
  <c r="L480" i="11"/>
  <c r="M480" i="11" s="1"/>
  <c r="AI480" i="11"/>
  <c r="AO480" i="11"/>
  <c r="J480" i="11"/>
  <c r="O107" i="11"/>
  <c r="AP500" i="11"/>
  <c r="AJ500" i="11"/>
  <c r="AP36" i="11"/>
  <c r="AS36" i="11" s="1"/>
  <c r="AT36" i="11" s="1"/>
  <c r="AJ36" i="11"/>
  <c r="AM36" i="11" s="1"/>
  <c r="AN36" i="11" s="1"/>
  <c r="K293" i="11"/>
  <c r="L293" i="11"/>
  <c r="M293" i="11" s="1"/>
  <c r="AI293" i="11"/>
  <c r="AO293" i="11"/>
  <c r="J293" i="11"/>
  <c r="AJ562" i="11"/>
  <c r="AM562" i="11" s="1"/>
  <c r="AN562" i="11" s="1"/>
  <c r="AP562" i="11"/>
  <c r="AS562" i="11" s="1"/>
  <c r="AT562" i="11" s="1"/>
  <c r="O112" i="11"/>
  <c r="AJ616" i="11"/>
  <c r="AP616" i="11"/>
  <c r="O130" i="11"/>
  <c r="O118" i="11"/>
  <c r="AP118" i="11"/>
  <c r="AS118" i="11" s="1"/>
  <c r="AT118" i="11" s="1"/>
  <c r="AJ118" i="11"/>
  <c r="AM118" i="11" s="1"/>
  <c r="AN118" i="11" s="1"/>
  <c r="O685" i="11"/>
  <c r="AJ92" i="11"/>
  <c r="AP92" i="11"/>
  <c r="O147" i="11"/>
  <c r="AJ228" i="11"/>
  <c r="AP228" i="11"/>
  <c r="AJ195" i="11"/>
  <c r="AP195" i="11"/>
  <c r="AP157" i="11"/>
  <c r="AJ157" i="11"/>
  <c r="K160" i="11"/>
  <c r="L160" i="11"/>
  <c r="M160" i="11" s="1"/>
  <c r="AI160" i="11"/>
  <c r="AO160" i="11"/>
  <c r="J160" i="11"/>
  <c r="AI527" i="11"/>
  <c r="K527" i="11"/>
  <c r="AO527" i="11"/>
  <c r="L527" i="11"/>
  <c r="M527" i="11" s="1"/>
  <c r="J527" i="11"/>
  <c r="AI143" i="11"/>
  <c r="AO143" i="11"/>
  <c r="K143" i="11"/>
  <c r="L143" i="11"/>
  <c r="M143" i="11" s="1"/>
  <c r="J143" i="11"/>
  <c r="AO351" i="11"/>
  <c r="AI351" i="11"/>
  <c r="K351" i="11"/>
  <c r="L351" i="11"/>
  <c r="M351" i="11" s="1"/>
  <c r="J351" i="11"/>
  <c r="AO470" i="11"/>
  <c r="AQ470" i="11" s="1"/>
  <c r="AR470" i="11" s="1"/>
  <c r="K470" i="11"/>
  <c r="AI470" i="11"/>
  <c r="AK470" i="11" s="1"/>
  <c r="AL470" i="11" s="1"/>
  <c r="L470" i="11"/>
  <c r="M470" i="11" s="1"/>
  <c r="J470" i="11"/>
  <c r="O470" i="11" s="1"/>
  <c r="AI214" i="11"/>
  <c r="AK214" i="11" s="1"/>
  <c r="AL214" i="11" s="1"/>
  <c r="AO214" i="11"/>
  <c r="AQ214" i="11" s="1"/>
  <c r="AR214" i="11" s="1"/>
  <c r="K214" i="11"/>
  <c r="L214" i="11"/>
  <c r="M214" i="11" s="1"/>
  <c r="J214" i="11"/>
  <c r="O214" i="11" s="1"/>
  <c r="K76" i="11"/>
  <c r="L76" i="11"/>
  <c r="M76" i="11" s="1"/>
  <c r="AI76" i="11"/>
  <c r="AO76" i="11"/>
  <c r="J76" i="11"/>
  <c r="K679" i="11"/>
  <c r="AI679" i="11"/>
  <c r="L679" i="11"/>
  <c r="M679" i="11" s="1"/>
  <c r="AO679" i="11"/>
  <c r="J679" i="11"/>
  <c r="K82" i="11"/>
  <c r="AI82" i="11"/>
  <c r="AK82" i="11" s="1"/>
  <c r="AL82" i="11" s="1"/>
  <c r="AO82" i="11"/>
  <c r="AQ82" i="11" s="1"/>
  <c r="AR82" i="11" s="1"/>
  <c r="L82" i="11"/>
  <c r="M82" i="11" s="1"/>
  <c r="J82" i="11"/>
  <c r="O82" i="11" s="1"/>
  <c r="AO323" i="11"/>
  <c r="K323" i="11"/>
  <c r="AI323" i="11"/>
  <c r="L323" i="11"/>
  <c r="M323" i="11" s="1"/>
  <c r="J323" i="11"/>
  <c r="K28" i="11"/>
  <c r="AI28" i="11"/>
  <c r="AK28" i="11" s="1"/>
  <c r="AL28" i="11" s="1"/>
  <c r="L28" i="11"/>
  <c r="M28" i="11" s="1"/>
  <c r="AO28" i="11"/>
  <c r="AQ28" i="11" s="1"/>
  <c r="AR28" i="11" s="1"/>
  <c r="J28" i="11"/>
  <c r="AO21" i="11"/>
  <c r="K21" i="11"/>
  <c r="AI21" i="11"/>
  <c r="L21" i="11"/>
  <c r="J21" i="11"/>
  <c r="AO523" i="11"/>
  <c r="AI523" i="11"/>
  <c r="K523" i="11"/>
  <c r="L523" i="11"/>
  <c r="M523" i="11" s="1"/>
  <c r="J523" i="11"/>
  <c r="K100" i="11"/>
  <c r="AO100" i="11"/>
  <c r="AI100" i="11"/>
  <c r="L100" i="11"/>
  <c r="M100" i="11" s="1"/>
  <c r="J100" i="11"/>
  <c r="K432" i="11"/>
  <c r="L432" i="11"/>
  <c r="M432" i="11" s="1"/>
  <c r="AI432" i="11"/>
  <c r="AO432" i="11"/>
  <c r="J432" i="11"/>
  <c r="K504" i="11"/>
  <c r="L504" i="11"/>
  <c r="M504" i="11" s="1"/>
  <c r="AO504" i="11"/>
  <c r="AI504" i="11"/>
  <c r="J504" i="11"/>
  <c r="I223" i="11"/>
  <c r="C222" i="11"/>
  <c r="I222" i="11" s="1"/>
  <c r="C225" i="11"/>
  <c r="I225" i="11" s="1"/>
  <c r="C224" i="11"/>
  <c r="I224" i="11" s="1"/>
  <c r="K252" i="11"/>
  <c r="L252" i="11"/>
  <c r="M252" i="11" s="1"/>
  <c r="AI252" i="11"/>
  <c r="AO252" i="11"/>
  <c r="J252" i="11"/>
  <c r="K625" i="11"/>
  <c r="L625" i="11"/>
  <c r="M625" i="11" s="1"/>
  <c r="AO625" i="11"/>
  <c r="AI625" i="11"/>
  <c r="J625" i="11"/>
  <c r="AO387" i="11"/>
  <c r="K387" i="11"/>
  <c r="AI387" i="11"/>
  <c r="L387" i="11"/>
  <c r="M387" i="11" s="1"/>
  <c r="J387" i="11"/>
  <c r="K407" i="11"/>
  <c r="AO407" i="11"/>
  <c r="AI407" i="11"/>
  <c r="L407" i="11"/>
  <c r="M407" i="11" s="1"/>
  <c r="J407" i="11"/>
  <c r="K116" i="11"/>
  <c r="L116" i="11"/>
  <c r="M116" i="11" s="1"/>
  <c r="AI116" i="11"/>
  <c r="AO116" i="11"/>
  <c r="J116" i="11"/>
  <c r="K508" i="11"/>
  <c r="L508" i="11"/>
  <c r="M508" i="11" s="1"/>
  <c r="AO508" i="11"/>
  <c r="AI508" i="11"/>
  <c r="J508" i="11"/>
  <c r="AP659" i="11"/>
  <c r="AJ659" i="11"/>
  <c r="AP305" i="11"/>
  <c r="AJ305" i="11"/>
  <c r="O68" i="11"/>
  <c r="AP284" i="11"/>
  <c r="AJ284" i="11"/>
  <c r="AP638" i="11"/>
  <c r="AS638" i="11" s="1"/>
  <c r="AT638" i="11" s="1"/>
  <c r="AJ638" i="11"/>
  <c r="AM638" i="11" s="1"/>
  <c r="AN638" i="11" s="1"/>
  <c r="AP379" i="11"/>
  <c r="AJ379" i="11"/>
  <c r="O274" i="11"/>
  <c r="O113" i="11"/>
  <c r="O133" i="11"/>
  <c r="O121" i="11"/>
  <c r="O684" i="11"/>
  <c r="O90" i="11"/>
  <c r="AJ149" i="11"/>
  <c r="AP149" i="11"/>
  <c r="K105" i="11"/>
  <c r="L105" i="11"/>
  <c r="M105" i="11" s="1"/>
  <c r="AI105" i="11"/>
  <c r="AO105" i="11"/>
  <c r="J105" i="11"/>
  <c r="O105" i="11" s="1"/>
  <c r="AI294" i="11"/>
  <c r="AK294" i="11" s="1"/>
  <c r="AL294" i="11" s="1"/>
  <c r="K294" i="11"/>
  <c r="AO294" i="11"/>
  <c r="AQ294" i="11" s="1"/>
  <c r="AR294" i="11" s="1"/>
  <c r="L294" i="11"/>
  <c r="M294" i="11" s="1"/>
  <c r="J294" i="11"/>
  <c r="AI259" i="11"/>
  <c r="AO259" i="11"/>
  <c r="K259" i="11"/>
  <c r="L259" i="11"/>
  <c r="M259" i="11" s="1"/>
  <c r="J259" i="11"/>
  <c r="K397" i="11"/>
  <c r="L397" i="11"/>
  <c r="M397" i="11" s="1"/>
  <c r="AI397" i="11"/>
  <c r="AO397" i="11"/>
  <c r="J397" i="11"/>
  <c r="AI602" i="11"/>
  <c r="K602" i="11"/>
  <c r="AO602" i="11"/>
  <c r="L602" i="11"/>
  <c r="M602" i="11" s="1"/>
  <c r="J602" i="11"/>
  <c r="K468" i="11"/>
  <c r="L468" i="11"/>
  <c r="M468" i="11" s="1"/>
  <c r="AI468" i="11"/>
  <c r="AO468" i="11"/>
  <c r="J468" i="11"/>
  <c r="AO363" i="11"/>
  <c r="K363" i="11"/>
  <c r="AI363" i="11"/>
  <c r="L363" i="11"/>
  <c r="M363" i="11" s="1"/>
  <c r="J363" i="11"/>
  <c r="K165" i="11"/>
  <c r="L165" i="11"/>
  <c r="M165" i="11" s="1"/>
  <c r="AI165" i="11"/>
  <c r="AO165" i="11"/>
  <c r="J165" i="11"/>
  <c r="K492" i="11"/>
  <c r="L492" i="11"/>
  <c r="M492" i="11" s="1"/>
  <c r="AI492" i="11"/>
  <c r="AO492" i="11"/>
  <c r="J492" i="11"/>
  <c r="O492" i="11" s="1"/>
  <c r="K548" i="11"/>
  <c r="L548" i="11"/>
  <c r="M548" i="11" s="1"/>
  <c r="AO548" i="11"/>
  <c r="AI548" i="11"/>
  <c r="J548" i="11"/>
  <c r="AO210" i="11"/>
  <c r="AQ210" i="11" s="1"/>
  <c r="AR210" i="11" s="1"/>
  <c r="AI210" i="11"/>
  <c r="AK210" i="11" s="1"/>
  <c r="AL210" i="11" s="1"/>
  <c r="K210" i="11"/>
  <c r="L210" i="11"/>
  <c r="M210" i="11" s="1"/>
  <c r="J210" i="11"/>
  <c r="K337" i="11"/>
  <c r="L337" i="11"/>
  <c r="M337" i="11" s="1"/>
  <c r="AI337" i="11"/>
  <c r="AO337" i="11"/>
  <c r="J337" i="11"/>
  <c r="AI646" i="11"/>
  <c r="AK646" i="11" s="1"/>
  <c r="AL646" i="11" s="1"/>
  <c r="K646" i="11"/>
  <c r="AO646" i="11"/>
  <c r="AQ646" i="11" s="1"/>
  <c r="AR646" i="11" s="1"/>
  <c r="L646" i="11"/>
  <c r="M646" i="11" s="1"/>
  <c r="J646" i="11"/>
  <c r="AJ109" i="11"/>
  <c r="AP109" i="11"/>
  <c r="AP303" i="11"/>
  <c r="AJ303" i="11"/>
  <c r="O67" i="11"/>
  <c r="AJ285" i="11"/>
  <c r="AP285" i="11"/>
  <c r="K168" i="11"/>
  <c r="L168" i="11"/>
  <c r="M168" i="11" s="1"/>
  <c r="AI168" i="11"/>
  <c r="AO168" i="11"/>
  <c r="J168" i="11"/>
  <c r="O168" i="11" s="1"/>
  <c r="AJ191" i="11"/>
  <c r="AP191" i="11"/>
  <c r="AJ617" i="11"/>
  <c r="AP617" i="11"/>
  <c r="AJ463" i="11"/>
  <c r="AP463" i="11"/>
  <c r="AP119" i="11"/>
  <c r="AJ119" i="11"/>
  <c r="AJ16" i="11"/>
  <c r="AM16" i="11" s="1"/>
  <c r="AP16" i="11"/>
  <c r="AS16" i="11" s="1"/>
  <c r="AP148" i="11"/>
  <c r="AJ148" i="11"/>
  <c r="AP206" i="11"/>
  <c r="AS206" i="11" s="1"/>
  <c r="AT206" i="11" s="1"/>
  <c r="AJ206" i="11"/>
  <c r="AM206" i="11" s="1"/>
  <c r="AN206" i="11" s="1"/>
  <c r="AJ513" i="11"/>
  <c r="AP513" i="11"/>
  <c r="AP594" i="11"/>
  <c r="AS594" i="11" s="1"/>
  <c r="AT594" i="11" s="1"/>
  <c r="AJ594" i="11"/>
  <c r="AM594" i="11" s="1"/>
  <c r="AN594" i="11" s="1"/>
  <c r="K377" i="11"/>
  <c r="L377" i="11"/>
  <c r="M377" i="11" s="1"/>
  <c r="AI377" i="11"/>
  <c r="AO377" i="11"/>
  <c r="J377" i="11"/>
  <c r="K662" i="11"/>
  <c r="L662" i="11"/>
  <c r="M662" i="11" s="1"/>
  <c r="J662" i="11"/>
  <c r="O662" i="11" s="1"/>
  <c r="AI662" i="11"/>
  <c r="AK662" i="11" s="1"/>
  <c r="AL662" i="11" s="1"/>
  <c r="AO662" i="11"/>
  <c r="AQ662" i="11" s="1"/>
  <c r="AR662" i="11" s="1"/>
  <c r="K241" i="11"/>
  <c r="L241" i="11"/>
  <c r="M241" i="11" s="1"/>
  <c r="AI241" i="11"/>
  <c r="AO241" i="11"/>
  <c r="J241" i="11"/>
  <c r="AI262" i="11"/>
  <c r="AO262" i="11"/>
  <c r="K262" i="11"/>
  <c r="L262" i="11"/>
  <c r="M262" i="11" s="1"/>
  <c r="J262" i="11"/>
  <c r="O262" i="11" s="1"/>
  <c r="K332" i="11"/>
  <c r="L332" i="11"/>
  <c r="M332" i="11" s="1"/>
  <c r="AI332" i="11"/>
  <c r="AO332" i="11"/>
  <c r="J332" i="11"/>
  <c r="AI693" i="11"/>
  <c r="L693" i="11"/>
  <c r="M693" i="11" s="1"/>
  <c r="AO693" i="11"/>
  <c r="K693" i="11"/>
  <c r="J693" i="11"/>
  <c r="K558" i="11"/>
  <c r="AO558" i="11"/>
  <c r="AI558" i="11"/>
  <c r="L558" i="11"/>
  <c r="M558" i="11" s="1"/>
  <c r="J558" i="11"/>
  <c r="AI70" i="11"/>
  <c r="AK70" i="11" s="1"/>
  <c r="AL70" i="11" s="1"/>
  <c r="AO70" i="11"/>
  <c r="AQ70" i="11" s="1"/>
  <c r="AR70" i="11" s="1"/>
  <c r="K70" i="11"/>
  <c r="L70" i="11"/>
  <c r="M70" i="11" s="1"/>
  <c r="J70" i="11"/>
  <c r="O70" i="11" s="1"/>
  <c r="AO438" i="11"/>
  <c r="AQ438" i="11" s="1"/>
  <c r="AR438" i="11" s="1"/>
  <c r="K438" i="11"/>
  <c r="AI438" i="11"/>
  <c r="AK438" i="11" s="1"/>
  <c r="AL438" i="11" s="1"/>
  <c r="L438" i="11"/>
  <c r="M438" i="11" s="1"/>
  <c r="J438" i="11"/>
  <c r="AI458" i="11"/>
  <c r="AK458" i="11" s="1"/>
  <c r="AL458" i="11" s="1"/>
  <c r="AO458" i="11"/>
  <c r="AQ458" i="11" s="1"/>
  <c r="AR458" i="11" s="1"/>
  <c r="K458" i="11"/>
  <c r="L458" i="11"/>
  <c r="M458" i="11" s="1"/>
  <c r="J458" i="11"/>
  <c r="K173" i="11"/>
  <c r="L173" i="11"/>
  <c r="M173" i="11" s="1"/>
  <c r="AI173" i="11"/>
  <c r="AO173" i="11"/>
  <c r="J173" i="11"/>
  <c r="K484" i="11"/>
  <c r="L484" i="11"/>
  <c r="M484" i="11" s="1"/>
  <c r="AO484" i="11"/>
  <c r="AI484" i="11"/>
  <c r="J484" i="11"/>
  <c r="AO370" i="11"/>
  <c r="AQ370" i="11" s="1"/>
  <c r="AR370" i="11" s="1"/>
  <c r="K370" i="11"/>
  <c r="AI370" i="11"/>
  <c r="AK370" i="11" s="1"/>
  <c r="AL370" i="11" s="1"/>
  <c r="L370" i="11"/>
  <c r="M370" i="11" s="1"/>
  <c r="J370" i="11"/>
  <c r="K181" i="11"/>
  <c r="L181" i="11"/>
  <c r="M181" i="11" s="1"/>
  <c r="AI181" i="11"/>
  <c r="AO181" i="11"/>
  <c r="J181" i="11"/>
  <c r="K632" i="11"/>
  <c r="L632" i="11"/>
  <c r="M632" i="11" s="1"/>
  <c r="AI632" i="11"/>
  <c r="AO632" i="11"/>
  <c r="J632" i="11"/>
  <c r="AP108" i="11"/>
  <c r="AJ108" i="11"/>
  <c r="AJ304" i="11"/>
  <c r="AP304" i="11"/>
  <c r="AP282" i="11"/>
  <c r="AJ282" i="11"/>
  <c r="AJ277" i="11"/>
  <c r="AP277" i="11"/>
  <c r="AJ563" i="11"/>
  <c r="AP563" i="11"/>
  <c r="AJ132" i="11"/>
  <c r="AP132" i="11"/>
  <c r="AJ120" i="11"/>
  <c r="AP120" i="11"/>
  <c r="AP682" i="11"/>
  <c r="AS682" i="11" s="1"/>
  <c r="AT682" i="11" s="1"/>
  <c r="AJ682" i="11"/>
  <c r="AM682" i="11" s="1"/>
  <c r="AN682" i="11" s="1"/>
  <c r="AP207" i="11"/>
  <c r="AJ207" i="11"/>
  <c r="O229" i="11"/>
  <c r="AJ512" i="11"/>
  <c r="AP512" i="11"/>
  <c r="AP154" i="11"/>
  <c r="AS154" i="11" s="1"/>
  <c r="AT154" i="11" s="1"/>
  <c r="AJ154" i="11"/>
  <c r="AM154" i="11" s="1"/>
  <c r="AN154" i="11" s="1"/>
  <c r="K218" i="11"/>
  <c r="AI218" i="11"/>
  <c r="AK218" i="11" s="1"/>
  <c r="AL218" i="11" s="1"/>
  <c r="AO218" i="11"/>
  <c r="AQ218" i="11" s="1"/>
  <c r="AR218" i="11" s="1"/>
  <c r="L218" i="11"/>
  <c r="M218" i="11" s="1"/>
  <c r="J218" i="11"/>
  <c r="AO598" i="11"/>
  <c r="AQ598" i="11" s="1"/>
  <c r="AR598" i="11" s="1"/>
  <c r="K598" i="11"/>
  <c r="AI598" i="11"/>
  <c r="AK598" i="11" s="1"/>
  <c r="AL598" i="11" s="1"/>
  <c r="L598" i="11"/>
  <c r="M598" i="11" s="1"/>
  <c r="J598" i="11"/>
  <c r="AO51" i="11"/>
  <c r="AI51" i="11"/>
  <c r="K51" i="11"/>
  <c r="L51" i="11"/>
  <c r="M51" i="11" s="1"/>
  <c r="J51" i="11"/>
  <c r="AI475" i="11"/>
  <c r="AO475" i="11"/>
  <c r="K475" i="11"/>
  <c r="L475" i="11"/>
  <c r="M475" i="11" s="1"/>
  <c r="J475" i="11"/>
  <c r="K44" i="11"/>
  <c r="L44" i="11"/>
  <c r="M44" i="11" s="1"/>
  <c r="AI44" i="11"/>
  <c r="AO44" i="11"/>
  <c r="J44" i="11"/>
  <c r="K584" i="11"/>
  <c r="L584" i="11"/>
  <c r="M584" i="11" s="1"/>
  <c r="AI584" i="11"/>
  <c r="AO584" i="11"/>
  <c r="J584" i="11"/>
  <c r="AO307" i="11"/>
  <c r="K307" i="11"/>
  <c r="AI307" i="11"/>
  <c r="L307" i="11"/>
  <c r="M307" i="11" s="1"/>
  <c r="J307" i="11"/>
  <c r="AO247" i="11"/>
  <c r="K247" i="11"/>
  <c r="AI247" i="11"/>
  <c r="L247" i="11"/>
  <c r="M247" i="11" s="1"/>
  <c r="J247" i="11"/>
  <c r="K357" i="11"/>
  <c r="L357" i="11"/>
  <c r="M357" i="11" s="1"/>
  <c r="AO357" i="11"/>
  <c r="AI357" i="11"/>
  <c r="J357" i="11"/>
  <c r="K668" i="11"/>
  <c r="L668" i="11"/>
  <c r="M668" i="11" s="1"/>
  <c r="AI668" i="11"/>
  <c r="AO668" i="11"/>
  <c r="J668" i="11"/>
  <c r="AI338" i="11"/>
  <c r="AK338" i="11" s="1"/>
  <c r="AL338" i="11" s="1"/>
  <c r="AO338" i="11"/>
  <c r="AQ338" i="11" s="1"/>
  <c r="AR338" i="11" s="1"/>
  <c r="K338" i="11"/>
  <c r="L338" i="11"/>
  <c r="M338" i="11" s="1"/>
  <c r="J338" i="11"/>
  <c r="K593" i="11"/>
  <c r="L593" i="11"/>
  <c r="M593" i="11" s="1"/>
  <c r="AO593" i="11"/>
  <c r="AI593" i="11"/>
  <c r="J593" i="11"/>
  <c r="O593" i="11" s="1"/>
  <c r="K481" i="11"/>
  <c r="L481" i="11"/>
  <c r="M481" i="11" s="1"/>
  <c r="AI481" i="11"/>
  <c r="AO481" i="11"/>
  <c r="J481" i="11"/>
  <c r="AJ107" i="11"/>
  <c r="AP107" i="11"/>
  <c r="AP661" i="11"/>
  <c r="AJ661" i="11"/>
  <c r="AP62" i="11"/>
  <c r="AS62" i="11" s="1"/>
  <c r="AT62" i="11" s="1"/>
  <c r="AJ62" i="11"/>
  <c r="AM62" i="11" s="1"/>
  <c r="AN62" i="11" s="1"/>
  <c r="AJ66" i="11"/>
  <c r="AM66" i="11" s="1"/>
  <c r="AN66" i="11" s="1"/>
  <c r="AP66" i="11"/>
  <c r="AS66" i="11" s="1"/>
  <c r="AT66" i="11" s="1"/>
  <c r="AJ640" i="11"/>
  <c r="AP640" i="11"/>
  <c r="AJ380" i="11"/>
  <c r="AP380" i="11"/>
  <c r="K290" i="11"/>
  <c r="AO290" i="11"/>
  <c r="AQ290" i="11" s="1"/>
  <c r="AR290" i="11" s="1"/>
  <c r="AI290" i="11"/>
  <c r="AK290" i="11" s="1"/>
  <c r="AL290" i="11" s="1"/>
  <c r="L290" i="11"/>
  <c r="M290" i="11" s="1"/>
  <c r="J290" i="11"/>
  <c r="O290" i="11" s="1"/>
  <c r="AJ190" i="11"/>
  <c r="AM190" i="11" s="1"/>
  <c r="AN190" i="11" s="1"/>
  <c r="AP190" i="11"/>
  <c r="AS190" i="11" s="1"/>
  <c r="AT190" i="11" s="1"/>
  <c r="O517" i="11"/>
  <c r="AJ464" i="11"/>
  <c r="AP464" i="11"/>
  <c r="AJ208" i="11"/>
  <c r="AP208" i="11"/>
  <c r="AP511" i="11"/>
  <c r="AJ511" i="11"/>
  <c r="AI158" i="11"/>
  <c r="AK158" i="11" s="1"/>
  <c r="AL158" i="11" s="1"/>
  <c r="AO158" i="11"/>
  <c r="AQ158" i="11" s="1"/>
  <c r="AR158" i="11" s="1"/>
  <c r="K158" i="11"/>
  <c r="L158" i="11"/>
  <c r="M158" i="11" s="1"/>
  <c r="J158" i="11"/>
  <c r="O158" i="11" s="1"/>
  <c r="K528" i="11"/>
  <c r="L528" i="11"/>
  <c r="M528" i="11" s="1"/>
  <c r="AO528" i="11"/>
  <c r="AI528" i="11"/>
  <c r="J528" i="11"/>
  <c r="AO142" i="11"/>
  <c r="AQ142" i="11" s="1"/>
  <c r="AR142" i="11" s="1"/>
  <c r="K142" i="11"/>
  <c r="AI142" i="11"/>
  <c r="AK142" i="11" s="1"/>
  <c r="AL142" i="11" s="1"/>
  <c r="L142" i="11"/>
  <c r="M142" i="11" s="1"/>
  <c r="J142" i="11"/>
  <c r="AO350" i="11"/>
  <c r="AQ350" i="11" s="1"/>
  <c r="AR350" i="11" s="1"/>
  <c r="AI350" i="11"/>
  <c r="AK350" i="11" s="1"/>
  <c r="AL350" i="11" s="1"/>
  <c r="K350" i="11"/>
  <c r="L350" i="11"/>
  <c r="M350" i="11" s="1"/>
  <c r="J350" i="11"/>
  <c r="AI471" i="11"/>
  <c r="AO471" i="11"/>
  <c r="K471" i="11"/>
  <c r="L471" i="11"/>
  <c r="M471" i="11" s="1"/>
  <c r="J471" i="11"/>
  <c r="K216" i="11"/>
  <c r="L216" i="11"/>
  <c r="M216" i="11" s="1"/>
  <c r="AI216" i="11"/>
  <c r="AO216" i="11"/>
  <c r="J216" i="11"/>
  <c r="K75" i="11"/>
  <c r="AI75" i="11"/>
  <c r="AO75" i="11"/>
  <c r="L75" i="11"/>
  <c r="M75" i="11" s="1"/>
  <c r="J75" i="11"/>
  <c r="K680" i="11"/>
  <c r="L680" i="11"/>
  <c r="M680" i="11" s="1"/>
  <c r="AI680" i="11"/>
  <c r="AO680" i="11"/>
  <c r="J680" i="11"/>
  <c r="K85" i="11"/>
  <c r="L85" i="11"/>
  <c r="M85" i="11" s="1"/>
  <c r="AO85" i="11"/>
  <c r="AI85" i="11"/>
  <c r="J85" i="11"/>
  <c r="O85" i="11" s="1"/>
  <c r="K324" i="11"/>
  <c r="L324" i="11"/>
  <c r="M324" i="11" s="1"/>
  <c r="AI324" i="11"/>
  <c r="AO324" i="11"/>
  <c r="J324" i="11"/>
  <c r="K30" i="11"/>
  <c r="L30" i="11"/>
  <c r="M30" i="11" s="1"/>
  <c r="AI30" i="11"/>
  <c r="AO30" i="11"/>
  <c r="J30" i="11"/>
  <c r="I20" i="11"/>
  <c r="K525" i="11"/>
  <c r="L525" i="11"/>
  <c r="M525" i="11" s="1"/>
  <c r="AI525" i="11"/>
  <c r="AO525" i="11"/>
  <c r="J525" i="11"/>
  <c r="O525" i="11" s="1"/>
  <c r="K101" i="11"/>
  <c r="L101" i="11"/>
  <c r="M101" i="11" s="1"/>
  <c r="AI101" i="11"/>
  <c r="AO101" i="11"/>
  <c r="J101" i="11"/>
  <c r="K433" i="11"/>
  <c r="L433" i="11"/>
  <c r="M433" i="11" s="1"/>
  <c r="AI433" i="11"/>
  <c r="AO433" i="11"/>
  <c r="J433" i="11"/>
  <c r="K505" i="11"/>
  <c r="L505" i="11"/>
  <c r="M505" i="11" s="1"/>
  <c r="AO505" i="11"/>
  <c r="AI505" i="11"/>
  <c r="J505" i="11"/>
  <c r="K253" i="11"/>
  <c r="L253" i="11"/>
  <c r="M253" i="11" s="1"/>
  <c r="AI253" i="11"/>
  <c r="AO253" i="11"/>
  <c r="J253" i="11"/>
  <c r="O253" i="11" s="1"/>
  <c r="K623" i="11"/>
  <c r="AI623" i="11"/>
  <c r="AO623" i="11"/>
  <c r="L623" i="11"/>
  <c r="M623" i="11" s="1"/>
  <c r="J623" i="11"/>
  <c r="K388" i="11"/>
  <c r="L388" i="11"/>
  <c r="M388" i="11" s="1"/>
  <c r="AO388" i="11"/>
  <c r="AI388" i="11"/>
  <c r="J388" i="11"/>
  <c r="K408" i="11"/>
  <c r="L408" i="11"/>
  <c r="M408" i="11" s="1"/>
  <c r="AO408" i="11"/>
  <c r="AI408" i="11"/>
  <c r="J408" i="11"/>
  <c r="K117" i="11"/>
  <c r="L117" i="11"/>
  <c r="M117" i="11" s="1"/>
  <c r="AO117" i="11"/>
  <c r="AI117" i="11"/>
  <c r="J117" i="11"/>
  <c r="O117" i="11" s="1"/>
  <c r="K509" i="11"/>
  <c r="L509" i="11"/>
  <c r="M509" i="11" s="1"/>
  <c r="AI509" i="11"/>
  <c r="AO509" i="11"/>
  <c r="J509" i="11"/>
  <c r="AJ533" i="11"/>
  <c r="AP533" i="11"/>
  <c r="AJ106" i="11"/>
  <c r="AM106" i="11" s="1"/>
  <c r="AN106" i="11" s="1"/>
  <c r="AP106" i="11"/>
  <c r="AS106" i="11" s="1"/>
  <c r="AT106" i="11" s="1"/>
  <c r="AP498" i="11"/>
  <c r="AJ498" i="11"/>
  <c r="AJ557" i="11"/>
  <c r="AP557" i="11"/>
  <c r="AJ192" i="11"/>
  <c r="AP192" i="11"/>
  <c r="AP462" i="11"/>
  <c r="AS462" i="11" s="1"/>
  <c r="AT462" i="11" s="1"/>
  <c r="AJ462" i="11"/>
  <c r="AM462" i="11" s="1"/>
  <c r="AN462" i="11" s="1"/>
  <c r="AP90" i="11"/>
  <c r="AJ90" i="11"/>
  <c r="O209" i="11"/>
  <c r="AJ226" i="11"/>
  <c r="AM226" i="11" s="1"/>
  <c r="AN226" i="11" s="1"/>
  <c r="AP226" i="11"/>
  <c r="AS226" i="11" s="1"/>
  <c r="AT226" i="11" s="1"/>
  <c r="AJ49" i="11"/>
  <c r="AP49" i="11"/>
  <c r="AJ652" i="11"/>
  <c r="AP652" i="11"/>
  <c r="AP596" i="11"/>
  <c r="AJ596" i="11"/>
  <c r="K103" i="11"/>
  <c r="AI103" i="11"/>
  <c r="L103" i="11"/>
  <c r="M103" i="11" s="1"/>
  <c r="AO103" i="11"/>
  <c r="J103" i="11"/>
  <c r="K296" i="11"/>
  <c r="L296" i="11"/>
  <c r="M296" i="11" s="1"/>
  <c r="AO296" i="11"/>
  <c r="AI296" i="11"/>
  <c r="J296" i="11"/>
  <c r="K260" i="11"/>
  <c r="L260" i="11"/>
  <c r="M260" i="11" s="1"/>
  <c r="AO260" i="11"/>
  <c r="AI260" i="11"/>
  <c r="J260" i="11"/>
  <c r="K396" i="11"/>
  <c r="L396" i="11"/>
  <c r="M396" i="11" s="1"/>
  <c r="AI396" i="11"/>
  <c r="AO396" i="11"/>
  <c r="J396" i="11"/>
  <c r="O396" i="11" s="1"/>
  <c r="K604" i="11"/>
  <c r="L604" i="11"/>
  <c r="M604" i="11" s="1"/>
  <c r="AO604" i="11"/>
  <c r="AI604" i="11"/>
  <c r="J604" i="11"/>
  <c r="K469" i="11"/>
  <c r="L469" i="11"/>
  <c r="M469" i="11" s="1"/>
  <c r="AO469" i="11"/>
  <c r="AI469" i="11"/>
  <c r="J469" i="11"/>
  <c r="K362" i="11"/>
  <c r="AI362" i="11"/>
  <c r="AK362" i="11" s="1"/>
  <c r="AL362" i="11" s="1"/>
  <c r="AO362" i="11"/>
  <c r="AQ362" i="11" s="1"/>
  <c r="AR362" i="11" s="1"/>
  <c r="L362" i="11"/>
  <c r="M362" i="11" s="1"/>
  <c r="J362" i="11"/>
  <c r="K163" i="11"/>
  <c r="AI163" i="11"/>
  <c r="AO163" i="11"/>
  <c r="L163" i="11"/>
  <c r="M163" i="11" s="1"/>
  <c r="J163" i="11"/>
  <c r="K493" i="11"/>
  <c r="L493" i="11"/>
  <c r="M493" i="11" s="1"/>
  <c r="AI493" i="11"/>
  <c r="AO493" i="11"/>
  <c r="J493" i="11"/>
  <c r="K547" i="11"/>
  <c r="AI547" i="11"/>
  <c r="AO547" i="11"/>
  <c r="L547" i="11"/>
  <c r="M547" i="11" s="1"/>
  <c r="J547" i="11"/>
  <c r="O547" i="11" s="1"/>
  <c r="K212" i="11"/>
  <c r="L212" i="11"/>
  <c r="M212" i="11" s="1"/>
  <c r="AI212" i="11"/>
  <c r="AO212" i="11"/>
  <c r="J212" i="11"/>
  <c r="K336" i="11"/>
  <c r="L336" i="11"/>
  <c r="M336" i="11" s="1"/>
  <c r="AI336" i="11"/>
  <c r="AO336" i="11"/>
  <c r="J336" i="11"/>
  <c r="O336" i="11" s="1"/>
  <c r="K648" i="11"/>
  <c r="L648" i="11"/>
  <c r="M648" i="11" s="1"/>
  <c r="AI648" i="11"/>
  <c r="AO648" i="11"/>
  <c r="J648" i="11"/>
  <c r="O65" i="11"/>
  <c r="AP368" i="11"/>
  <c r="AJ368" i="11"/>
  <c r="AP378" i="11"/>
  <c r="AS378" i="11" s="1"/>
  <c r="AT378" i="11" s="1"/>
  <c r="AJ378" i="11"/>
  <c r="AM378" i="11" s="1"/>
  <c r="AN378" i="11" s="1"/>
  <c r="AP39" i="11"/>
  <c r="AJ39" i="11"/>
  <c r="AJ276" i="11"/>
  <c r="AP276" i="11"/>
  <c r="AP554" i="11"/>
  <c r="AS554" i="11" s="1"/>
  <c r="AT554" i="11" s="1"/>
  <c r="AJ554" i="11"/>
  <c r="AM554" i="11" s="1"/>
  <c r="AN554" i="11" s="1"/>
  <c r="K169" i="11"/>
  <c r="L169" i="11"/>
  <c r="M169" i="11" s="1"/>
  <c r="AO169" i="11"/>
  <c r="AI169" i="11"/>
  <c r="J169" i="11"/>
  <c r="O16" i="11"/>
  <c r="AJ48" i="11"/>
  <c r="AP48" i="11"/>
  <c r="AJ650" i="11"/>
  <c r="AM650" i="11" s="1"/>
  <c r="AN650" i="11" s="1"/>
  <c r="AP650" i="11"/>
  <c r="AS650" i="11" s="1"/>
  <c r="AT650" i="11" s="1"/>
  <c r="K374" i="11"/>
  <c r="AO374" i="11"/>
  <c r="AQ374" i="11" s="1"/>
  <c r="AR374" i="11" s="1"/>
  <c r="AI374" i="11"/>
  <c r="AK374" i="11" s="1"/>
  <c r="AL374" i="11" s="1"/>
  <c r="L374" i="11"/>
  <c r="M374" i="11" s="1"/>
  <c r="J374" i="11"/>
  <c r="L664" i="11"/>
  <c r="M664" i="11" s="1"/>
  <c r="AI664" i="11"/>
  <c r="K664" i="11"/>
  <c r="J664" i="11"/>
  <c r="AO664" i="11"/>
  <c r="AO239" i="11"/>
  <c r="K239" i="11"/>
  <c r="AI239" i="11"/>
  <c r="L239" i="11"/>
  <c r="M239" i="11" s="1"/>
  <c r="J239" i="11"/>
  <c r="AI263" i="11"/>
  <c r="AO263" i="11"/>
  <c r="K263" i="11"/>
  <c r="L263" i="11"/>
  <c r="M263" i="11" s="1"/>
  <c r="J263" i="11"/>
  <c r="AI330" i="11"/>
  <c r="AK330" i="11" s="1"/>
  <c r="AL330" i="11" s="1"/>
  <c r="AO330" i="11"/>
  <c r="AQ330" i="11" s="1"/>
  <c r="AR330" i="11" s="1"/>
  <c r="K330" i="11"/>
  <c r="L330" i="11"/>
  <c r="M330" i="11" s="1"/>
  <c r="J330" i="11"/>
  <c r="L692" i="11"/>
  <c r="M692" i="11" s="1"/>
  <c r="AO692" i="11"/>
  <c r="AI692" i="11"/>
  <c r="K692" i="11"/>
  <c r="J692" i="11"/>
  <c r="O692" i="11" s="1"/>
  <c r="AO559" i="11"/>
  <c r="AI559" i="11"/>
  <c r="K559" i="11"/>
  <c r="L559" i="11"/>
  <c r="M559" i="11" s="1"/>
  <c r="J559" i="11"/>
  <c r="K72" i="11"/>
  <c r="L72" i="11"/>
  <c r="M72" i="11" s="1"/>
  <c r="AI72" i="11"/>
  <c r="AO72" i="11"/>
  <c r="J72" i="11"/>
  <c r="AO439" i="11"/>
  <c r="AI439" i="11"/>
  <c r="K439" i="11"/>
  <c r="L439" i="11"/>
  <c r="M439" i="11" s="1"/>
  <c r="J439" i="11"/>
  <c r="K460" i="11"/>
  <c r="L460" i="11"/>
  <c r="M460" i="11" s="1"/>
  <c r="AI460" i="11"/>
  <c r="AO460" i="11"/>
  <c r="J460" i="11"/>
  <c r="K172" i="11"/>
  <c r="L172" i="11"/>
  <c r="M172" i="11" s="1"/>
  <c r="AO172" i="11"/>
  <c r="AI172" i="11"/>
  <c r="J172" i="11"/>
  <c r="K485" i="11"/>
  <c r="L485" i="11"/>
  <c r="M485" i="11" s="1"/>
  <c r="AI485" i="11"/>
  <c r="AO485" i="11"/>
  <c r="J485" i="11"/>
  <c r="K372" i="11"/>
  <c r="L372" i="11"/>
  <c r="M372" i="11" s="1"/>
  <c r="AO372" i="11"/>
  <c r="AI372" i="11"/>
  <c r="J372" i="11"/>
  <c r="AI178" i="11"/>
  <c r="AK178" i="11" s="1"/>
  <c r="AL178" i="11" s="1"/>
  <c r="K178" i="11"/>
  <c r="AO178" i="11"/>
  <c r="AQ178" i="11" s="1"/>
  <c r="AR178" i="11" s="1"/>
  <c r="L178" i="11"/>
  <c r="M178" i="11" s="1"/>
  <c r="J178" i="11"/>
  <c r="O178" i="11" s="1"/>
  <c r="K631" i="11"/>
  <c r="AI631" i="11"/>
  <c r="AO631" i="11"/>
  <c r="L631" i="11"/>
  <c r="M631" i="11" s="1"/>
  <c r="J631" i="11"/>
  <c r="AJ532" i="11"/>
  <c r="AP532" i="11"/>
  <c r="AP369" i="11"/>
  <c r="AJ369" i="11"/>
  <c r="AP499" i="11"/>
  <c r="AJ499" i="11"/>
  <c r="AJ38" i="11"/>
  <c r="AP38" i="11"/>
  <c r="AJ111" i="11"/>
  <c r="AP111" i="11"/>
  <c r="AP614" i="11"/>
  <c r="AS614" i="11" s="1"/>
  <c r="AT614" i="11" s="1"/>
  <c r="AJ614" i="11"/>
  <c r="AM614" i="11" s="1"/>
  <c r="AN614" i="11" s="1"/>
  <c r="AP146" i="11"/>
  <c r="AS146" i="11" s="1"/>
  <c r="AT146" i="11" s="1"/>
  <c r="AJ146" i="11"/>
  <c r="AM146" i="11" s="1"/>
  <c r="AN146" i="11" s="1"/>
  <c r="O207" i="11"/>
  <c r="AJ651" i="11"/>
  <c r="AP651" i="11"/>
  <c r="O607" i="11"/>
  <c r="AJ597" i="11"/>
  <c r="AP597" i="11"/>
  <c r="AO219" i="11"/>
  <c r="K219" i="11"/>
  <c r="AI219" i="11"/>
  <c r="L219" i="11"/>
  <c r="M219" i="11" s="1"/>
  <c r="J219" i="11"/>
  <c r="K600" i="11"/>
  <c r="L600" i="11"/>
  <c r="M600" i="11" s="1"/>
  <c r="AO600" i="11"/>
  <c r="AI600" i="11"/>
  <c r="J600" i="11"/>
  <c r="K50" i="11"/>
  <c r="AI50" i="11"/>
  <c r="AK50" i="11" s="1"/>
  <c r="AL50" i="11" s="1"/>
  <c r="AO50" i="11"/>
  <c r="AQ50" i="11" s="1"/>
  <c r="AR50" i="11" s="1"/>
  <c r="L50" i="11"/>
  <c r="M50" i="11" s="1"/>
  <c r="J50" i="11"/>
  <c r="O50" i="11" s="1"/>
  <c r="K477" i="11"/>
  <c r="L477" i="11"/>
  <c r="M477" i="11" s="1"/>
  <c r="AO477" i="11"/>
  <c r="AI477" i="11"/>
  <c r="J477" i="11"/>
  <c r="K45" i="11"/>
  <c r="L45" i="11"/>
  <c r="M45" i="11" s="1"/>
  <c r="AI45" i="11"/>
  <c r="AO45" i="11"/>
  <c r="J45" i="11"/>
  <c r="AI583" i="11"/>
  <c r="AO583" i="11"/>
  <c r="K583" i="11"/>
  <c r="L583" i="11"/>
  <c r="M583" i="11" s="1"/>
  <c r="J583" i="11"/>
  <c r="K309" i="11"/>
  <c r="L309" i="11"/>
  <c r="M309" i="11" s="1"/>
  <c r="AO309" i="11"/>
  <c r="AI309" i="11"/>
  <c r="J309" i="11"/>
  <c r="K249" i="11"/>
  <c r="L249" i="11"/>
  <c r="M249" i="11" s="1"/>
  <c r="AI249" i="11"/>
  <c r="AO249" i="11"/>
  <c r="J249" i="11"/>
  <c r="K355" i="11"/>
  <c r="AO355" i="11"/>
  <c r="AI355" i="11"/>
  <c r="L355" i="11"/>
  <c r="M355" i="11" s="1"/>
  <c r="J355" i="11"/>
  <c r="AO667" i="11"/>
  <c r="K667" i="11"/>
  <c r="AI667" i="11"/>
  <c r="L667" i="11"/>
  <c r="M667" i="11" s="1"/>
  <c r="J667" i="11"/>
  <c r="K340" i="11"/>
  <c r="AI340" i="11"/>
  <c r="AO340" i="11"/>
  <c r="L340" i="11"/>
  <c r="M340" i="11" s="1"/>
  <c r="J340" i="11"/>
  <c r="AO590" i="11"/>
  <c r="AQ590" i="11" s="1"/>
  <c r="AR590" i="11" s="1"/>
  <c r="K590" i="11"/>
  <c r="AI590" i="11"/>
  <c r="AK590" i="11" s="1"/>
  <c r="AL590" i="11" s="1"/>
  <c r="L590" i="11"/>
  <c r="M590" i="11" s="1"/>
  <c r="J590" i="11"/>
  <c r="AO479" i="11"/>
  <c r="AI479" i="11"/>
  <c r="K479" i="11"/>
  <c r="L479" i="11"/>
  <c r="M479" i="11" s="1"/>
  <c r="J479" i="11"/>
  <c r="O439" i="11" l="1"/>
  <c r="O330" i="11"/>
  <c r="O362" i="11"/>
  <c r="O338" i="11"/>
  <c r="O307" i="11"/>
  <c r="O77" i="11"/>
  <c r="O144" i="11"/>
  <c r="O264" i="11"/>
  <c r="O249" i="11"/>
  <c r="O172" i="11"/>
  <c r="O101" i="11"/>
  <c r="O481" i="11"/>
  <c r="O180" i="11"/>
  <c r="O372" i="11"/>
  <c r="O116" i="11"/>
  <c r="O252" i="11"/>
  <c r="O160" i="11"/>
  <c r="O293" i="11"/>
  <c r="O308" i="11"/>
  <c r="O53" i="11"/>
  <c r="O260" i="11"/>
  <c r="O45" i="11"/>
  <c r="O263" i="11"/>
  <c r="O388" i="11"/>
  <c r="O30" i="11"/>
  <c r="O484" i="11"/>
  <c r="O213" i="11"/>
  <c r="O365" i="11"/>
  <c r="O99" i="11"/>
  <c r="O115" i="11"/>
  <c r="O664" i="11"/>
  <c r="O408" i="11"/>
  <c r="O590" i="11"/>
  <c r="O558" i="11"/>
  <c r="O432" i="11"/>
  <c r="O466" i="11"/>
  <c r="O114" i="11"/>
  <c r="O159" i="11"/>
  <c r="O211" i="11"/>
  <c r="O678" i="11"/>
  <c r="O491" i="11"/>
  <c r="O603" i="11"/>
  <c r="O478" i="11"/>
  <c r="O354" i="11"/>
  <c r="O43" i="11"/>
  <c r="O430" i="11"/>
  <c r="O74" i="11"/>
  <c r="O583" i="11"/>
  <c r="O374" i="11"/>
  <c r="O51" i="11"/>
  <c r="O102" i="11"/>
  <c r="AN16" i="11"/>
  <c r="O309" i="11"/>
  <c r="O363" i="11"/>
  <c r="O599" i="11"/>
  <c r="O502" i="11"/>
  <c r="AT16" i="11"/>
  <c r="O179" i="11"/>
  <c r="O472" i="11"/>
  <c r="O161" i="11"/>
  <c r="O479" i="11"/>
  <c r="O355" i="11"/>
  <c r="O469" i="11"/>
  <c r="O296" i="11"/>
  <c r="O210" i="11"/>
  <c r="O259" i="11"/>
  <c r="O508" i="11"/>
  <c r="O625" i="11"/>
  <c r="O100" i="11"/>
  <c r="O323" i="11"/>
  <c r="O527" i="11"/>
  <c r="O601" i="11"/>
  <c r="O560" i="11"/>
  <c r="O665" i="11"/>
  <c r="O546" i="11"/>
  <c r="O297" i="11"/>
  <c r="O669" i="11"/>
  <c r="O585" i="11"/>
  <c r="O440" i="11"/>
  <c r="O333" i="11"/>
  <c r="O376" i="11"/>
  <c r="O22" i="11"/>
  <c r="O353" i="11"/>
  <c r="O169" i="11"/>
  <c r="O357" i="11"/>
  <c r="O387" i="11"/>
  <c r="O523" i="11"/>
  <c r="L862" i="11"/>
  <c r="O485" i="11"/>
  <c r="O505" i="11"/>
  <c r="O475" i="11"/>
  <c r="O173" i="11"/>
  <c r="O241" i="11"/>
  <c r="O377" i="11"/>
  <c r="O591" i="11"/>
  <c r="O476" i="11"/>
  <c r="O441" i="11"/>
  <c r="O649" i="11"/>
  <c r="O624" i="11"/>
  <c r="O217" i="11"/>
  <c r="O592" i="11"/>
  <c r="O248" i="11"/>
  <c r="O171" i="11"/>
  <c r="O561" i="11"/>
  <c r="O240" i="11"/>
  <c r="O261" i="11"/>
  <c r="O325" i="11"/>
  <c r="O529" i="11"/>
  <c r="M42" i="11"/>
  <c r="O559" i="11"/>
  <c r="O239" i="11"/>
  <c r="O471" i="11"/>
  <c r="O337" i="11"/>
  <c r="O165" i="11"/>
  <c r="O397" i="11"/>
  <c r="O76" i="11"/>
  <c r="O482" i="11"/>
  <c r="O386" i="11"/>
  <c r="O251" i="11"/>
  <c r="O306" i="11"/>
  <c r="O459" i="11"/>
  <c r="O166" i="11"/>
  <c r="O467" i="11"/>
  <c r="O295" i="11"/>
  <c r="O250" i="11"/>
  <c r="O522" i="11"/>
  <c r="O83" i="11"/>
  <c r="L861" i="11"/>
  <c r="O340" i="11"/>
  <c r="AJ667" i="11"/>
  <c r="AP667" i="11"/>
  <c r="AJ355" i="11"/>
  <c r="AP355" i="11"/>
  <c r="AP45" i="11"/>
  <c r="AJ45" i="11"/>
  <c r="O631" i="11"/>
  <c r="AJ172" i="11"/>
  <c r="AP172" i="11"/>
  <c r="AJ336" i="11"/>
  <c r="AP336" i="11"/>
  <c r="AJ163" i="11"/>
  <c r="AP163" i="11"/>
  <c r="AP396" i="11"/>
  <c r="AJ396" i="11"/>
  <c r="AJ388" i="11"/>
  <c r="AP388" i="11"/>
  <c r="AJ623" i="11"/>
  <c r="AP623" i="11"/>
  <c r="AP101" i="11"/>
  <c r="AJ101" i="11"/>
  <c r="AP30" i="11"/>
  <c r="AJ30" i="11"/>
  <c r="AP75" i="11"/>
  <c r="AJ75" i="11"/>
  <c r="AJ158" i="11"/>
  <c r="AM158" i="11" s="1"/>
  <c r="AN158" i="11" s="1"/>
  <c r="AP158" i="11"/>
  <c r="AS158" i="11" s="1"/>
  <c r="AT158" i="11" s="1"/>
  <c r="AJ481" i="11"/>
  <c r="AP481" i="11"/>
  <c r="AP247" i="11"/>
  <c r="AJ247" i="11"/>
  <c r="O44" i="11"/>
  <c r="O218" i="11"/>
  <c r="O632" i="11"/>
  <c r="O370" i="11"/>
  <c r="AJ173" i="11"/>
  <c r="AP173" i="11"/>
  <c r="AP458" i="11"/>
  <c r="AS458" i="11" s="1"/>
  <c r="AT458" i="11" s="1"/>
  <c r="AJ458" i="11"/>
  <c r="AM458" i="11" s="1"/>
  <c r="AN458" i="11" s="1"/>
  <c r="O438" i="11"/>
  <c r="O332" i="11"/>
  <c r="AP241" i="11"/>
  <c r="AJ241" i="11"/>
  <c r="AP492" i="11"/>
  <c r="AJ492" i="11"/>
  <c r="AP105" i="11"/>
  <c r="AJ105" i="11"/>
  <c r="AP508" i="11"/>
  <c r="AJ508" i="11"/>
  <c r="K225" i="11"/>
  <c r="L225" i="11"/>
  <c r="M225" i="11" s="1"/>
  <c r="AI225" i="11"/>
  <c r="AO225" i="11"/>
  <c r="J225" i="11"/>
  <c r="AJ432" i="11"/>
  <c r="AP432" i="11"/>
  <c r="AJ76" i="11"/>
  <c r="AP76" i="11"/>
  <c r="AP214" i="11"/>
  <c r="AS214" i="11" s="1"/>
  <c r="AT214" i="11" s="1"/>
  <c r="AJ214" i="11"/>
  <c r="AM214" i="11" s="1"/>
  <c r="AN214" i="11" s="1"/>
  <c r="AP160" i="11"/>
  <c r="AJ160" i="11"/>
  <c r="AP591" i="11"/>
  <c r="AJ591" i="11"/>
  <c r="AJ666" i="11"/>
  <c r="AM666" i="11" s="1"/>
  <c r="AN666" i="11" s="1"/>
  <c r="AP666" i="11"/>
  <c r="AS666" i="11" s="1"/>
  <c r="AT666" i="11" s="1"/>
  <c r="O246" i="11"/>
  <c r="AJ601" i="11"/>
  <c r="AP601" i="11"/>
  <c r="O630" i="11"/>
  <c r="AJ630" i="11"/>
  <c r="AM630" i="11" s="1"/>
  <c r="AN630" i="11" s="1"/>
  <c r="AP630" i="11"/>
  <c r="AS630" i="11" s="1"/>
  <c r="AT630" i="11" s="1"/>
  <c r="O371" i="11"/>
  <c r="AP560" i="11"/>
  <c r="AJ560" i="11"/>
  <c r="O331" i="11"/>
  <c r="AP665" i="11"/>
  <c r="AJ665" i="11"/>
  <c r="AP167" i="11"/>
  <c r="AJ167" i="11"/>
  <c r="AJ649" i="11"/>
  <c r="AP649" i="11"/>
  <c r="AP546" i="11"/>
  <c r="AS546" i="11" s="1"/>
  <c r="AT546" i="11" s="1"/>
  <c r="AJ546" i="11"/>
  <c r="AM546" i="11" s="1"/>
  <c r="AN546" i="11" s="1"/>
  <c r="AP394" i="11"/>
  <c r="AS394" i="11" s="1"/>
  <c r="AT394" i="11" s="1"/>
  <c r="AJ394" i="11"/>
  <c r="AM394" i="11" s="1"/>
  <c r="AN394" i="11" s="1"/>
  <c r="O258" i="11"/>
  <c r="O507" i="11"/>
  <c r="O431" i="11"/>
  <c r="AJ99" i="11"/>
  <c r="AP99" i="11"/>
  <c r="AJ524" i="11"/>
  <c r="AP524" i="11"/>
  <c r="O29" i="11"/>
  <c r="AJ84" i="11"/>
  <c r="AP84" i="11"/>
  <c r="AJ473" i="11"/>
  <c r="AP473" i="11"/>
  <c r="AI686" i="11"/>
  <c r="AK686" i="11" s="1"/>
  <c r="AL686" i="11" s="1"/>
  <c r="L686" i="11"/>
  <c r="M686" i="11" s="1"/>
  <c r="J686" i="11"/>
  <c r="AO686" i="11"/>
  <c r="AQ686" i="11" s="1"/>
  <c r="AR686" i="11" s="1"/>
  <c r="K686" i="11"/>
  <c r="AP478" i="11"/>
  <c r="AS478" i="11" s="1"/>
  <c r="AT478" i="11" s="1"/>
  <c r="AJ478" i="11"/>
  <c r="AM478" i="11" s="1"/>
  <c r="AN478" i="11" s="1"/>
  <c r="AJ592" i="11"/>
  <c r="AP592" i="11"/>
  <c r="AP339" i="11"/>
  <c r="AJ339" i="11"/>
  <c r="AP669" i="11"/>
  <c r="AJ669" i="11"/>
  <c r="AP585" i="11"/>
  <c r="AJ585" i="11"/>
  <c r="AP474" i="11"/>
  <c r="AS474" i="11" s="1"/>
  <c r="AT474" i="11" s="1"/>
  <c r="AJ474" i="11"/>
  <c r="AM474" i="11" s="1"/>
  <c r="AN474" i="11" s="1"/>
  <c r="O633" i="11"/>
  <c r="O373" i="11"/>
  <c r="AP561" i="11"/>
  <c r="AJ561" i="11"/>
  <c r="AJ240" i="11"/>
  <c r="AP240" i="11"/>
  <c r="AP663" i="11"/>
  <c r="AJ663" i="11"/>
  <c r="AJ490" i="11"/>
  <c r="AM490" i="11" s="1"/>
  <c r="AN490" i="11" s="1"/>
  <c r="AP490" i="11"/>
  <c r="AS490" i="11" s="1"/>
  <c r="AT490" i="11" s="1"/>
  <c r="O364" i="11"/>
  <c r="AP605" i="11"/>
  <c r="AJ605" i="11"/>
  <c r="AJ295" i="11"/>
  <c r="AP295" i="11"/>
  <c r="AP104" i="11"/>
  <c r="AJ104" i="11"/>
  <c r="AP409" i="11"/>
  <c r="AJ409" i="11"/>
  <c r="AJ622" i="11"/>
  <c r="AM622" i="11" s="1"/>
  <c r="AN622" i="11" s="1"/>
  <c r="AP622" i="11"/>
  <c r="AS622" i="11" s="1"/>
  <c r="AT622" i="11" s="1"/>
  <c r="AJ22" i="11"/>
  <c r="AP22" i="11"/>
  <c r="K273" i="11"/>
  <c r="L273" i="11"/>
  <c r="M273" i="11" s="1"/>
  <c r="AO273" i="11"/>
  <c r="AI273" i="11"/>
  <c r="J273" i="11"/>
  <c r="AP74" i="11"/>
  <c r="AS74" i="11" s="1"/>
  <c r="AT74" i="11" s="1"/>
  <c r="AJ74" i="11"/>
  <c r="AM74" i="11" s="1"/>
  <c r="AN74" i="11" s="1"/>
  <c r="O215" i="11"/>
  <c r="AJ353" i="11"/>
  <c r="AP353" i="11"/>
  <c r="AI183" i="11"/>
  <c r="AO183" i="11"/>
  <c r="K183" i="11"/>
  <c r="L183" i="11"/>
  <c r="M183" i="11" s="1"/>
  <c r="J183" i="11"/>
  <c r="O477" i="11"/>
  <c r="AP600" i="11"/>
  <c r="AJ600" i="11"/>
  <c r="AJ485" i="11"/>
  <c r="AP485" i="11"/>
  <c r="O460" i="11"/>
  <c r="AP72" i="11"/>
  <c r="AJ72" i="11"/>
  <c r="AJ559" i="11"/>
  <c r="AP559" i="11"/>
  <c r="AP664" i="11"/>
  <c r="AJ664" i="11"/>
  <c r="AJ648" i="11"/>
  <c r="AP648" i="11"/>
  <c r="O212" i="11"/>
  <c r="AP493" i="11"/>
  <c r="AJ493" i="11"/>
  <c r="AJ604" i="11"/>
  <c r="AP604" i="11"/>
  <c r="AJ103" i="11"/>
  <c r="AP103" i="11"/>
  <c r="AP509" i="11"/>
  <c r="AJ509" i="11"/>
  <c r="AJ433" i="11"/>
  <c r="AP433" i="11"/>
  <c r="AO20" i="11"/>
  <c r="AQ20" i="11" s="1"/>
  <c r="K20" i="11"/>
  <c r="AI20" i="11"/>
  <c r="AK20" i="11" s="1"/>
  <c r="L20" i="11"/>
  <c r="J20" i="11"/>
  <c r="O324" i="11"/>
  <c r="AJ680" i="11"/>
  <c r="AP680" i="11"/>
  <c r="O216" i="11"/>
  <c r="O528" i="11"/>
  <c r="O668" i="11"/>
  <c r="O584" i="11"/>
  <c r="AJ51" i="11"/>
  <c r="AP51" i="11"/>
  <c r="O598" i="11"/>
  <c r="AP598" i="11"/>
  <c r="AS598" i="11" s="1"/>
  <c r="AT598" i="11" s="1"/>
  <c r="AJ598" i="11"/>
  <c r="AM598" i="11" s="1"/>
  <c r="AN598" i="11" s="1"/>
  <c r="O181" i="11"/>
  <c r="AJ370" i="11"/>
  <c r="AM370" i="11" s="1"/>
  <c r="AN370" i="11" s="1"/>
  <c r="AP370" i="11"/>
  <c r="AS370" i="11" s="1"/>
  <c r="AT370" i="11" s="1"/>
  <c r="AJ484" i="11"/>
  <c r="AP484" i="11"/>
  <c r="O458" i="11"/>
  <c r="AP438" i="11"/>
  <c r="AS438" i="11" s="1"/>
  <c r="AT438" i="11" s="1"/>
  <c r="AJ438" i="11"/>
  <c r="AM438" i="11" s="1"/>
  <c r="AN438" i="11" s="1"/>
  <c r="O693" i="11"/>
  <c r="AJ548" i="11"/>
  <c r="AP548" i="11"/>
  <c r="AP363" i="11"/>
  <c r="AJ363" i="11"/>
  <c r="AP468" i="11"/>
  <c r="AJ468" i="11"/>
  <c r="AP407" i="11"/>
  <c r="AJ407" i="11"/>
  <c r="AO222" i="11"/>
  <c r="AQ222" i="11" s="1"/>
  <c r="AR222" i="11" s="1"/>
  <c r="AI222" i="11"/>
  <c r="AK222" i="11" s="1"/>
  <c r="AL222" i="11" s="1"/>
  <c r="K222" i="11"/>
  <c r="L222" i="11"/>
  <c r="M222" i="11" s="1"/>
  <c r="J222" i="11"/>
  <c r="AJ504" i="11"/>
  <c r="AP504" i="11"/>
  <c r="M21" i="11"/>
  <c r="AJ679" i="11"/>
  <c r="AP679" i="11"/>
  <c r="AJ470" i="11"/>
  <c r="AM470" i="11" s="1"/>
  <c r="AN470" i="11" s="1"/>
  <c r="AP470" i="11"/>
  <c r="AS470" i="11" s="1"/>
  <c r="AT470" i="11" s="1"/>
  <c r="AP527" i="11"/>
  <c r="AJ527" i="11"/>
  <c r="AJ480" i="11"/>
  <c r="AP480" i="11"/>
  <c r="AJ341" i="11"/>
  <c r="AP341" i="11"/>
  <c r="O356" i="11"/>
  <c r="AP246" i="11"/>
  <c r="AS246" i="11" s="1"/>
  <c r="AT246" i="11" s="1"/>
  <c r="AJ246" i="11"/>
  <c r="AM246" i="11" s="1"/>
  <c r="AN246" i="11" s="1"/>
  <c r="AP308" i="11"/>
  <c r="AJ308" i="11"/>
  <c r="AJ582" i="11"/>
  <c r="AM582" i="11" s="1"/>
  <c r="AN582" i="11" s="1"/>
  <c r="AP582" i="11"/>
  <c r="AS582" i="11" s="1"/>
  <c r="AT582" i="11" s="1"/>
  <c r="O42" i="11"/>
  <c r="AJ53" i="11"/>
  <c r="AP53" i="11"/>
  <c r="O221" i="11"/>
  <c r="AJ179" i="11"/>
  <c r="AP179" i="11"/>
  <c r="AP170" i="11"/>
  <c r="AS170" i="11" s="1"/>
  <c r="AT170" i="11" s="1"/>
  <c r="AJ170" i="11"/>
  <c r="AM170" i="11" s="1"/>
  <c r="AN170" i="11" s="1"/>
  <c r="O461" i="11"/>
  <c r="AJ73" i="11"/>
  <c r="AP73" i="11"/>
  <c r="O690" i="11"/>
  <c r="AJ265" i="11"/>
  <c r="AP265" i="11"/>
  <c r="O375" i="11"/>
  <c r="O334" i="11"/>
  <c r="O164" i="11"/>
  <c r="O394" i="11"/>
  <c r="AP258" i="11"/>
  <c r="AS258" i="11" s="1"/>
  <c r="AT258" i="11" s="1"/>
  <c r="AJ258" i="11"/>
  <c r="AM258" i="11" s="1"/>
  <c r="AN258" i="11" s="1"/>
  <c r="AJ297" i="11"/>
  <c r="AP297" i="11"/>
  <c r="AJ507" i="11"/>
  <c r="AP507" i="11"/>
  <c r="AJ114" i="11"/>
  <c r="AM114" i="11" s="1"/>
  <c r="AN114" i="11" s="1"/>
  <c r="AP114" i="11"/>
  <c r="AS114" i="11" s="1"/>
  <c r="AT114" i="11" s="1"/>
  <c r="O406" i="11"/>
  <c r="AJ624" i="11"/>
  <c r="AP624" i="11"/>
  <c r="O503" i="11"/>
  <c r="AP431" i="11"/>
  <c r="AJ431" i="11"/>
  <c r="O23" i="11"/>
  <c r="O681" i="11"/>
  <c r="AP217" i="11"/>
  <c r="AJ217" i="11"/>
  <c r="O352" i="11"/>
  <c r="AJ526" i="11"/>
  <c r="AM526" i="11" s="1"/>
  <c r="AN526" i="11" s="1"/>
  <c r="AP526" i="11"/>
  <c r="AS526" i="11" s="1"/>
  <c r="AT526" i="11" s="1"/>
  <c r="AP159" i="11"/>
  <c r="AJ159" i="11"/>
  <c r="O292" i="11"/>
  <c r="AI689" i="11"/>
  <c r="K689" i="11"/>
  <c r="AO689" i="11"/>
  <c r="L689" i="11"/>
  <c r="M689" i="11" s="1"/>
  <c r="J689" i="11"/>
  <c r="AJ354" i="11"/>
  <c r="AM354" i="11" s="1"/>
  <c r="AN354" i="11" s="1"/>
  <c r="AP354" i="11"/>
  <c r="AS354" i="11" s="1"/>
  <c r="AT354" i="11" s="1"/>
  <c r="AJ43" i="11"/>
  <c r="AP43" i="11"/>
  <c r="AJ52" i="11"/>
  <c r="AP52" i="11"/>
  <c r="AP483" i="11"/>
  <c r="AJ483" i="11"/>
  <c r="AP171" i="11"/>
  <c r="AJ171" i="11"/>
  <c r="AP691" i="11"/>
  <c r="AJ691" i="11"/>
  <c r="AP264" i="11"/>
  <c r="AJ264" i="11"/>
  <c r="O335" i="11"/>
  <c r="AJ549" i="11"/>
  <c r="AP549" i="11"/>
  <c r="O162" i="11"/>
  <c r="AJ395" i="11"/>
  <c r="AP395" i="11"/>
  <c r="O506" i="11"/>
  <c r="AJ115" i="11"/>
  <c r="AP115" i="11"/>
  <c r="AJ250" i="11"/>
  <c r="AM250" i="11" s="1"/>
  <c r="AN250" i="11" s="1"/>
  <c r="AP250" i="11"/>
  <c r="AS250" i="11" s="1"/>
  <c r="AT250" i="11" s="1"/>
  <c r="AJ502" i="11"/>
  <c r="AM502" i="11" s="1"/>
  <c r="AN502" i="11" s="1"/>
  <c r="AP502" i="11"/>
  <c r="AS502" i="11" s="1"/>
  <c r="AT502" i="11" s="1"/>
  <c r="AJ98" i="11"/>
  <c r="AM98" i="11" s="1"/>
  <c r="AN98" i="11" s="1"/>
  <c r="AP98" i="11"/>
  <c r="AS98" i="11" s="1"/>
  <c r="AT98" i="11" s="1"/>
  <c r="K270" i="11"/>
  <c r="AO270" i="11"/>
  <c r="AQ270" i="11" s="1"/>
  <c r="AR270" i="11" s="1"/>
  <c r="AI270" i="11"/>
  <c r="AK270" i="11" s="1"/>
  <c r="AL270" i="11" s="1"/>
  <c r="L270" i="11"/>
  <c r="M270" i="11" s="1"/>
  <c r="J270" i="11"/>
  <c r="AP83" i="11"/>
  <c r="AJ83" i="11"/>
  <c r="AP215" i="11"/>
  <c r="AJ215" i="11"/>
  <c r="AJ472" i="11"/>
  <c r="AP472" i="11"/>
  <c r="AP161" i="11"/>
  <c r="AJ161" i="11"/>
  <c r="AJ291" i="11"/>
  <c r="AP291" i="11"/>
  <c r="K185" i="11"/>
  <c r="L185" i="11"/>
  <c r="M185" i="11" s="1"/>
  <c r="AI185" i="11"/>
  <c r="AO185" i="11"/>
  <c r="J185" i="11"/>
  <c r="AJ340" i="11"/>
  <c r="AP340" i="11"/>
  <c r="AP309" i="11"/>
  <c r="AJ309" i="11"/>
  <c r="AJ583" i="11"/>
  <c r="AP583" i="11"/>
  <c r="AJ50" i="11"/>
  <c r="AM50" i="11" s="1"/>
  <c r="AN50" i="11" s="1"/>
  <c r="AP50" i="11"/>
  <c r="AS50" i="11" s="1"/>
  <c r="AT50" i="11" s="1"/>
  <c r="O219" i="11"/>
  <c r="AP219" i="11"/>
  <c r="AJ219" i="11"/>
  <c r="AP631" i="11"/>
  <c r="AJ631" i="11"/>
  <c r="AP178" i="11"/>
  <c r="AS178" i="11" s="1"/>
  <c r="AT178" i="11" s="1"/>
  <c r="AJ178" i="11"/>
  <c r="AM178" i="11" s="1"/>
  <c r="AN178" i="11" s="1"/>
  <c r="AJ372" i="11"/>
  <c r="AP372" i="11"/>
  <c r="AJ692" i="11"/>
  <c r="AP692" i="11"/>
  <c r="AJ263" i="11"/>
  <c r="AP263" i="11"/>
  <c r="AJ239" i="11"/>
  <c r="AP239" i="11"/>
  <c r="AP374" i="11"/>
  <c r="AS374" i="11" s="1"/>
  <c r="AT374" i="11" s="1"/>
  <c r="AJ374" i="11"/>
  <c r="AM374" i="11" s="1"/>
  <c r="AN374" i="11" s="1"/>
  <c r="AP169" i="11"/>
  <c r="AJ169" i="11"/>
  <c r="AP547" i="11"/>
  <c r="AJ547" i="11"/>
  <c r="O163" i="11"/>
  <c r="AJ469" i="11"/>
  <c r="AP469" i="11"/>
  <c r="AJ296" i="11"/>
  <c r="AP296" i="11"/>
  <c r="AJ408" i="11"/>
  <c r="AP408" i="11"/>
  <c r="O623" i="11"/>
  <c r="AP505" i="11"/>
  <c r="AJ505" i="11"/>
  <c r="AJ85" i="11"/>
  <c r="AP85" i="11"/>
  <c r="O75" i="11"/>
  <c r="AJ350" i="11"/>
  <c r="AM350" i="11" s="1"/>
  <c r="AN350" i="11" s="1"/>
  <c r="AP350" i="11"/>
  <c r="AS350" i="11" s="1"/>
  <c r="AT350" i="11" s="1"/>
  <c r="O142" i="11"/>
  <c r="AJ142" i="11"/>
  <c r="AM142" i="11" s="1"/>
  <c r="AN142" i="11" s="1"/>
  <c r="AP142" i="11"/>
  <c r="AS142" i="11" s="1"/>
  <c r="AT142" i="11" s="1"/>
  <c r="AP338" i="11"/>
  <c r="AS338" i="11" s="1"/>
  <c r="AT338" i="11" s="1"/>
  <c r="AJ338" i="11"/>
  <c r="AM338" i="11" s="1"/>
  <c r="AN338" i="11" s="1"/>
  <c r="AP357" i="11"/>
  <c r="AJ357" i="11"/>
  <c r="AP307" i="11"/>
  <c r="AJ307" i="11"/>
  <c r="AJ44" i="11"/>
  <c r="AP44" i="11"/>
  <c r="AJ475" i="11"/>
  <c r="AP475" i="11"/>
  <c r="AP218" i="11"/>
  <c r="AS218" i="11" s="1"/>
  <c r="AT218" i="11" s="1"/>
  <c r="AJ218" i="11"/>
  <c r="AM218" i="11" s="1"/>
  <c r="AN218" i="11" s="1"/>
  <c r="AP632" i="11"/>
  <c r="AJ632" i="11"/>
  <c r="AJ70" i="11"/>
  <c r="AM70" i="11" s="1"/>
  <c r="AN70" i="11" s="1"/>
  <c r="AP70" i="11"/>
  <c r="AS70" i="11" s="1"/>
  <c r="AT70" i="11" s="1"/>
  <c r="AP332" i="11"/>
  <c r="AJ332" i="11"/>
  <c r="AP262" i="11"/>
  <c r="AJ262" i="11"/>
  <c r="AP377" i="11"/>
  <c r="AJ377" i="11"/>
  <c r="AP168" i="11"/>
  <c r="AJ168" i="11"/>
  <c r="O646" i="11"/>
  <c r="AP646" i="11"/>
  <c r="AS646" i="11" s="1"/>
  <c r="AT646" i="11" s="1"/>
  <c r="AJ646" i="11"/>
  <c r="AM646" i="11" s="1"/>
  <c r="AN646" i="11" s="1"/>
  <c r="O602" i="11"/>
  <c r="AP602" i="11"/>
  <c r="AJ602" i="11"/>
  <c r="AJ116" i="11"/>
  <c r="AP116" i="11"/>
  <c r="AJ387" i="11"/>
  <c r="AP387" i="11"/>
  <c r="AP252" i="11"/>
  <c r="AJ252" i="11"/>
  <c r="AO223" i="11"/>
  <c r="AI223" i="11"/>
  <c r="K223" i="11"/>
  <c r="L223" i="11"/>
  <c r="M223" i="11" s="1"/>
  <c r="J223" i="11"/>
  <c r="O28" i="11"/>
  <c r="AP323" i="11"/>
  <c r="AJ323" i="11"/>
  <c r="AP82" i="11"/>
  <c r="AS82" i="11" s="1"/>
  <c r="AT82" i="11" s="1"/>
  <c r="AJ82" i="11"/>
  <c r="AM82" i="11" s="1"/>
  <c r="AN82" i="11" s="1"/>
  <c r="O143" i="11"/>
  <c r="AJ143" i="11"/>
  <c r="AP143" i="11"/>
  <c r="AP293" i="11"/>
  <c r="AJ293" i="11"/>
  <c r="AJ476" i="11"/>
  <c r="AP476" i="11"/>
  <c r="AP371" i="11"/>
  <c r="AJ371" i="11"/>
  <c r="AP482" i="11"/>
  <c r="AS482" i="11" s="1"/>
  <c r="AT482" i="11" s="1"/>
  <c r="AJ482" i="11"/>
  <c r="AM482" i="11" s="1"/>
  <c r="AN482" i="11" s="1"/>
  <c r="AJ441" i="11"/>
  <c r="AP441" i="11"/>
  <c r="AP690" i="11"/>
  <c r="AS690" i="11" s="1"/>
  <c r="AT690" i="11" s="1"/>
  <c r="AJ690" i="11"/>
  <c r="AM690" i="11" s="1"/>
  <c r="AN690" i="11" s="1"/>
  <c r="AP331" i="11"/>
  <c r="AJ331" i="11"/>
  <c r="AJ334" i="11"/>
  <c r="AM334" i="11" s="1"/>
  <c r="AN334" i="11" s="1"/>
  <c r="AP334" i="11"/>
  <c r="AS334" i="11" s="1"/>
  <c r="AT334" i="11" s="1"/>
  <c r="AJ213" i="11"/>
  <c r="AP213" i="11"/>
  <c r="AP365" i="11"/>
  <c r="AJ365" i="11"/>
  <c r="AJ466" i="11"/>
  <c r="AM466" i="11" s="1"/>
  <c r="AN466" i="11" s="1"/>
  <c r="AP466" i="11"/>
  <c r="AS466" i="11" s="1"/>
  <c r="AT466" i="11" s="1"/>
  <c r="AJ603" i="11"/>
  <c r="AP603" i="11"/>
  <c r="AJ386" i="11"/>
  <c r="AM386" i="11" s="1"/>
  <c r="AN386" i="11" s="1"/>
  <c r="AP386" i="11"/>
  <c r="AS386" i="11" s="1"/>
  <c r="AT386" i="11" s="1"/>
  <c r="AJ251" i="11"/>
  <c r="AP251" i="11"/>
  <c r="O524" i="11"/>
  <c r="AJ29" i="11"/>
  <c r="AP29" i="11"/>
  <c r="O84" i="11"/>
  <c r="AP77" i="11"/>
  <c r="AJ77" i="11"/>
  <c r="O473" i="11"/>
  <c r="AJ144" i="11"/>
  <c r="AP144" i="11"/>
  <c r="AO687" i="11"/>
  <c r="L687" i="11"/>
  <c r="M687" i="11" s="1"/>
  <c r="K687" i="11"/>
  <c r="AI687" i="11"/>
  <c r="J687" i="11"/>
  <c r="AP248" i="11"/>
  <c r="AJ248" i="11"/>
  <c r="AP306" i="11"/>
  <c r="AS306" i="11" s="1"/>
  <c r="AT306" i="11" s="1"/>
  <c r="AJ306" i="11"/>
  <c r="AM306" i="11" s="1"/>
  <c r="AN306" i="11" s="1"/>
  <c r="AP599" i="11"/>
  <c r="AJ599" i="11"/>
  <c r="AP633" i="11"/>
  <c r="AJ633" i="11"/>
  <c r="AJ373" i="11"/>
  <c r="AP373" i="11"/>
  <c r="AJ459" i="11"/>
  <c r="AP459" i="11"/>
  <c r="AJ440" i="11"/>
  <c r="AP440" i="11"/>
  <c r="O691" i="11"/>
  <c r="AP333" i="11"/>
  <c r="AJ333" i="11"/>
  <c r="AP376" i="11"/>
  <c r="AJ376" i="11"/>
  <c r="AP166" i="11"/>
  <c r="AS166" i="11" s="1"/>
  <c r="AT166" i="11" s="1"/>
  <c r="AJ166" i="11"/>
  <c r="AM166" i="11" s="1"/>
  <c r="AN166" i="11" s="1"/>
  <c r="AP335" i="11"/>
  <c r="AJ335" i="11"/>
  <c r="O490" i="11"/>
  <c r="AP162" i="11"/>
  <c r="AS162" i="11" s="1"/>
  <c r="AT162" i="11" s="1"/>
  <c r="AJ162" i="11"/>
  <c r="AM162" i="11" s="1"/>
  <c r="AN162" i="11" s="1"/>
  <c r="AJ364" i="11"/>
  <c r="AP364" i="11"/>
  <c r="AJ467" i="11"/>
  <c r="AP467" i="11"/>
  <c r="O605" i="11"/>
  <c r="AJ261" i="11"/>
  <c r="AP261" i="11"/>
  <c r="O104" i="11"/>
  <c r="AJ389" i="11"/>
  <c r="AP389" i="11"/>
  <c r="AP430" i="11"/>
  <c r="AS430" i="11" s="1"/>
  <c r="AT430" i="11" s="1"/>
  <c r="AJ430" i="11"/>
  <c r="AM430" i="11" s="1"/>
  <c r="AN430" i="11" s="1"/>
  <c r="AP522" i="11"/>
  <c r="AS522" i="11" s="1"/>
  <c r="AT522" i="11" s="1"/>
  <c r="AJ522" i="11"/>
  <c r="AM522" i="11" s="1"/>
  <c r="AN522" i="11" s="1"/>
  <c r="K272" i="11"/>
  <c r="L272" i="11"/>
  <c r="M272" i="11" s="1"/>
  <c r="AI272" i="11"/>
  <c r="AO272" i="11"/>
  <c r="J272" i="11"/>
  <c r="AP325" i="11"/>
  <c r="AJ325" i="11"/>
  <c r="AP529" i="11"/>
  <c r="AJ529" i="11"/>
  <c r="O291" i="11"/>
  <c r="AI182" i="11"/>
  <c r="AK182" i="11" s="1"/>
  <c r="AL182" i="11" s="1"/>
  <c r="AO182" i="11"/>
  <c r="AQ182" i="11" s="1"/>
  <c r="AR182" i="11" s="1"/>
  <c r="K182" i="11"/>
  <c r="L182" i="11"/>
  <c r="M182" i="11" s="1"/>
  <c r="J182" i="11"/>
  <c r="AP479" i="11"/>
  <c r="AJ479" i="11"/>
  <c r="AP590" i="11"/>
  <c r="AS590" i="11" s="1"/>
  <c r="AT590" i="11" s="1"/>
  <c r="AJ590" i="11"/>
  <c r="AM590" i="11" s="1"/>
  <c r="AN590" i="11" s="1"/>
  <c r="O667" i="11"/>
  <c r="AJ249" i="11"/>
  <c r="AP249" i="11"/>
  <c r="AJ477" i="11"/>
  <c r="AP477" i="11"/>
  <c r="O600" i="11"/>
  <c r="AP460" i="11"/>
  <c r="AJ460" i="11"/>
  <c r="AP439" i="11"/>
  <c r="AJ439" i="11"/>
  <c r="O72" i="11"/>
  <c r="AJ330" i="11"/>
  <c r="AM330" i="11" s="1"/>
  <c r="AN330" i="11" s="1"/>
  <c r="AP330" i="11"/>
  <c r="AS330" i="11" s="1"/>
  <c r="AT330" i="11" s="1"/>
  <c r="O648" i="11"/>
  <c r="AJ212" i="11"/>
  <c r="AP212" i="11"/>
  <c r="O493" i="11"/>
  <c r="AJ362" i="11"/>
  <c r="AM362" i="11" s="1"/>
  <c r="AN362" i="11" s="1"/>
  <c r="AP362" i="11"/>
  <c r="AS362" i="11" s="1"/>
  <c r="AT362" i="11" s="1"/>
  <c r="O604" i="11"/>
  <c r="AJ260" i="11"/>
  <c r="AP260" i="11"/>
  <c r="O103" i="11"/>
  <c r="O509" i="11"/>
  <c r="AP117" i="11"/>
  <c r="AJ117" i="11"/>
  <c r="AJ253" i="11"/>
  <c r="AP253" i="11"/>
  <c r="O433" i="11"/>
  <c r="AP525" i="11"/>
  <c r="AJ525" i="11"/>
  <c r="AP324" i="11"/>
  <c r="AJ324" i="11"/>
  <c r="O680" i="11"/>
  <c r="AJ216" i="11"/>
  <c r="AP216" i="11"/>
  <c r="AP471" i="11"/>
  <c r="AJ471" i="11"/>
  <c r="O350" i="11"/>
  <c r="AJ528" i="11"/>
  <c r="AP528" i="11"/>
  <c r="AJ290" i="11"/>
  <c r="AM290" i="11" s="1"/>
  <c r="AN290" i="11" s="1"/>
  <c r="AP290" i="11"/>
  <c r="AS290" i="11" s="1"/>
  <c r="AT290" i="11" s="1"/>
  <c r="AP593" i="11"/>
  <c r="AJ593" i="11"/>
  <c r="AP668" i="11"/>
  <c r="AJ668" i="11"/>
  <c r="O247" i="11"/>
  <c r="AJ584" i="11"/>
  <c r="AP584" i="11"/>
  <c r="AP181" i="11"/>
  <c r="AJ181" i="11"/>
  <c r="AP558" i="11"/>
  <c r="AJ558" i="11"/>
  <c r="AJ693" i="11"/>
  <c r="AP693" i="11"/>
  <c r="AJ662" i="11"/>
  <c r="AM662" i="11" s="1"/>
  <c r="AN662" i="11" s="1"/>
  <c r="AP662" i="11"/>
  <c r="AS662" i="11" s="1"/>
  <c r="AT662" i="11" s="1"/>
  <c r="AJ337" i="11"/>
  <c r="AP337" i="11"/>
  <c r="AP210" i="11"/>
  <c r="AS210" i="11" s="1"/>
  <c r="AT210" i="11" s="1"/>
  <c r="AJ210" i="11"/>
  <c r="AM210" i="11" s="1"/>
  <c r="AN210" i="11" s="1"/>
  <c r="O548" i="11"/>
  <c r="AJ165" i="11"/>
  <c r="AP165" i="11"/>
  <c r="O468" i="11"/>
  <c r="AP397" i="11"/>
  <c r="AJ397" i="11"/>
  <c r="AP259" i="11"/>
  <c r="AJ259" i="11"/>
  <c r="O294" i="11"/>
  <c r="AJ294" i="11"/>
  <c r="AM294" i="11" s="1"/>
  <c r="AN294" i="11" s="1"/>
  <c r="AP294" i="11"/>
  <c r="AS294" i="11" s="1"/>
  <c r="AT294" i="11" s="1"/>
  <c r="O407" i="11"/>
  <c r="AP625" i="11"/>
  <c r="AJ625" i="11"/>
  <c r="K224" i="11"/>
  <c r="L224" i="11"/>
  <c r="M224" i="11" s="1"/>
  <c r="AO224" i="11"/>
  <c r="AI224" i="11"/>
  <c r="J224" i="11"/>
  <c r="O504" i="11"/>
  <c r="AJ100" i="11"/>
  <c r="AP100" i="11"/>
  <c r="AJ523" i="11"/>
  <c r="AP523" i="11"/>
  <c r="O21" i="11"/>
  <c r="AP21" i="11"/>
  <c r="AJ21" i="11"/>
  <c r="AJ28" i="11"/>
  <c r="AM28" i="11" s="1"/>
  <c r="AP28" i="11"/>
  <c r="AS28" i="11" s="1"/>
  <c r="O679" i="11"/>
  <c r="O351" i="11"/>
  <c r="AP351" i="11"/>
  <c r="AJ351" i="11"/>
  <c r="O480" i="11"/>
  <c r="O341" i="11"/>
  <c r="AP356" i="11"/>
  <c r="AJ356" i="11"/>
  <c r="AP42" i="11"/>
  <c r="AS42" i="11" s="1"/>
  <c r="AT42" i="11" s="1"/>
  <c r="AJ42" i="11"/>
  <c r="AM42" i="11" s="1"/>
  <c r="AN42" i="11" s="1"/>
  <c r="AJ221" i="11"/>
  <c r="AP221" i="11"/>
  <c r="AP461" i="11"/>
  <c r="AJ461" i="11"/>
  <c r="AP238" i="11"/>
  <c r="AS238" i="11" s="1"/>
  <c r="AT238" i="11" s="1"/>
  <c r="AJ238" i="11"/>
  <c r="AM238" i="11" s="1"/>
  <c r="AN238" i="11" s="1"/>
  <c r="AP375" i="11"/>
  <c r="AJ375" i="11"/>
  <c r="AJ491" i="11"/>
  <c r="AP491" i="11"/>
  <c r="AP164" i="11"/>
  <c r="AJ164" i="11"/>
  <c r="AJ102" i="11"/>
  <c r="AM102" i="11" s="1"/>
  <c r="AN102" i="11" s="1"/>
  <c r="AP102" i="11"/>
  <c r="AS102" i="11" s="1"/>
  <c r="AT102" i="11" s="1"/>
  <c r="AJ406" i="11"/>
  <c r="AM406" i="11" s="1"/>
  <c r="AN406" i="11" s="1"/>
  <c r="AP406" i="11"/>
  <c r="AS406" i="11" s="1"/>
  <c r="AT406" i="11" s="1"/>
  <c r="AP503" i="11"/>
  <c r="AJ503" i="11"/>
  <c r="AJ23" i="11"/>
  <c r="AP23" i="11"/>
  <c r="AP322" i="11"/>
  <c r="AS322" i="11" s="1"/>
  <c r="AT322" i="11" s="1"/>
  <c r="AJ322" i="11"/>
  <c r="AM322" i="11" s="1"/>
  <c r="AN322" i="11" s="1"/>
  <c r="AJ681" i="11"/>
  <c r="AP681" i="11"/>
  <c r="AP352" i="11"/>
  <c r="AJ352" i="11"/>
  <c r="AP292" i="11"/>
  <c r="AJ292" i="11"/>
  <c r="L688" i="11"/>
  <c r="M688" i="11" s="1"/>
  <c r="AO688" i="11"/>
  <c r="AI688" i="11"/>
  <c r="J688" i="11"/>
  <c r="K688" i="11"/>
  <c r="O339" i="11"/>
  <c r="O52" i="11"/>
  <c r="AJ220" i="11"/>
  <c r="AP220" i="11"/>
  <c r="AJ180" i="11"/>
  <c r="AP180" i="11"/>
  <c r="O483" i="11"/>
  <c r="AJ71" i="11"/>
  <c r="AP71" i="11"/>
  <c r="O663" i="11"/>
  <c r="AJ647" i="11"/>
  <c r="AP647" i="11"/>
  <c r="AJ211" i="11"/>
  <c r="AP211" i="11"/>
  <c r="AP506" i="11"/>
  <c r="AS506" i="11" s="1"/>
  <c r="AT506" i="11" s="1"/>
  <c r="AJ506" i="11"/>
  <c r="AM506" i="11" s="1"/>
  <c r="AN506" i="11" s="1"/>
  <c r="AO271" i="11"/>
  <c r="K271" i="11"/>
  <c r="AI271" i="11"/>
  <c r="L271" i="11"/>
  <c r="M271" i="11" s="1"/>
  <c r="J271" i="11"/>
  <c r="AP31" i="11"/>
  <c r="AJ31" i="11"/>
  <c r="AJ678" i="11"/>
  <c r="AM678" i="11" s="1"/>
  <c r="AN678" i="11" s="1"/>
  <c r="AP678" i="11"/>
  <c r="AS678" i="11" s="1"/>
  <c r="AT678" i="11" s="1"/>
  <c r="AJ145" i="11"/>
  <c r="AP145" i="11"/>
  <c r="K184" i="11"/>
  <c r="L184" i="11"/>
  <c r="M184" i="11" s="1"/>
  <c r="AO184" i="11"/>
  <c r="AI184" i="11"/>
  <c r="J184" i="11"/>
  <c r="O687" i="11" l="1"/>
  <c r="O273" i="11"/>
  <c r="O225" i="11"/>
  <c r="AL20" i="11"/>
  <c r="AN28" i="11"/>
  <c r="AT28" i="11"/>
  <c r="AR20" i="11"/>
  <c r="O688" i="11"/>
  <c r="O184" i="11"/>
  <c r="O182" i="11"/>
  <c r="AP184" i="11"/>
  <c r="AJ184" i="11"/>
  <c r="O271" i="11"/>
  <c r="AP687" i="11"/>
  <c r="AJ687" i="11"/>
  <c r="O223" i="11"/>
  <c r="AP223" i="11"/>
  <c r="AJ223" i="11"/>
  <c r="O270" i="11"/>
  <c r="AJ222" i="11"/>
  <c r="AM222" i="11" s="1"/>
  <c r="AN222" i="11" s="1"/>
  <c r="AP222" i="11"/>
  <c r="AS222" i="11" s="1"/>
  <c r="AT222" i="11" s="1"/>
  <c r="O20" i="11"/>
  <c r="AP271" i="11"/>
  <c r="AJ271" i="11"/>
  <c r="O224" i="11"/>
  <c r="AJ272" i="11"/>
  <c r="AP272" i="11"/>
  <c r="AJ185" i="11"/>
  <c r="AP185" i="11"/>
  <c r="AP270" i="11"/>
  <c r="AS270" i="11" s="1"/>
  <c r="AT270" i="11" s="1"/>
  <c r="AJ270" i="11"/>
  <c r="AM270" i="11" s="1"/>
  <c r="AN270" i="11" s="1"/>
  <c r="O689" i="11"/>
  <c r="AP689" i="11"/>
  <c r="AJ689" i="11"/>
  <c r="O222" i="11"/>
  <c r="AP20" i="11"/>
  <c r="AS20" i="11" s="1"/>
  <c r="AJ20" i="11"/>
  <c r="AM20" i="11" s="1"/>
  <c r="AP183" i="11"/>
  <c r="AJ183" i="11"/>
  <c r="O686" i="11"/>
  <c r="AJ182" i="11"/>
  <c r="AM182" i="11" s="1"/>
  <c r="AN182" i="11" s="1"/>
  <c r="AP182" i="11"/>
  <c r="AS182" i="11" s="1"/>
  <c r="AT182" i="11" s="1"/>
  <c r="M20" i="11"/>
  <c r="O183" i="11"/>
  <c r="AJ225" i="11"/>
  <c r="AP225" i="11"/>
  <c r="AJ688" i="11"/>
  <c r="AP688" i="11"/>
  <c r="AP224" i="11"/>
  <c r="AJ224" i="11"/>
  <c r="O272" i="11"/>
  <c r="O185" i="11"/>
  <c r="AP273" i="11"/>
  <c r="AJ273" i="11"/>
  <c r="AJ686" i="11"/>
  <c r="AM686" i="11" s="1"/>
  <c r="AN686" i="11" s="1"/>
  <c r="AP686" i="11"/>
  <c r="AS686" i="11" s="1"/>
  <c r="AT686" i="11" s="1"/>
  <c r="AN20" i="11" l="1"/>
  <c r="AT20" i="11"/>
  <c r="C58" i="11" l="1"/>
  <c r="I58" i="11" s="1"/>
  <c r="I59" i="11"/>
  <c r="C60" i="11"/>
  <c r="I60" i="11" s="1"/>
  <c r="C61" i="11"/>
  <c r="I61" i="11" s="1"/>
  <c r="C35" i="11"/>
  <c r="I35" i="11" s="1"/>
  <c r="C34" i="11"/>
  <c r="I34" i="11" s="1"/>
  <c r="I33" i="11"/>
  <c r="C32" i="11"/>
  <c r="I399" i="11"/>
  <c r="C401" i="11"/>
  <c r="I401" i="11" s="1"/>
  <c r="C400" i="11"/>
  <c r="I400" i="11" s="1"/>
  <c r="C398" i="11"/>
  <c r="I398" i="11" s="1"/>
  <c r="C128" i="11"/>
  <c r="I128" i="11" s="1"/>
  <c r="C129" i="11"/>
  <c r="I129" i="11" s="1"/>
  <c r="C126" i="11"/>
  <c r="I126" i="11" s="1"/>
  <c r="I127" i="11"/>
  <c r="I151" i="11"/>
  <c r="C153" i="11"/>
  <c r="I153" i="11" s="1"/>
  <c r="C150" i="11"/>
  <c r="I150" i="11" s="1"/>
  <c r="C152" i="11"/>
  <c r="I152" i="11" s="1"/>
  <c r="K150" i="11" l="1"/>
  <c r="AI150" i="11"/>
  <c r="AK150" i="11" s="1"/>
  <c r="AL150" i="11" s="1"/>
  <c r="AO150" i="11"/>
  <c r="AQ150" i="11" s="1"/>
  <c r="AR150" i="11" s="1"/>
  <c r="L150" i="11"/>
  <c r="M150" i="11" s="1"/>
  <c r="J150" i="11"/>
  <c r="K128" i="11"/>
  <c r="L128" i="11"/>
  <c r="M128" i="11" s="1"/>
  <c r="AO128" i="11"/>
  <c r="AI128" i="11"/>
  <c r="J128" i="11"/>
  <c r="AO399" i="11"/>
  <c r="K399" i="11"/>
  <c r="AI399" i="11"/>
  <c r="L399" i="11"/>
  <c r="M399" i="11" s="1"/>
  <c r="J399" i="11"/>
  <c r="K34" i="11"/>
  <c r="L34" i="11"/>
  <c r="M34" i="11" s="1"/>
  <c r="AO34" i="11"/>
  <c r="AI34" i="11"/>
  <c r="J34" i="11"/>
  <c r="K61" i="11"/>
  <c r="L61" i="11"/>
  <c r="M61" i="11" s="1"/>
  <c r="AI61" i="11"/>
  <c r="AO61" i="11"/>
  <c r="J61" i="11"/>
  <c r="K153" i="11"/>
  <c r="L153" i="11"/>
  <c r="M153" i="11" s="1"/>
  <c r="AI153" i="11"/>
  <c r="AO153" i="11"/>
  <c r="J153" i="11"/>
  <c r="AO127" i="11"/>
  <c r="K127" i="11"/>
  <c r="L127" i="11"/>
  <c r="M127" i="11" s="1"/>
  <c r="AI127" i="11"/>
  <c r="J127" i="11"/>
  <c r="O127" i="11" s="1"/>
  <c r="K398" i="11"/>
  <c r="AO398" i="11"/>
  <c r="AI398" i="11"/>
  <c r="L398" i="11"/>
  <c r="M398" i="11" s="1"/>
  <c r="J398" i="11"/>
  <c r="K35" i="11"/>
  <c r="L35" i="11"/>
  <c r="M35" i="11" s="1"/>
  <c r="AO35" i="11"/>
  <c r="AI35" i="11"/>
  <c r="J35" i="11"/>
  <c r="K60" i="11"/>
  <c r="L60" i="11"/>
  <c r="M60" i="11" s="1"/>
  <c r="AO60" i="11"/>
  <c r="AI60" i="11"/>
  <c r="J60" i="11"/>
  <c r="AO151" i="11"/>
  <c r="AI151" i="11"/>
  <c r="K151" i="11"/>
  <c r="L151" i="11"/>
  <c r="M151" i="11" s="1"/>
  <c r="J151" i="11"/>
  <c r="AO126" i="11"/>
  <c r="AQ126" i="11" s="1"/>
  <c r="AR126" i="11" s="1"/>
  <c r="K126" i="11"/>
  <c r="L126" i="11"/>
  <c r="M126" i="11" s="1"/>
  <c r="AI126" i="11"/>
  <c r="AK126" i="11" s="1"/>
  <c r="AL126" i="11" s="1"/>
  <c r="J126" i="11"/>
  <c r="K400" i="11"/>
  <c r="L400" i="11"/>
  <c r="M400" i="11" s="1"/>
  <c r="AO400" i="11"/>
  <c r="AI400" i="11"/>
  <c r="J400" i="11"/>
  <c r="I32" i="11"/>
  <c r="AO59" i="11"/>
  <c r="K59" i="11"/>
  <c r="AI59" i="11"/>
  <c r="L59" i="11"/>
  <c r="M59" i="11" s="1"/>
  <c r="J59" i="11"/>
  <c r="C320" i="11"/>
  <c r="I320" i="11" s="1"/>
  <c r="I319" i="11"/>
  <c r="C318" i="11"/>
  <c r="I318" i="11" s="1"/>
  <c r="C321" i="11"/>
  <c r="I321" i="11" s="1"/>
  <c r="K152" i="11"/>
  <c r="L152" i="11"/>
  <c r="M152" i="11" s="1"/>
  <c r="AI152" i="11"/>
  <c r="AO152" i="11"/>
  <c r="J152" i="11"/>
  <c r="K129" i="11"/>
  <c r="L129" i="11"/>
  <c r="M129" i="11" s="1"/>
  <c r="AI129" i="11"/>
  <c r="AO129" i="11"/>
  <c r="J129" i="11"/>
  <c r="K401" i="11"/>
  <c r="L401" i="11"/>
  <c r="M401" i="11" s="1"/>
  <c r="AI401" i="11"/>
  <c r="AO401" i="11"/>
  <c r="J401" i="11"/>
  <c r="K33" i="11"/>
  <c r="AI33" i="11"/>
  <c r="L33" i="11"/>
  <c r="AO33" i="11"/>
  <c r="J33" i="11"/>
  <c r="AI58" i="11"/>
  <c r="AK58" i="11" s="1"/>
  <c r="AL58" i="11" s="1"/>
  <c r="AO58" i="11"/>
  <c r="AQ58" i="11" s="1"/>
  <c r="AR58" i="11" s="1"/>
  <c r="K58" i="11"/>
  <c r="L58" i="11"/>
  <c r="M58" i="11" s="1"/>
  <c r="J58" i="11"/>
  <c r="O400" i="11" l="1"/>
  <c r="O60" i="11"/>
  <c r="O150" i="11"/>
  <c r="O58" i="11"/>
  <c r="O126" i="11"/>
  <c r="O61" i="11"/>
  <c r="O151" i="11"/>
  <c r="O399" i="11"/>
  <c r="O401" i="11"/>
  <c r="K320" i="11"/>
  <c r="L320" i="11"/>
  <c r="M320" i="11" s="1"/>
  <c r="AO320" i="11"/>
  <c r="AI320" i="11"/>
  <c r="J320" i="11"/>
  <c r="AP59" i="11"/>
  <c r="AJ59" i="11"/>
  <c r="AJ400" i="11"/>
  <c r="AP400" i="11"/>
  <c r="AP126" i="11"/>
  <c r="AS126" i="11" s="1"/>
  <c r="AT126" i="11" s="1"/>
  <c r="AJ126" i="11"/>
  <c r="AM126" i="11" s="1"/>
  <c r="AN126" i="11" s="1"/>
  <c r="AJ151" i="11"/>
  <c r="AP151" i="11"/>
  <c r="O35" i="11"/>
  <c r="AP398" i="11"/>
  <c r="AJ398" i="11"/>
  <c r="O153" i="11"/>
  <c r="AJ61" i="11"/>
  <c r="AP61" i="11"/>
  <c r="O34" i="11"/>
  <c r="O128" i="11"/>
  <c r="AP58" i="11"/>
  <c r="AS58" i="11" s="1"/>
  <c r="AT58" i="11" s="1"/>
  <c r="AJ58" i="11"/>
  <c r="AM58" i="11" s="1"/>
  <c r="AN58" i="11" s="1"/>
  <c r="M33" i="11"/>
  <c r="AJ33" i="11"/>
  <c r="AP33" i="11"/>
  <c r="AP129" i="11"/>
  <c r="AJ129" i="11"/>
  <c r="AJ152" i="11"/>
  <c r="AP152" i="11"/>
  <c r="K321" i="11"/>
  <c r="L321" i="11"/>
  <c r="M321" i="11" s="1"/>
  <c r="AI321" i="11"/>
  <c r="AO321" i="11"/>
  <c r="J321" i="11"/>
  <c r="AP127" i="11"/>
  <c r="AJ127" i="11"/>
  <c r="AP150" i="11"/>
  <c r="AS150" i="11" s="1"/>
  <c r="AT150" i="11" s="1"/>
  <c r="AJ150" i="11"/>
  <c r="AM150" i="11" s="1"/>
  <c r="AN150" i="11" s="1"/>
  <c r="AJ401" i="11"/>
  <c r="AP401" i="11"/>
  <c r="AO318" i="11"/>
  <c r="AQ318" i="11" s="1"/>
  <c r="AR318" i="11" s="1"/>
  <c r="K318" i="11"/>
  <c r="AI318" i="11"/>
  <c r="AK318" i="11" s="1"/>
  <c r="AL318" i="11" s="1"/>
  <c r="L318" i="11"/>
  <c r="M318" i="11" s="1"/>
  <c r="J318" i="11"/>
  <c r="AI855" i="11"/>
  <c r="AY855" i="11"/>
  <c r="AP35" i="11"/>
  <c r="AJ35" i="11"/>
  <c r="O398" i="11"/>
  <c r="AP153" i="11"/>
  <c r="AJ153" i="11"/>
  <c r="AP34" i="11"/>
  <c r="AJ34" i="11"/>
  <c r="AP399" i="11"/>
  <c r="AJ399" i="11"/>
  <c r="AJ128" i="11"/>
  <c r="AP128" i="11"/>
  <c r="O33" i="11"/>
  <c r="O129" i="11"/>
  <c r="O152" i="11"/>
  <c r="AI319" i="11"/>
  <c r="AO319" i="11"/>
  <c r="K319" i="11"/>
  <c r="L319" i="11"/>
  <c r="M319" i="11" s="1"/>
  <c r="J319" i="11"/>
  <c r="O59" i="11"/>
  <c r="AO855" i="11"/>
  <c r="K32" i="11"/>
  <c r="AI32" i="11"/>
  <c r="L32" i="11"/>
  <c r="AO32" i="11"/>
  <c r="AQ32" i="11" s="1"/>
  <c r="J32" i="11"/>
  <c r="AP60" i="11"/>
  <c r="AJ60" i="11"/>
  <c r="M854" i="11" l="1"/>
  <c r="AI857" i="11"/>
  <c r="AK32" i="11"/>
  <c r="AR32" i="11"/>
  <c r="AO861" i="11" s="1"/>
  <c r="AQ852" i="11"/>
  <c r="AQ857" i="11" s="1"/>
  <c r="AQ861" i="11" s="1"/>
  <c r="O321" i="11"/>
  <c r="J861" i="11"/>
  <c r="O319" i="11"/>
  <c r="O320" i="11"/>
  <c r="AO852" i="11"/>
  <c r="AO857" i="11"/>
  <c r="AJ319" i="11"/>
  <c r="AP319" i="11"/>
  <c r="AJ318" i="11"/>
  <c r="AM318" i="11" s="1"/>
  <c r="AN318" i="11" s="1"/>
  <c r="AP318" i="11"/>
  <c r="AS318" i="11" s="1"/>
  <c r="AT318" i="11" s="1"/>
  <c r="L854" i="11"/>
  <c r="M32" i="11"/>
  <c r="L853" i="11"/>
  <c r="L852" i="11"/>
  <c r="AJ32" i="11"/>
  <c r="AM32" i="11" s="1"/>
  <c r="AP32" i="11"/>
  <c r="AS32" i="11" s="1"/>
  <c r="AP320" i="11"/>
  <c r="AJ320" i="11"/>
  <c r="AJ321" i="11"/>
  <c r="AJ859" i="11" s="1"/>
  <c r="AP321" i="11"/>
  <c r="AP859" i="11" s="1"/>
  <c r="O32" i="11"/>
  <c r="J852" i="11"/>
  <c r="AI852" i="11"/>
  <c r="O318" i="11"/>
  <c r="AL32" i="11" l="1"/>
  <c r="AI861" i="11" s="1"/>
  <c r="AK852" i="11"/>
  <c r="AK857" i="11" s="1"/>
  <c r="AK861" i="11" s="1"/>
  <c r="AN32" i="11"/>
  <c r="AM862" i="11"/>
  <c r="AM858" i="11"/>
  <c r="AM852" i="11"/>
  <c r="AM857" i="11" s="1"/>
  <c r="AM853" i="11"/>
  <c r="AJ854" i="11"/>
  <c r="AT32" i="11"/>
  <c r="AS862" i="11"/>
  <c r="AS858" i="11"/>
  <c r="AS852" i="11"/>
  <c r="AS853" i="11"/>
  <c r="O852" i="11"/>
  <c r="P852" i="11" s="1"/>
  <c r="J857" i="11"/>
  <c r="L859" i="11"/>
  <c r="M852" i="11"/>
  <c r="M853" i="11"/>
  <c r="AP854" i="11"/>
  <c r="AJ858" i="11"/>
  <c r="AJ852" i="11"/>
  <c r="AJ853" i="11"/>
  <c r="AP852" i="11"/>
  <c r="AP858" i="11"/>
  <c r="AP857" i="11" s="1"/>
  <c r="AP853" i="11"/>
  <c r="AS857" i="11" l="1"/>
  <c r="AS861" i="11" s="1"/>
  <c r="AM861" i="11"/>
  <c r="AP861" i="11"/>
  <c r="AP862" i="11"/>
  <c r="AJ862" i="11"/>
  <c r="AJ861" i="11"/>
  <c r="L858" i="11"/>
  <c r="AJ857" i="11"/>
  <c r="L857" i="11" s="1"/>
  <c r="O857" i="11" s="1"/>
  <c r="P857" i="11" s="1"/>
</calcChain>
</file>

<file path=xl/sharedStrings.xml><?xml version="1.0" encoding="utf-8"?>
<sst xmlns="http://schemas.openxmlformats.org/spreadsheetml/2006/main" count="2522" uniqueCount="433">
  <si>
    <t>Группа</t>
  </si>
  <si>
    <t>Договор  поставки  газа</t>
  </si>
  <si>
    <t>Лимит</t>
  </si>
  <si>
    <t>Перебор</t>
  </si>
  <si>
    <t>Транспорт  газа</t>
  </si>
  <si>
    <t>Инвестиционная составляющая к тарифу ГРО</t>
  </si>
  <si>
    <t>объем  фактической  транспортировки  газа,  тыс.куб.м</t>
  </si>
  <si>
    <t>План транспортировки по договору,   тыс.куб.м</t>
  </si>
  <si>
    <t>объем</t>
  </si>
  <si>
    <t>Расчетный</t>
  </si>
  <si>
    <t>Тарифная</t>
  </si>
  <si>
    <t>сумма услуг</t>
  </si>
  <si>
    <t>сверх  договора</t>
  </si>
  <si>
    <t>&gt; 1 000 000 до 10 000 000</t>
  </si>
  <si>
    <t>&gt; 100 000 до 1 000 000</t>
  </si>
  <si>
    <t>население</t>
  </si>
  <si>
    <t>Потребитель  газа</t>
  </si>
  <si>
    <t>Точка подключения</t>
  </si>
  <si>
    <t>К</t>
  </si>
  <si>
    <t>тариф</t>
  </si>
  <si>
    <t>ставка ,</t>
  </si>
  <si>
    <t>по  лимиту ,</t>
  </si>
  <si>
    <t>сумма К</t>
  </si>
  <si>
    <t>НДС</t>
  </si>
  <si>
    <t>всего ,</t>
  </si>
  <si>
    <t>размер,</t>
  </si>
  <si>
    <t>сумма услуг,</t>
  </si>
  <si>
    <t>сумма К,</t>
  </si>
  <si>
    <t>лимит</t>
  </si>
  <si>
    <t>перебор</t>
  </si>
  <si>
    <t>тыс.куб.м</t>
  </si>
  <si>
    <t>руб./1000 куб.м</t>
  </si>
  <si>
    <t>руб.</t>
  </si>
  <si>
    <t>факт</t>
  </si>
  <si>
    <t>в том числе с коэффициентом  1,5</t>
  </si>
  <si>
    <t>в том числе с коэффициентом  1,1</t>
  </si>
  <si>
    <t>план</t>
  </si>
  <si>
    <t>П</t>
  </si>
  <si>
    <t>л</t>
  </si>
  <si>
    <t>п</t>
  </si>
  <si>
    <t>Сумма услуг по тарифам ФАС,  руб.</t>
  </si>
  <si>
    <t>Сумма услуг по расчетным тарифам,  руб.</t>
  </si>
  <si>
    <t>Транспортировка газа по сетям ГРО  ООО "ВельскГазСервис"</t>
  </si>
  <si>
    <t>ООО     "ВельскГазСервис"</t>
  </si>
  <si>
    <t>НОЯБРЬ</t>
  </si>
  <si>
    <t>ОАО          "Архангельскоблгаз"</t>
  </si>
  <si>
    <t/>
  </si>
  <si>
    <t>03-4-18.011(333)</t>
  </si>
  <si>
    <t>ГКУЗ АО АМЦМР   "Резерв"</t>
  </si>
  <si>
    <t>03-4-19.012Б(333)</t>
  </si>
  <si>
    <t xml:space="preserve">ООО          "КМТС"             </t>
  </si>
  <si>
    <t>03-4-18.364</t>
  </si>
  <si>
    <t>ООО          "Диал - Север"</t>
  </si>
  <si>
    <t>Вельск, ул.50 лет Октября-48</t>
  </si>
  <si>
    <t>03-4-18.366</t>
  </si>
  <si>
    <t>03-4-18.366(333)</t>
  </si>
  <si>
    <t>Вороновская</t>
  </si>
  <si>
    <t>ГКУ Архангельской области «ОГПС № 1»</t>
  </si>
  <si>
    <t xml:space="preserve">ООО          "Пирамида"                                        </t>
  </si>
  <si>
    <t>03-4-17.371(333)</t>
  </si>
  <si>
    <t>Гр.             Гужова              Татьяна   Николаевна</t>
  </si>
  <si>
    <t>03-4-18.372</t>
  </si>
  <si>
    <t>Гр.             Дмитриева       Наталия    Сергеевна</t>
  </si>
  <si>
    <t>03-4-18.374</t>
  </si>
  <si>
    <t>ООО          "Строймаркет"</t>
  </si>
  <si>
    <t>Вельск, ул.Гагарина-5а</t>
  </si>
  <si>
    <t>03-4-18.375</t>
  </si>
  <si>
    <t>03-4-18.375(333)</t>
  </si>
  <si>
    <t xml:space="preserve">ООО          "Сервис" </t>
  </si>
  <si>
    <t>Вельск, ул.Комсомольская-11</t>
  </si>
  <si>
    <t>03-4-18.381</t>
  </si>
  <si>
    <t>Вельск, ул.Дзержинского-50</t>
  </si>
  <si>
    <t>03-4-18.381(333)</t>
  </si>
  <si>
    <t>Вельск, ул.1 мая-63</t>
  </si>
  <si>
    <t>Вельск, ул.Гагарина-42, 44</t>
  </si>
  <si>
    <t xml:space="preserve">ИП            Тюкин              Николай  Федорович  </t>
  </si>
  <si>
    <t>Вельск, ул.Набережная-58</t>
  </si>
  <si>
    <t>03-4-18.382</t>
  </si>
  <si>
    <t>Вельск, ул.Революционная-3в</t>
  </si>
  <si>
    <t>03-4-18.382(333)</t>
  </si>
  <si>
    <t>Горка Муравьевская, ул.Школьная-4</t>
  </si>
  <si>
    <t>ООО          "Торговый дом БРОЙЛЕР"</t>
  </si>
  <si>
    <t>03-4-17.384(333)</t>
  </si>
  <si>
    <t>Гр.             Козлов             Олег   Станиславович</t>
  </si>
  <si>
    <t>03-4-18.394(333)</t>
  </si>
  <si>
    <t>Вельский филиал   АО "АрхоблЭнерго"</t>
  </si>
  <si>
    <t>Вельск, ПУ-29</t>
  </si>
  <si>
    <t>03-4-18.400(333)</t>
  </si>
  <si>
    <t>Вельск, агролицей</t>
  </si>
  <si>
    <t>Вельск, БМК №2</t>
  </si>
  <si>
    <t>Вельск, БМК №3</t>
  </si>
  <si>
    <t>Вельск, 64 квартал</t>
  </si>
  <si>
    <t>03-4-18.493</t>
  </si>
  <si>
    <t>Гр.              Вострецов      Олег  Анатольевич</t>
  </si>
  <si>
    <t>03-4-18.408</t>
  </si>
  <si>
    <t>ООО            "Вельская  энергетическая  компания"</t>
  </si>
  <si>
    <t>Вельск, ул.Горького-1</t>
  </si>
  <si>
    <t>03-4-18.426</t>
  </si>
  <si>
    <t>03-4-18.426(333)</t>
  </si>
  <si>
    <t>Вельск, ул.Набережная, кот."Терапия"</t>
  </si>
  <si>
    <t xml:space="preserve">Гр.              Хобатенков      Виктор  Николаевич      </t>
  </si>
  <si>
    <t>03-4-18.442(333)</t>
  </si>
  <si>
    <t>Вельское  ГОРПО</t>
  </si>
  <si>
    <t>03-4-18.461(333)</t>
  </si>
  <si>
    <t>Вельск, ул.Фефилова-66</t>
  </si>
  <si>
    <t xml:space="preserve">ООО         "КМТС плюс" </t>
  </si>
  <si>
    <t>Вельск, ул.Горького-20</t>
  </si>
  <si>
    <t>03-4-18.470</t>
  </si>
  <si>
    <t>03-4-18.470(333)</t>
  </si>
  <si>
    <t>ЗАО           "Вагаинвест"</t>
  </si>
  <si>
    <t>03-4-18.489(333)</t>
  </si>
  <si>
    <t>МПРО прихода Свято-Успенской церкви</t>
  </si>
  <si>
    <t>Вельск</t>
  </si>
  <si>
    <t>03-4-18.511(333)</t>
  </si>
  <si>
    <t>ГАУ АО ИД "Вельские вести"</t>
  </si>
  <si>
    <t>03-4-18.519(333)</t>
  </si>
  <si>
    <t>МБУ           "Эксплуатационно-техническое предприятие"</t>
  </si>
  <si>
    <t>03-4-19.522Б(333)</t>
  </si>
  <si>
    <t>ИП               Войтюк             Александр  Эдуардович</t>
  </si>
  <si>
    <t>03-4-18.524(333)</t>
  </si>
  <si>
    <t xml:space="preserve">ЗАО           "Тандер" </t>
  </si>
  <si>
    <t>03-4-18.525(333)</t>
  </si>
  <si>
    <t>ООО          "АЮТА-сервис"</t>
  </si>
  <si>
    <t>ул.Дзержинского-59</t>
  </si>
  <si>
    <t>03-4-18.527(333)</t>
  </si>
  <si>
    <t>ул.Революционная-105</t>
  </si>
  <si>
    <t>Гр.               Любарская       Татьяна  Николаевна</t>
  </si>
  <si>
    <t>ул.Дзержинского-94</t>
  </si>
  <si>
    <t>03-4-18.528(333)</t>
  </si>
  <si>
    <t>ул.Советская-6</t>
  </si>
  <si>
    <t>ул.Набережная-56А</t>
  </si>
  <si>
    <t>ООО          "Наше пиво"</t>
  </si>
  <si>
    <t>03-4-18.529(333)</t>
  </si>
  <si>
    <t>ИП               Онучин              Евгений   Борисович</t>
  </si>
  <si>
    <t>03-4-18.538(333)</t>
  </si>
  <si>
    <t>ИП               Милантьева     Елена  Валентиновна</t>
  </si>
  <si>
    <t>03-4-18.539(333)</t>
  </si>
  <si>
    <t>ОАО          "Архангельская сбытовая компания"</t>
  </si>
  <si>
    <t>03-4-18.544(333)</t>
  </si>
  <si>
    <t>ИП               Онучина           Людмила  Владимировна</t>
  </si>
  <si>
    <t>03-4-18.548(333)</t>
  </si>
  <si>
    <t>Гр.               Блинова           Елена  Витальевна</t>
  </si>
  <si>
    <t>03-4-18.551</t>
  </si>
  <si>
    <t>ИП               Нивин               Сергей    Игоревич</t>
  </si>
  <si>
    <t>03-4-18.552(333)</t>
  </si>
  <si>
    <t>ИП               Сухановская    Маргарита Павловна</t>
  </si>
  <si>
    <t>03-4-18.554(333)</t>
  </si>
  <si>
    <t>ИП               Колданов         Вячеслав Савватиевич</t>
  </si>
  <si>
    <t>03-4-18.556(333)</t>
  </si>
  <si>
    <t>ИП               Гневашева       Оксана Владимировна</t>
  </si>
  <si>
    <t>03-4-18.557(333)</t>
  </si>
  <si>
    <t>ИП               Бегунов            Андрей Владимирович</t>
  </si>
  <si>
    <t xml:space="preserve">ул.Конева-50 </t>
  </si>
  <si>
    <t>03-4-18.558(333)</t>
  </si>
  <si>
    <t>ул.Карла Маркса-1а, зд.1</t>
  </si>
  <si>
    <t>ООО          "Вельская торговая компания"</t>
  </si>
  <si>
    <t>ул.Дзержинского-86</t>
  </si>
  <si>
    <t>03-4-18.562(333)</t>
  </si>
  <si>
    <t>ИП               Шестаков          Михаил   Михайлович</t>
  </si>
  <si>
    <t>03-4-18.563(333)</t>
  </si>
  <si>
    <t>ООО          "Вельская  типография"</t>
  </si>
  <si>
    <t>03-4-18.568(333)</t>
  </si>
  <si>
    <t>ИП               Семенов           Павел  Васильевич</t>
  </si>
  <si>
    <t>03-4-18.570(333)</t>
  </si>
  <si>
    <t>ИП               Шишов               Виктор   Викторович</t>
  </si>
  <si>
    <t>03-4-18.572(333)</t>
  </si>
  <si>
    <t>ИП              Угрюмов            Николай  Сергеевич</t>
  </si>
  <si>
    <t>ул.Комсомольская-4а</t>
  </si>
  <si>
    <t>03-4-18.575(333)</t>
  </si>
  <si>
    <t>ул.Красная-42а</t>
  </si>
  <si>
    <t>ул.Дзержинского-92а</t>
  </si>
  <si>
    <t>ул.Дзержинского-98в</t>
  </si>
  <si>
    <t xml:space="preserve">ИП              Фомин               Сергей   Сергеевич </t>
  </si>
  <si>
    <t>ул.Ломоносова-5</t>
  </si>
  <si>
    <t>03-4-18.576(333)</t>
  </si>
  <si>
    <t>ул.Пушкина-100</t>
  </si>
  <si>
    <t>ИП               Лопаткин         Николай  Витальевич</t>
  </si>
  <si>
    <t>03-4-18.577(333)</t>
  </si>
  <si>
    <t>ООО          "Промгаз"</t>
  </si>
  <si>
    <t>03-4-18.581(333)</t>
  </si>
  <si>
    <t>Гр.              Соболев           Владимир  Иванович</t>
  </si>
  <si>
    <t>03-4-18.582(333)</t>
  </si>
  <si>
    <t>ООО          "ПАРТНЕР"</t>
  </si>
  <si>
    <t>Вельск, ул.К.Маркса-1а, (стр.5 + стр.7)</t>
  </si>
  <si>
    <t>03-4-18.583(333)</t>
  </si>
  <si>
    <t xml:space="preserve">ООО          "Трактородеталь Групп" </t>
  </si>
  <si>
    <t>Вельск, ул.Гагарина-5</t>
  </si>
  <si>
    <t>03-4-18.584</t>
  </si>
  <si>
    <t>03-4-18.584(333)</t>
  </si>
  <si>
    <t>ГБУ АО      "Вельская районная СББЖ"</t>
  </si>
  <si>
    <t>03-4-19.590Б(333)</t>
  </si>
  <si>
    <t>ООО ЧОО  "Аргусъ"</t>
  </si>
  <si>
    <t>03-4-18.597(333)</t>
  </si>
  <si>
    <t>ИП                Завьялов           Евгений Александрович</t>
  </si>
  <si>
    <t>03-4-17.598(333)</t>
  </si>
  <si>
    <t xml:space="preserve">МБУ           "Вельск-Авто" </t>
  </si>
  <si>
    <t>ул.Революционная-3, стр.1</t>
  </si>
  <si>
    <t>03-4-19.601(333)</t>
  </si>
  <si>
    <t>ул.Революционная-3, стр.2</t>
  </si>
  <si>
    <t>ул.Революционная-3, стр.3</t>
  </si>
  <si>
    <t>Верхне-Устькулойское СПО</t>
  </si>
  <si>
    <t>03-4-18.604(333)</t>
  </si>
  <si>
    <t>ИП               Меньшиков       Юрий  Николаевич</t>
  </si>
  <si>
    <t>03-4-18.612(333)</t>
  </si>
  <si>
    <t>ООО СПК  "Регион"</t>
  </si>
  <si>
    <t>Вельск, ул.Горького-1, стр.7</t>
  </si>
  <si>
    <t>03-4-18.614(333)</t>
  </si>
  <si>
    <t>Вельск, ул.Горького-1, стр.19</t>
  </si>
  <si>
    <t>ИП                Колданов          Евгений  Савватиевич</t>
  </si>
  <si>
    <t>03-4-18.616(333)</t>
  </si>
  <si>
    <t>ИП                Сазанов            Анатолий  Николаевич</t>
  </si>
  <si>
    <t>03-4-18.618(333)</t>
  </si>
  <si>
    <t>Вельск, ул.Горького-1, стр.20</t>
  </si>
  <si>
    <t>ИП                Долгих               Сергей Владиславович</t>
  </si>
  <si>
    <t>Вельск, ул.Некрасова-13, стр.9</t>
  </si>
  <si>
    <t>03-4-17.625(333)</t>
  </si>
  <si>
    <t xml:space="preserve">ООО          "ВельДез" </t>
  </si>
  <si>
    <t>Вельск, ул.Дзержинского-66В</t>
  </si>
  <si>
    <t>03-4-18.627</t>
  </si>
  <si>
    <t>Вельск, ул.Дзержинского-86, корп.2</t>
  </si>
  <si>
    <t>03-4-18.627(333)</t>
  </si>
  <si>
    <t>ИП                Поромов            Андрей  Павлович</t>
  </si>
  <si>
    <t>03-4-18.628(333)</t>
  </si>
  <si>
    <t xml:space="preserve">ООО           "У домов" </t>
  </si>
  <si>
    <t>03-4-18.631(333)</t>
  </si>
  <si>
    <t xml:space="preserve">ООО          "Мой Дом" </t>
  </si>
  <si>
    <t>Вельск, ул.Попова-17</t>
  </si>
  <si>
    <t>03-4-17.634</t>
  </si>
  <si>
    <t>03-4-17.634(333)</t>
  </si>
  <si>
    <t>ИП               Поляков             Василий  Павлович</t>
  </si>
  <si>
    <t>03-4-18.636(333)</t>
  </si>
  <si>
    <t>ООО          "ТТС"</t>
  </si>
  <si>
    <t>03-4-18.637(333)</t>
  </si>
  <si>
    <t>ООО КЭС  "КОРАЛЛ"</t>
  </si>
  <si>
    <t>03-4-18.640(333)</t>
  </si>
  <si>
    <t>ИП                Истомин           Сергей Николаевич</t>
  </si>
  <si>
    <t>03-4-18.643(333)</t>
  </si>
  <si>
    <t>Гр.                Дмитриенко      Андрей Викторович</t>
  </si>
  <si>
    <t>03-4-18.655(333)</t>
  </si>
  <si>
    <t>ГБУЗ          "Архангельская станция переливания крови"</t>
  </si>
  <si>
    <t>03-4-19.656Б(333)</t>
  </si>
  <si>
    <t>ООО          "Пекарня Саврасовых"</t>
  </si>
  <si>
    <t>03-4-18.661(333)</t>
  </si>
  <si>
    <t>Следственное управление СК РФ по АО и НАО</t>
  </si>
  <si>
    <t>03-4-19.665Б(333)/03-4-18.665Б(333)/1/к104/2018</t>
  </si>
  <si>
    <t>ИП              Пятовский       Петр Владимирович</t>
  </si>
  <si>
    <t>03-4-18.684(333)</t>
  </si>
  <si>
    <t>ИП              Бегунова         Светлана Николаевна</t>
  </si>
  <si>
    <t>Вельск, ул.Некрасова-13, стр.1/1, 1/2</t>
  </si>
  <si>
    <t>03-4-18.686(333)</t>
  </si>
  <si>
    <t>Вельск, ул.Октябрьская-25а</t>
  </si>
  <si>
    <t>Вельск, ул.Октябрьская-96а</t>
  </si>
  <si>
    <t>Администрация МО "Муравьевское"</t>
  </si>
  <si>
    <t>03-4-19.691(333)</t>
  </si>
  <si>
    <t>ИП              Угрюмова        Надежда Федоровна</t>
  </si>
  <si>
    <t>03-4-18.693(333)</t>
  </si>
  <si>
    <t>ИП              Горбунова       Вероника  Александровна</t>
  </si>
  <si>
    <t>03-4-18.697(333)</t>
  </si>
  <si>
    <t>ООО          "Кварц"</t>
  </si>
  <si>
    <t>03-4-18.699(333)</t>
  </si>
  <si>
    <t>ООО          "Грузавтокомплект"</t>
  </si>
  <si>
    <t>03-4-18.700(333)</t>
  </si>
  <si>
    <t>ИП              Ошонков         Александр Юрьевич</t>
  </si>
  <si>
    <t>03-4-18.701(333)</t>
  </si>
  <si>
    <t>ИП              Илатовский    Сергей Петрович</t>
  </si>
  <si>
    <t>03-4-18.702(333)</t>
  </si>
  <si>
    <t>ООО         "Вологодский лес"</t>
  </si>
  <si>
    <t>03-4-18.704(333)</t>
  </si>
  <si>
    <t>ИП               Растегаев     Юрий Вячеславович</t>
  </si>
  <si>
    <t>03-4-18.709(333)</t>
  </si>
  <si>
    <t>ИП              Кудрявцева     Светлана Николаевна</t>
  </si>
  <si>
    <t>03-4-18.717(333)</t>
  </si>
  <si>
    <t>Гр.              Церковников   Евгений Сергеевич</t>
  </si>
  <si>
    <t>03-4-18.720(333)</t>
  </si>
  <si>
    <t>ИП              Фомин              Михаил Аркадьевич</t>
  </si>
  <si>
    <t>03-4-18.742(333)</t>
  </si>
  <si>
    <t>ИП              Шишов              Андрей Викторович</t>
  </si>
  <si>
    <t>03-4-18.743(333)</t>
  </si>
  <si>
    <t>Гр.              Гомзяков           Игорь Сергеевич</t>
  </si>
  <si>
    <t>03-4-18.744(333)</t>
  </si>
  <si>
    <t xml:space="preserve">ООО           "Резерв" </t>
  </si>
  <si>
    <t>03-4-18.746(333)</t>
  </si>
  <si>
    <t>ИП              Петухов            Алексей Николаевич</t>
  </si>
  <si>
    <t>03-4-18.747(333)</t>
  </si>
  <si>
    <t>ООО ПСК    "Архпромкомплект"</t>
  </si>
  <si>
    <t>03-4-18.749(333)</t>
  </si>
  <si>
    <t>ИП               Шадрина          Светлана Юрьевна</t>
  </si>
  <si>
    <t>03-4-18.755(333)</t>
  </si>
  <si>
    <t>ИП                Устюжанина    Кристина Николаевна</t>
  </si>
  <si>
    <t>03-4-18.770(333)</t>
  </si>
  <si>
    <t>РОО           "Вельская Картинная Галерея"</t>
  </si>
  <si>
    <t>03-4-18.776(333)</t>
  </si>
  <si>
    <t>Гр.                Никифоров      Алексей Григорьевич</t>
  </si>
  <si>
    <t>03-4-18.777(333)</t>
  </si>
  <si>
    <t>Гр.               Горбунов          Владимир Вениаминович</t>
  </si>
  <si>
    <t>03-4-18.779(333)</t>
  </si>
  <si>
    <t>ООО          "Этажи"</t>
  </si>
  <si>
    <t>03-4-18.784(333)</t>
  </si>
  <si>
    <t>Гр.               Онегина          Светлана Витальевна</t>
  </si>
  <si>
    <t>03-4-18.785(333)</t>
  </si>
  <si>
    <t>ООО          "ПКФ Север"</t>
  </si>
  <si>
    <t>Вельск, ул.Дзержинского-92</t>
  </si>
  <si>
    <t>03-4-18.792</t>
  </si>
  <si>
    <t>Вельск, ул.Красная-27</t>
  </si>
  <si>
    <t>03-4-18.792(333)</t>
  </si>
  <si>
    <t>Гр.               Шухтин          Григорий Владимирович</t>
  </si>
  <si>
    <t>03-4-18.794(333)</t>
  </si>
  <si>
    <t>Гр.               Цаплин          Иван Сергеевич</t>
  </si>
  <si>
    <t>03-4-18.796(333)</t>
  </si>
  <si>
    <t>ООО          "Вельская неделя"</t>
  </si>
  <si>
    <t>03-4-18.802(333)</t>
  </si>
  <si>
    <t xml:space="preserve">Гр.               Шухтина         Мария Александровна </t>
  </si>
  <si>
    <t>03-4-18.805(333)</t>
  </si>
  <si>
    <t>Гр.               Кудрявцев      Сергей Владимирович</t>
  </si>
  <si>
    <t>03-4-18.806(333)</t>
  </si>
  <si>
    <t>МБУ ДО     "Вельская ДЮСШ"</t>
  </si>
  <si>
    <t>03-4-19.814(333)</t>
  </si>
  <si>
    <t>ИП               Марденгский  Михаил Владимирович</t>
  </si>
  <si>
    <t xml:space="preserve">Вельск, ул.Тракторная-14 </t>
  </si>
  <si>
    <t>03-4-18.833(333)</t>
  </si>
  <si>
    <t>Вельск, ул.Тракторная-14/5</t>
  </si>
  <si>
    <t>РУ ФСБ России по Архангельской области</t>
  </si>
  <si>
    <t>03-4-19.834Б(333)</t>
  </si>
  <si>
    <t>Гр.               Петухов            Алексей Александрович</t>
  </si>
  <si>
    <t>03-4-18.837(333)</t>
  </si>
  <si>
    <t>ИП               Новоселов       Сергей Владимирович.</t>
  </si>
  <si>
    <t>03-4-17.842(333)</t>
  </si>
  <si>
    <t>Гр.               Кошутин           Денис Михайлович</t>
  </si>
  <si>
    <t>03-4-17.845(333)</t>
  </si>
  <si>
    <t>ООО          "Управляющая компания"</t>
  </si>
  <si>
    <t>03-4-17.848(333)</t>
  </si>
  <si>
    <t>Гр.               Михалев          Василий Иванович</t>
  </si>
  <si>
    <t>03-4-17.850(333)</t>
  </si>
  <si>
    <t>Гр.               Ибрагимов      Рафаил Гейдар - оглы</t>
  </si>
  <si>
    <t>Вельск, ул.Дзержинского-58</t>
  </si>
  <si>
    <t>03-4-17.854(333)</t>
  </si>
  <si>
    <t>Вельск, ул.Привокзальная-10</t>
  </si>
  <si>
    <t>ООО          "Велком"</t>
  </si>
  <si>
    <t>03-4-17.855(333)</t>
  </si>
  <si>
    <t>Гр.               Верещагин     Роман Сергеевич</t>
  </si>
  <si>
    <t>03-4-17.859(333)</t>
  </si>
  <si>
    <t>ООО          "Русская Баня"</t>
  </si>
  <si>
    <t>03-4-17.860(333)</t>
  </si>
  <si>
    <t>Гр.               Сафоновский Владимир Николаевич</t>
  </si>
  <si>
    <t>03-4-17.861(333)</t>
  </si>
  <si>
    <t>МУП          "ЖЭУ"  г.Вельск</t>
  </si>
  <si>
    <t>Вельск, ул.Тракторная-18А (гараж)</t>
  </si>
  <si>
    <t>03-4-17.863(333)</t>
  </si>
  <si>
    <t>Вельск, ул.Нечаевского-3 (адм.здание)</t>
  </si>
  <si>
    <t>ООО          "Торговая фирма"</t>
  </si>
  <si>
    <t>Вельск, ул.Горького-15</t>
  </si>
  <si>
    <t>03-4-18.867(333)</t>
  </si>
  <si>
    <t>Вельск, ул.Чехова-10а</t>
  </si>
  <si>
    <t>ИП               Осекина        Людмила Петровна</t>
  </si>
  <si>
    <t>03-4-18.870(333)</t>
  </si>
  <si>
    <t>ИП                Шишова        Наталия Владимировна</t>
  </si>
  <si>
    <t>03-4-18.871(333)</t>
  </si>
  <si>
    <t>МБОУ         "Средняя школа №4 г.Вельска"</t>
  </si>
  <si>
    <t>03-4-19.877(333)</t>
  </si>
  <si>
    <t>Гр.              Макаров        Евгений Валерьевич</t>
  </si>
  <si>
    <t>03-4-18.881(333)</t>
  </si>
  <si>
    <t>ИП              Зубов            Александр Михайлович</t>
  </si>
  <si>
    <t>03-4-18.882</t>
  </si>
  <si>
    <t>ООО          "ВелМолКом"</t>
  </si>
  <si>
    <t>03-4-18.890</t>
  </si>
  <si>
    <t>ООО           "ВельскТеплоКом"</t>
  </si>
  <si>
    <t>03-4-18.893(333)</t>
  </si>
  <si>
    <t>ООО          "Торговый дом "Тройка"</t>
  </si>
  <si>
    <t>03-4-18.895(333)</t>
  </si>
  <si>
    <t>МБУК         "Районный культурный центр"</t>
  </si>
  <si>
    <t>Горка Муравьевская, КСК</t>
  </si>
  <si>
    <t>03-4-18.897(333)</t>
  </si>
  <si>
    <t xml:space="preserve">ГБУК АО    "Вельский краеведческий музей" </t>
  </si>
  <si>
    <t>03-4-18.899(333)</t>
  </si>
  <si>
    <t>ИП              Кордумов        Алексей Федорович</t>
  </si>
  <si>
    <t>03-4-18.909(333)</t>
  </si>
  <si>
    <t>ООО          "Вельск Магнум"</t>
  </si>
  <si>
    <t>03-4-18.911(333)</t>
  </si>
  <si>
    <t xml:space="preserve">ООО          "Альбион-2002"  </t>
  </si>
  <si>
    <t>03-4-18.912(333)</t>
  </si>
  <si>
    <t>ООО          "ТГК-2 Энергосбыт"</t>
  </si>
  <si>
    <t>03-4-18.913(333)</t>
  </si>
  <si>
    <t>Гр.              Прилучная      Ирина Александровна</t>
  </si>
  <si>
    <t>03-4-18.914(333)</t>
  </si>
  <si>
    <t>АО             "Агрофирма "Вельская"</t>
  </si>
  <si>
    <t>03-4-18.915(333)</t>
  </si>
  <si>
    <t>Гр.              Гайдай           Ирина Савватиевна</t>
  </si>
  <si>
    <t>03-4-18.916(333)</t>
  </si>
  <si>
    <t>Гр.              Крапивин        Алексей Валерьевич</t>
  </si>
  <si>
    <t>03-4-18.921</t>
  </si>
  <si>
    <t>ООО          "Вельская строительно-буровая компания"</t>
  </si>
  <si>
    <t>03-4-18.925(333)</t>
  </si>
  <si>
    <t>Вельск, ул.Гагарина-42А, 42Б</t>
  </si>
  <si>
    <t>Вельский район            абонентский участок</t>
  </si>
  <si>
    <t>Вельский район</t>
  </si>
  <si>
    <t>03-6-04.002</t>
  </si>
  <si>
    <t>03-4-20.367Б/03-4-19.367Б</t>
  </si>
  <si>
    <t>Вельск, (ул.1 мая-4 + ул.Ленина-42)</t>
  </si>
  <si>
    <t>ООО          "Фрегат"                                                      (до 01.08  -  гр.Росоха А.В.)</t>
  </si>
  <si>
    <t>03-4-19.531(333)/03-4-18.531(333)</t>
  </si>
  <si>
    <t>ООО          "М8 логистик"                                              (до 01.09  -  ООО "ВТК")</t>
  </si>
  <si>
    <t>ул.Горького-1, стр.14а</t>
  </si>
  <si>
    <t>03-4-19.950(333)/03-4-18.562(333)</t>
  </si>
  <si>
    <t>д.Лукинская  +  г.Вельск (2 точки)</t>
  </si>
  <si>
    <t>ООО           "Династия"                                               (до 01.10  -  ИП Попов А.А.)</t>
  </si>
  <si>
    <t>03-4-19.819(333)/03-4-18.819(333)</t>
  </si>
  <si>
    <t>ИП              Булатов         Михаил Юрьевич</t>
  </si>
  <si>
    <t>д.Лукинская, ул.Шоссейная-13Б</t>
  </si>
  <si>
    <t>03-4-.19.943(333)</t>
  </si>
  <si>
    <t>ИП              Истомина      Нина Андреевна</t>
  </si>
  <si>
    <t>03-4-19.944(333)</t>
  </si>
  <si>
    <t>ИП             Александрова Елена Юрьевна</t>
  </si>
  <si>
    <t>03-4-19.948(333)</t>
  </si>
  <si>
    <t>ИП              Меньшуткин   Алексей Викторович</t>
  </si>
  <si>
    <t>03-4-19.962(333)</t>
  </si>
  <si>
    <t>Администрация МО "Вельское"</t>
  </si>
  <si>
    <t>03-4-19.965(333)</t>
  </si>
  <si>
    <t>ООО          "ТехноСтрой"</t>
  </si>
  <si>
    <t>03-4-19.969(333)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</si>
  <si>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</si>
  <si>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</si>
  <si>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</si>
  <si>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</si>
  <si>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</si>
  <si>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</si>
  <si>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</si>
  <si>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ГРС.г.Вельск</t>
  </si>
  <si>
    <t>Приложение  4  Форма 6</t>
  </si>
  <si>
    <t>к Приказу ФАС России № 38/19 от 18.01.2019 г.</t>
  </si>
  <si>
    <t>Информация о наличии (отсутствии) технической возможности доступа к регулируемым услугам</t>
  </si>
  <si>
    <t>по транспортировке газа по газораспределительным сетям    ООО "ВельскГазСервис"</t>
  </si>
  <si>
    <t>ИТОГО</t>
  </si>
  <si>
    <t xml:space="preserve">                                                                           за        Н О Я Б Р Ь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</si>
</sst>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00"/>
    <numFmt numFmtId="166" formatCode="#,##0.000"/>
    <numFmt numFmtId="167" formatCode="0.00000"/>
    <numFmt numFmtId="168" formatCode="0.0000"/>
    <numFmt numFmtId="169" formatCode="#,##0.00000"/>
  </numFmts>
  <fonts count="58" x14ac:knownFonts="1">
    <font>
      <sz val="11"/>
      <color theme="1"/>
      <name val="Calibri"/>
      <family val="2"/>
      <charset val="204"/>
      <scheme val="minor"/>
    </font>
    <font>
      <i/>
      <sz val="26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72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i/>
      <sz val="2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22"/>
      <color indexed="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i/>
      <sz val="18"/>
      <color indexed="8"/>
      <name val="Times New Roman"/>
      <family val="1"/>
    </font>
    <font>
      <i/>
      <sz val="8"/>
      <color indexed="8"/>
      <name val="Times New Roman"/>
      <family val="1"/>
      <charset val="204"/>
    </font>
    <font>
      <sz val="28"/>
      <color theme="2"/>
      <name val="Calibri"/>
      <family val="2"/>
      <charset val="204"/>
      <scheme val="minor"/>
    </font>
    <font>
      <b/>
      <i/>
      <u/>
      <sz val="4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26"/>
      <color indexed="8"/>
      <name val="Times New Roman"/>
      <family val="1"/>
    </font>
    <font>
      <b/>
      <i/>
      <sz val="20"/>
      <color indexed="8"/>
      <name val="Times New Roman"/>
      <family val="1"/>
      <charset val="204"/>
    </font>
    <font>
      <i/>
      <sz val="36"/>
      <color indexed="8"/>
      <name val="Times New Roman"/>
      <family val="1"/>
    </font>
    <font>
      <b/>
      <i/>
      <sz val="26"/>
      <color indexed="12"/>
      <name val="Times New Roman"/>
      <family val="1"/>
      <charset val="204"/>
    </font>
    <font>
      <b/>
      <i/>
      <u/>
      <sz val="40"/>
      <color indexed="8"/>
      <name val="Times New Roman"/>
      <family val="1"/>
      <charset val="204"/>
    </font>
    <font>
      <i/>
      <sz val="48"/>
      <color indexed="8"/>
      <name val="Times New Roman"/>
      <family val="1"/>
    </font>
    <font>
      <b/>
      <i/>
      <sz val="48"/>
      <color indexed="12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i/>
      <sz val="48"/>
      <color theme="1"/>
      <name val="Calibri"/>
      <family val="2"/>
      <charset val="204"/>
      <scheme val="minor"/>
    </font>
    <font>
      <i/>
      <sz val="24"/>
      <color indexed="8"/>
      <name val="Times New Roman"/>
      <family val="1"/>
    </font>
    <font>
      <b/>
      <i/>
      <sz val="24"/>
      <color indexed="12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48"/>
      <name val="Times New Roman"/>
      <family val="1"/>
      <charset val="204"/>
    </font>
    <font>
      <i/>
      <sz val="24"/>
      <color indexed="8"/>
      <name val="Times New Roman"/>
      <family val="1"/>
      <charset val="204"/>
    </font>
    <font>
      <i/>
      <sz val="20"/>
      <color indexed="8"/>
      <name val="Times New Roman"/>
      <family val="1"/>
      <charset val="204"/>
    </font>
    <font>
      <b/>
      <i/>
      <sz val="48"/>
      <color theme="0"/>
      <name val="Times New Roman"/>
      <family val="1"/>
      <charset val="204"/>
    </font>
    <font>
      <b/>
      <i/>
      <sz val="24"/>
      <color theme="0"/>
      <name val="Times New Roman"/>
      <family val="1"/>
      <charset val="204"/>
    </font>
    <font>
      <sz val="26"/>
      <color theme="0"/>
      <name val="Times New Roman"/>
      <family val="1"/>
      <charset val="204"/>
    </font>
    <font>
      <b/>
      <i/>
      <sz val="26"/>
      <color theme="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72"/>
      <color indexed="8"/>
      <name val="Times New Roman"/>
      <family val="1"/>
      <charset val="204"/>
    </font>
    <font>
      <b/>
      <i/>
      <sz val="36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8"/>
      <color indexed="8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i/>
      <sz val="8"/>
      <color theme="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i/>
      <sz val="26"/>
      <name val="Times New Roman"/>
      <family val="1"/>
      <charset val="204"/>
    </font>
    <font>
      <i/>
      <sz val="8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gray0625">
        <fgColor indexed="13"/>
      </patternFill>
    </fill>
    <fill>
      <patternFill patternType="gray0625">
        <fgColor indexed="13"/>
        <bgColor rgb="FFFFFF00"/>
      </patternFill>
    </fill>
    <fill>
      <patternFill patternType="solid">
        <fgColor rgb="FFFFFF00"/>
        <bgColor indexed="64"/>
      </patternFill>
    </fill>
    <fill>
      <patternFill patternType="gray0625">
        <fgColor indexed="13"/>
        <bgColor indexed="24"/>
      </patternFill>
    </fill>
    <fill>
      <patternFill patternType="gray0625">
        <fgColor indexed="13"/>
        <bgColor theme="3" tint="0.5999633777886288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13"/>
        <bgColor theme="0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164" fontId="1" fillId="0" borderId="0" xfId="0" applyNumberFormat="1" applyFont="1"/>
    <xf numFmtId="1" fontId="1" fillId="0" borderId="0" xfId="0" applyNumberFormat="1" applyFont="1" applyAlignment="1">
      <alignment horizontal="center"/>
    </xf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 applyAlignment="1">
      <alignment horizontal="center"/>
    </xf>
    <xf numFmtId="2" fontId="1" fillId="0" borderId="0" xfId="0" applyNumberFormat="1" applyFont="1"/>
    <xf numFmtId="166" fontId="2" fillId="0" borderId="0" xfId="0" applyNumberFormat="1" applyFont="1"/>
    <xf numFmtId="167" fontId="3" fillId="0" borderId="0" xfId="0" applyNumberFormat="1" applyFont="1"/>
    <xf numFmtId="2" fontId="2" fillId="0" borderId="0" xfId="0" applyNumberFormat="1" applyFont="1"/>
    <xf numFmtId="164" fontId="0" fillId="0" borderId="0" xfId="0" applyNumberFormat="1" applyBorder="1"/>
    <xf numFmtId="164" fontId="0" fillId="0" borderId="0" xfId="0" applyNumberFormat="1"/>
    <xf numFmtId="167" fontId="0" fillId="0" borderId="0" xfId="0" applyNumberFormat="1"/>
    <xf numFmtId="164" fontId="4" fillId="0" borderId="0" xfId="0" applyNumberFormat="1" applyFont="1"/>
    <xf numFmtId="2" fontId="5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65" fontId="3" fillId="0" borderId="0" xfId="0" applyNumberFormat="1" applyFont="1"/>
    <xf numFmtId="164" fontId="3" fillId="0" borderId="0" xfId="0" applyNumberFormat="1" applyFont="1"/>
    <xf numFmtId="1" fontId="3" fillId="0" borderId="0" xfId="0" applyNumberFormat="1" applyFont="1" applyAlignment="1">
      <alignment horizontal="center"/>
    </xf>
    <xf numFmtId="166" fontId="3" fillId="0" borderId="0" xfId="0" applyNumberFormat="1" applyFont="1"/>
    <xf numFmtId="2" fontId="3" fillId="0" borderId="0" xfId="0" applyNumberFormat="1" applyFont="1"/>
    <xf numFmtId="164" fontId="9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164" fontId="11" fillId="2" borderId="6" xfId="0" applyNumberFormat="1" applyFont="1" applyFill="1" applyBorder="1"/>
    <xf numFmtId="164" fontId="1" fillId="2" borderId="7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/>
    <xf numFmtId="165" fontId="6" fillId="2" borderId="7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166" fontId="6" fillId="2" borderId="7" xfId="0" applyNumberFormat="1" applyFont="1" applyFill="1" applyBorder="1" applyAlignment="1">
      <alignment horizontal="center"/>
    </xf>
    <xf numFmtId="166" fontId="6" fillId="2" borderId="2" xfId="0" applyNumberFormat="1" applyFont="1" applyFill="1" applyBorder="1" applyAlignment="1">
      <alignment horizontal="center"/>
    </xf>
    <xf numFmtId="167" fontId="6" fillId="2" borderId="7" xfId="0" applyNumberFormat="1" applyFont="1" applyFill="1" applyBorder="1" applyAlignment="1">
      <alignment horizontal="center"/>
    </xf>
    <xf numFmtId="166" fontId="6" fillId="2" borderId="9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166" fontId="6" fillId="2" borderId="10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67" fontId="6" fillId="2" borderId="1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2" fontId="12" fillId="2" borderId="3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3" fontId="13" fillId="0" borderId="11" xfId="0" applyNumberFormat="1" applyFont="1" applyBorder="1" applyAlignment="1">
      <alignment horizontal="center" vertical="center" wrapText="1"/>
    </xf>
    <xf numFmtId="164" fontId="14" fillId="2" borderId="13" xfId="0" applyNumberFormat="1" applyFont="1" applyFill="1" applyBorder="1"/>
    <xf numFmtId="164" fontId="1" fillId="2" borderId="14" xfId="0" applyNumberFormat="1" applyFont="1" applyFill="1" applyBorder="1"/>
    <xf numFmtId="1" fontId="1" fillId="2" borderId="15" xfId="0" applyNumberFormat="1" applyFont="1" applyFill="1" applyBorder="1" applyAlignment="1">
      <alignment horizontal="center"/>
    </xf>
    <xf numFmtId="164" fontId="1" fillId="2" borderId="15" xfId="0" applyNumberFormat="1" applyFont="1" applyFill="1" applyBorder="1"/>
    <xf numFmtId="165" fontId="15" fillId="2" borderId="15" xfId="0" applyNumberFormat="1" applyFont="1" applyFill="1" applyBorder="1"/>
    <xf numFmtId="164" fontId="15" fillId="2" borderId="15" xfId="0" applyNumberFormat="1" applyFont="1" applyFill="1" applyBorder="1"/>
    <xf numFmtId="1" fontId="15" fillId="2" borderId="15" xfId="0" applyNumberFormat="1" applyFont="1" applyFill="1" applyBorder="1" applyAlignment="1">
      <alignment horizontal="center"/>
    </xf>
    <xf numFmtId="2" fontId="1" fillId="2" borderId="15" xfId="0" applyNumberFormat="1" applyFont="1" applyFill="1" applyBorder="1"/>
    <xf numFmtId="166" fontId="15" fillId="2" borderId="15" xfId="0" applyNumberFormat="1" applyFont="1" applyFill="1" applyBorder="1"/>
    <xf numFmtId="167" fontId="16" fillId="0" borderId="15" xfId="0" applyNumberFormat="1" applyFont="1" applyBorder="1" applyAlignment="1">
      <alignment horizontal="center"/>
    </xf>
    <xf numFmtId="2" fontId="15" fillId="2" borderId="15" xfId="0" applyNumberFormat="1" applyFont="1" applyFill="1" applyBorder="1"/>
    <xf numFmtId="164" fontId="17" fillId="2" borderId="14" xfId="0" applyNumberFormat="1" applyFont="1" applyFill="1" applyBorder="1"/>
    <xf numFmtId="164" fontId="17" fillId="2" borderId="8" xfId="0" applyNumberFormat="1" applyFont="1" applyFill="1" applyBorder="1"/>
    <xf numFmtId="1" fontId="17" fillId="2" borderId="14" xfId="0" applyNumberFormat="1" applyFont="1" applyFill="1" applyBorder="1" applyAlignment="1">
      <alignment horizontal="center"/>
    </xf>
    <xf numFmtId="1" fontId="17" fillId="2" borderId="15" xfId="0" applyNumberFormat="1" applyFont="1" applyFill="1" applyBorder="1" applyAlignment="1">
      <alignment horizontal="center"/>
    </xf>
    <xf numFmtId="165" fontId="18" fillId="2" borderId="15" xfId="0" applyNumberFormat="1" applyFont="1" applyFill="1" applyBorder="1"/>
    <xf numFmtId="164" fontId="18" fillId="2" borderId="15" xfId="0" applyNumberFormat="1" applyFont="1" applyFill="1" applyBorder="1"/>
    <xf numFmtId="2" fontId="17" fillId="2" borderId="15" xfId="0" applyNumberFormat="1" applyFont="1" applyFill="1" applyBorder="1" applyAlignment="1">
      <alignment horizontal="center"/>
    </xf>
    <xf numFmtId="2" fontId="20" fillId="0" borderId="15" xfId="0" applyNumberFormat="1" applyFont="1" applyBorder="1" applyAlignment="1" applyProtection="1">
      <alignment horizontal="right"/>
    </xf>
    <xf numFmtId="2" fontId="18" fillId="2" borderId="15" xfId="0" applyNumberFormat="1" applyFont="1" applyFill="1" applyBorder="1"/>
    <xf numFmtId="4" fontId="18" fillId="2" borderId="15" xfId="0" applyNumberFormat="1" applyFont="1" applyFill="1" applyBorder="1"/>
    <xf numFmtId="165" fontId="20" fillId="0" borderId="15" xfId="0" applyNumberFormat="1" applyFont="1" applyBorder="1" applyAlignment="1" applyProtection="1">
      <alignment horizontal="right"/>
    </xf>
    <xf numFmtId="0" fontId="0" fillId="0" borderId="0" xfId="0" applyBorder="1"/>
    <xf numFmtId="166" fontId="10" fillId="0" borderId="0" xfId="0" applyNumberFormat="1" applyFont="1"/>
    <xf numFmtId="164" fontId="11" fillId="2" borderId="14" xfId="0" applyNumberFormat="1" applyFont="1" applyFill="1" applyBorder="1"/>
    <xf numFmtId="168" fontId="18" fillId="2" borderId="15" xfId="0" applyNumberFormat="1" applyFont="1" applyFill="1" applyBorder="1"/>
    <xf numFmtId="164" fontId="21" fillId="2" borderId="13" xfId="0" applyNumberFormat="1" applyFont="1" applyFill="1" applyBorder="1"/>
    <xf numFmtId="164" fontId="22" fillId="2" borderId="6" xfId="0" applyNumberFormat="1" applyFont="1" applyFill="1" applyBorder="1"/>
    <xf numFmtId="1" fontId="22" fillId="2" borderId="15" xfId="0" applyNumberFormat="1" applyFont="1" applyFill="1" applyBorder="1" applyAlignment="1">
      <alignment horizontal="center"/>
    </xf>
    <xf numFmtId="165" fontId="9" fillId="2" borderId="15" xfId="0" applyNumberFormat="1" applyFont="1" applyFill="1" applyBorder="1"/>
    <xf numFmtId="164" fontId="9" fillId="2" borderId="15" xfId="0" applyNumberFormat="1" applyFont="1" applyFill="1" applyBorder="1"/>
    <xf numFmtId="1" fontId="9" fillId="2" borderId="15" xfId="0" applyNumberFormat="1" applyFont="1" applyFill="1" applyBorder="1" applyAlignment="1">
      <alignment horizontal="center"/>
    </xf>
    <xf numFmtId="2" fontId="22" fillId="2" borderId="15" xfId="0" applyNumberFormat="1" applyFont="1" applyFill="1" applyBorder="1" applyAlignment="1">
      <alignment horizontal="center"/>
    </xf>
    <xf numFmtId="2" fontId="23" fillId="0" borderId="15" xfId="0" applyNumberFormat="1" applyFont="1" applyBorder="1" applyAlignment="1" applyProtection="1">
      <alignment horizontal="right"/>
    </xf>
    <xf numFmtId="2" fontId="24" fillId="2" borderId="0" xfId="0" applyNumberFormat="1" applyFont="1" applyFill="1" applyBorder="1"/>
    <xf numFmtId="2" fontId="23" fillId="0" borderId="13" xfId="0" applyNumberFormat="1" applyFont="1" applyBorder="1" applyAlignment="1" applyProtection="1">
      <alignment horizontal="right"/>
    </xf>
    <xf numFmtId="4" fontId="23" fillId="0" borderId="16" xfId="0" applyNumberFormat="1" applyFont="1" applyBorder="1" applyAlignment="1" applyProtection="1">
      <alignment horizontal="right"/>
    </xf>
    <xf numFmtId="164" fontId="25" fillId="0" borderId="0" xfId="0" applyNumberFormat="1" applyFont="1" applyBorder="1"/>
    <xf numFmtId="164" fontId="26" fillId="0" borderId="0" xfId="0" applyNumberFormat="1" applyFont="1" applyBorder="1"/>
    <xf numFmtId="4" fontId="26" fillId="0" borderId="0" xfId="0" applyNumberFormat="1" applyFont="1" applyBorder="1"/>
    <xf numFmtId="2" fontId="23" fillId="0" borderId="14" xfId="0" applyNumberFormat="1" applyFont="1" applyBorder="1" applyAlignment="1" applyProtection="1">
      <alignment horizontal="right"/>
    </xf>
    <xf numFmtId="165" fontId="23" fillId="0" borderId="15" xfId="0" applyNumberFormat="1" applyFont="1" applyBorder="1" applyAlignment="1" applyProtection="1">
      <alignment horizontal="right"/>
    </xf>
    <xf numFmtId="164" fontId="25" fillId="0" borderId="0" xfId="0" applyNumberFormat="1" applyFont="1"/>
    <xf numFmtId="166" fontId="25" fillId="0" borderId="10" xfId="0" applyNumberFormat="1" applyFont="1" applyBorder="1"/>
    <xf numFmtId="164" fontId="27" fillId="2" borderId="8" xfId="0" applyNumberFormat="1" applyFont="1" applyFill="1" applyBorder="1" applyAlignment="1">
      <alignment horizontal="right"/>
    </xf>
    <xf numFmtId="164" fontId="27" fillId="2" borderId="6" xfId="0" applyNumberFormat="1" applyFont="1" applyFill="1" applyBorder="1"/>
    <xf numFmtId="1" fontId="27" fillId="2" borderId="15" xfId="0" applyNumberFormat="1" applyFont="1" applyFill="1" applyBorder="1" applyAlignment="1">
      <alignment horizontal="center"/>
    </xf>
    <xf numFmtId="165" fontId="6" fillId="2" borderId="15" xfId="0" applyNumberFormat="1" applyFont="1" applyFill="1" applyBorder="1"/>
    <xf numFmtId="164" fontId="6" fillId="2" borderId="15" xfId="0" applyNumberFormat="1" applyFont="1" applyFill="1" applyBorder="1"/>
    <xf numFmtId="1" fontId="6" fillId="2" borderId="15" xfId="0" applyNumberFormat="1" applyFont="1" applyFill="1" applyBorder="1" applyAlignment="1">
      <alignment horizontal="center"/>
    </xf>
    <xf numFmtId="2" fontId="27" fillId="2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 applyProtection="1">
      <alignment horizontal="right"/>
    </xf>
    <xf numFmtId="2" fontId="6" fillId="2" borderId="15" xfId="0" applyNumberFormat="1" applyFont="1" applyFill="1" applyBorder="1"/>
    <xf numFmtId="167" fontId="28" fillId="0" borderId="15" xfId="0" applyNumberFormat="1" applyFont="1" applyBorder="1" applyAlignment="1" applyProtection="1">
      <alignment horizontal="right"/>
    </xf>
    <xf numFmtId="169" fontId="29" fillId="0" borderId="0" xfId="0" applyNumberFormat="1" applyFont="1" applyBorder="1"/>
    <xf numFmtId="164" fontId="29" fillId="0" borderId="0" xfId="0" applyNumberFormat="1" applyFont="1" applyBorder="1"/>
    <xf numFmtId="165" fontId="28" fillId="0" borderId="15" xfId="0" applyNumberFormat="1" applyFont="1" applyBorder="1" applyAlignment="1" applyProtection="1">
      <alignment horizontal="right"/>
    </xf>
    <xf numFmtId="0" fontId="29" fillId="0" borderId="14" xfId="0" applyFont="1" applyBorder="1"/>
    <xf numFmtId="164" fontId="29" fillId="0" borderId="0" xfId="0" applyNumberFormat="1" applyFont="1"/>
    <xf numFmtId="0" fontId="25" fillId="0" borderId="14" xfId="0" applyFont="1" applyBorder="1"/>
    <xf numFmtId="164" fontId="22" fillId="2" borderId="17" xfId="0" applyNumberFormat="1" applyFont="1" applyFill="1" applyBorder="1" applyAlignment="1">
      <alignment horizontal="left"/>
    </xf>
    <xf numFmtId="164" fontId="22" fillId="3" borderId="18" xfId="0" applyNumberFormat="1" applyFont="1" applyFill="1" applyBorder="1"/>
    <xf numFmtId="1" fontId="22" fillId="2" borderId="19" xfId="0" applyNumberFormat="1" applyFont="1" applyFill="1" applyBorder="1" applyAlignment="1">
      <alignment horizontal="center"/>
    </xf>
    <xf numFmtId="165" fontId="9" fillId="2" borderId="19" xfId="0" applyNumberFormat="1" applyFont="1" applyFill="1" applyBorder="1"/>
    <xf numFmtId="164" fontId="9" fillId="2" borderId="19" xfId="0" applyNumberFormat="1" applyFont="1" applyFill="1" applyBorder="1"/>
    <xf numFmtId="1" fontId="9" fillId="2" borderId="19" xfId="0" applyNumberFormat="1" applyFont="1" applyFill="1" applyBorder="1" applyAlignment="1">
      <alignment horizontal="center"/>
    </xf>
    <xf numFmtId="2" fontId="22" fillId="2" borderId="19" xfId="0" applyNumberFormat="1" applyFont="1" applyFill="1" applyBorder="1" applyAlignment="1">
      <alignment horizontal="center"/>
    </xf>
    <xf numFmtId="2" fontId="23" fillId="0" borderId="19" xfId="0" applyNumberFormat="1" applyFont="1" applyBorder="1" applyAlignment="1" applyProtection="1">
      <alignment horizontal="right"/>
    </xf>
    <xf numFmtId="2" fontId="9" fillId="2" borderId="19" xfId="0" applyNumberFormat="1" applyFont="1" applyFill="1" applyBorder="1"/>
    <xf numFmtId="167" fontId="23" fillId="0" borderId="19" xfId="0" applyNumberFormat="1" applyFont="1" applyBorder="1" applyAlignment="1" applyProtection="1">
      <alignment horizontal="right"/>
    </xf>
    <xf numFmtId="164" fontId="25" fillId="0" borderId="20" xfId="0" applyNumberFormat="1" applyFont="1" applyBorder="1"/>
    <xf numFmtId="165" fontId="30" fillId="4" borderId="19" xfId="0" applyNumberFormat="1" applyFont="1" applyFill="1" applyBorder="1" applyAlignment="1" applyProtection="1">
      <alignment horizontal="right"/>
    </xf>
    <xf numFmtId="165" fontId="30" fillId="0" borderId="19" xfId="0" applyNumberFormat="1" applyFont="1" applyFill="1" applyBorder="1" applyAlignment="1" applyProtection="1">
      <alignment horizontal="right"/>
    </xf>
    <xf numFmtId="1" fontId="31" fillId="0" borderId="0" xfId="0" applyNumberFormat="1" applyFont="1" applyAlignment="1">
      <alignment horizontal="center"/>
    </xf>
    <xf numFmtId="164" fontId="32" fillId="2" borderId="15" xfId="0" applyNumberFormat="1" applyFont="1" applyFill="1" applyBorder="1"/>
    <xf numFmtId="165" fontId="5" fillId="2" borderId="9" xfId="0" applyNumberFormat="1" applyFont="1" applyFill="1" applyBorder="1" applyAlignment="1">
      <alignment horizontal="center" vertical="center"/>
    </xf>
    <xf numFmtId="165" fontId="5" fillId="2" borderId="1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1" fontId="35" fillId="0" borderId="15" xfId="0" applyNumberFormat="1" applyFont="1" applyBorder="1" applyAlignment="1" applyProtection="1">
      <alignment horizontal="center"/>
    </xf>
    <xf numFmtId="165" fontId="36" fillId="0" borderId="15" xfId="0" applyNumberFormat="1" applyFont="1" applyBorder="1" applyAlignment="1" applyProtection="1">
      <alignment horizontal="right"/>
    </xf>
    <xf numFmtId="165" fontId="33" fillId="0" borderId="15" xfId="0" applyNumberFormat="1" applyFont="1" applyBorder="1" applyAlignment="1" applyProtection="1">
      <alignment horizontal="right"/>
    </xf>
    <xf numFmtId="165" fontId="34" fillId="0" borderId="15" xfId="0" applyNumberFormat="1" applyFont="1" applyBorder="1" applyAlignment="1" applyProtection="1">
      <alignment horizontal="right"/>
    </xf>
    <xf numFmtId="1" fontId="37" fillId="2" borderId="3" xfId="0" applyNumberFormat="1" applyFont="1" applyFill="1" applyBorder="1" applyAlignment="1">
      <alignment horizontal="center"/>
    </xf>
    <xf numFmtId="2" fontId="38" fillId="0" borderId="15" xfId="0" applyNumberFormat="1" applyFont="1" applyBorder="1" applyAlignment="1" applyProtection="1">
      <alignment horizontal="right"/>
    </xf>
    <xf numFmtId="2" fontId="5" fillId="0" borderId="0" xfId="0" applyNumberFormat="1" applyFont="1" applyBorder="1" applyAlignment="1">
      <alignment horizontal="center"/>
    </xf>
    <xf numFmtId="165" fontId="6" fillId="2" borderId="0" xfId="0" applyNumberFormat="1" applyFont="1" applyFill="1" applyBorder="1" applyAlignment="1"/>
    <xf numFmtId="1" fontId="1" fillId="2" borderId="0" xfId="0" applyNumberFormat="1" applyFont="1" applyFill="1" applyBorder="1" applyAlignment="1">
      <alignment horizontal="center"/>
    </xf>
    <xf numFmtId="165" fontId="15" fillId="2" borderId="0" xfId="0" applyNumberFormat="1" applyFont="1" applyFill="1" applyBorder="1"/>
    <xf numFmtId="165" fontId="20" fillId="0" borderId="0" xfId="0" applyNumberFormat="1" applyFont="1" applyBorder="1" applyAlignment="1" applyProtection="1">
      <alignment horizontal="right"/>
    </xf>
    <xf numFmtId="165" fontId="23" fillId="0" borderId="0" xfId="0" applyNumberFormat="1" applyFont="1" applyBorder="1" applyAlignment="1" applyProtection="1">
      <alignment horizontal="right"/>
    </xf>
    <xf numFmtId="165" fontId="28" fillId="0" borderId="0" xfId="0" applyNumberFormat="1" applyFont="1" applyBorder="1" applyAlignment="1" applyProtection="1">
      <alignment horizontal="right"/>
    </xf>
    <xf numFmtId="165" fontId="30" fillId="4" borderId="0" xfId="0" applyNumberFormat="1" applyFont="1" applyFill="1" applyBorder="1" applyAlignment="1" applyProtection="1">
      <alignment horizontal="right"/>
    </xf>
    <xf numFmtId="167" fontId="23" fillId="0" borderId="0" xfId="0" applyNumberFormat="1" applyFont="1" applyBorder="1" applyAlignment="1" applyProtection="1">
      <alignment horizontal="right"/>
    </xf>
    <xf numFmtId="164" fontId="1" fillId="2" borderId="13" xfId="0" applyNumberFormat="1" applyFont="1" applyFill="1" applyBorder="1"/>
    <xf numFmtId="164" fontId="39" fillId="2" borderId="13" xfId="0" applyNumberFormat="1" applyFont="1" applyFill="1" applyBorder="1"/>
    <xf numFmtId="1" fontId="37" fillId="2" borderId="0" xfId="0" applyNumberFormat="1" applyFont="1" applyFill="1" applyBorder="1" applyAlignment="1">
      <alignment horizontal="center"/>
    </xf>
    <xf numFmtId="1" fontId="35" fillId="0" borderId="0" xfId="0" applyNumberFormat="1" applyFont="1" applyBorder="1" applyAlignment="1" applyProtection="1">
      <alignment horizontal="center"/>
    </xf>
    <xf numFmtId="165" fontId="36" fillId="0" borderId="0" xfId="0" applyNumberFormat="1" applyFont="1" applyBorder="1" applyAlignment="1" applyProtection="1">
      <alignment horizontal="right"/>
    </xf>
    <xf numFmtId="165" fontId="33" fillId="0" borderId="0" xfId="0" applyNumberFormat="1" applyFont="1" applyBorder="1" applyAlignment="1" applyProtection="1">
      <alignment horizontal="right"/>
    </xf>
    <xf numFmtId="165" fontId="34" fillId="0" borderId="0" xfId="0" applyNumberFormat="1" applyFont="1" applyBorder="1" applyAlignment="1" applyProtection="1">
      <alignment horizontal="right"/>
    </xf>
    <xf numFmtId="2" fontId="38" fillId="0" borderId="0" xfId="0" applyNumberFormat="1" applyFont="1" applyBorder="1" applyAlignment="1" applyProtection="1">
      <alignment horizontal="right"/>
    </xf>
    <xf numFmtId="164" fontId="40" fillId="5" borderId="14" xfId="0" applyNumberFormat="1" applyFont="1" applyFill="1" applyBorder="1"/>
    <xf numFmtId="164" fontId="1" fillId="5" borderId="14" xfId="0" applyNumberFormat="1" applyFont="1" applyFill="1" applyBorder="1"/>
    <xf numFmtId="1" fontId="17" fillId="6" borderId="14" xfId="0" applyNumberFormat="1" applyFont="1" applyFill="1" applyBorder="1" applyAlignment="1">
      <alignment horizontal="center"/>
    </xf>
    <xf numFmtId="1" fontId="17" fillId="6" borderId="15" xfId="0" applyNumberFormat="1" applyFont="1" applyFill="1" applyBorder="1" applyAlignment="1">
      <alignment horizontal="center"/>
    </xf>
    <xf numFmtId="164" fontId="18" fillId="6" borderId="15" xfId="0" applyNumberFormat="1" applyFont="1" applyFill="1" applyBorder="1"/>
    <xf numFmtId="165" fontId="18" fillId="6" borderId="15" xfId="0" applyNumberFormat="1" applyFont="1" applyFill="1" applyBorder="1"/>
    <xf numFmtId="2" fontId="17" fillId="6" borderId="15" xfId="0" applyNumberFormat="1" applyFont="1" applyFill="1" applyBorder="1" applyAlignment="1">
      <alignment horizontal="center"/>
    </xf>
    <xf numFmtId="2" fontId="20" fillId="7" borderId="15" xfId="0" applyNumberFormat="1" applyFont="1" applyFill="1" applyBorder="1" applyAlignment="1" applyProtection="1">
      <alignment horizontal="right"/>
    </xf>
    <xf numFmtId="2" fontId="18" fillId="6" borderId="15" xfId="0" applyNumberFormat="1" applyFont="1" applyFill="1" applyBorder="1"/>
    <xf numFmtId="4" fontId="38" fillId="0" borderId="15" xfId="0" applyNumberFormat="1" applyFont="1" applyBorder="1" applyAlignment="1" applyProtection="1">
      <alignment horizontal="right"/>
    </xf>
    <xf numFmtId="4" fontId="41" fillId="0" borderId="15" xfId="0" applyNumberFormat="1" applyFont="1" applyBorder="1" applyAlignment="1" applyProtection="1">
      <alignment horizontal="right"/>
    </xf>
    <xf numFmtId="166" fontId="42" fillId="0" borderId="0" xfId="0" applyNumberFormat="1" applyFont="1"/>
    <xf numFmtId="165" fontId="5" fillId="2" borderId="0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4" fontId="44" fillId="0" borderId="0" xfId="0" applyNumberFormat="1" applyFont="1"/>
    <xf numFmtId="164" fontId="12" fillId="0" borderId="0" xfId="0" applyNumberFormat="1" applyFont="1"/>
    <xf numFmtId="1" fontId="12" fillId="0" borderId="0" xfId="0" applyNumberFormat="1" applyFont="1" applyAlignment="1">
      <alignment horizontal="center"/>
    </xf>
    <xf numFmtId="165" fontId="45" fillId="0" borderId="0" xfId="0" applyNumberFormat="1" applyFont="1"/>
    <xf numFmtId="2" fontId="12" fillId="0" borderId="0" xfId="0" applyNumberFormat="1" applyFont="1"/>
    <xf numFmtId="167" fontId="44" fillId="0" borderId="0" xfId="0" applyNumberFormat="1" applyFont="1"/>
    <xf numFmtId="165" fontId="45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65" fontId="12" fillId="0" borderId="0" xfId="0" applyNumberFormat="1" applyFont="1"/>
    <xf numFmtId="1" fontId="12" fillId="2" borderId="1" xfId="0" applyNumberFormat="1" applyFont="1" applyFill="1" applyBorder="1" applyAlignment="1">
      <alignment horizontal="center"/>
    </xf>
    <xf numFmtId="2" fontId="45" fillId="2" borderId="1" xfId="0" applyNumberFormat="1" applyFont="1" applyFill="1" applyBorder="1" applyAlignment="1">
      <alignment horizontal="center"/>
    </xf>
    <xf numFmtId="0" fontId="44" fillId="0" borderId="0" xfId="0" applyFont="1"/>
    <xf numFmtId="1" fontId="12" fillId="2" borderId="8" xfId="0" applyNumberFormat="1" applyFont="1" applyFill="1" applyBorder="1" applyAlignment="1"/>
    <xf numFmtId="165" fontId="45" fillId="2" borderId="7" xfId="0" applyNumberFormat="1" applyFont="1" applyFill="1" applyBorder="1" applyAlignment="1">
      <alignment horizontal="center"/>
    </xf>
    <xf numFmtId="164" fontId="45" fillId="2" borderId="7" xfId="0" applyNumberFormat="1" applyFont="1" applyFill="1" applyBorder="1" applyAlignment="1">
      <alignment horizontal="center"/>
    </xf>
    <xf numFmtId="165" fontId="45" fillId="2" borderId="8" xfId="0" applyNumberFormat="1" applyFont="1" applyFill="1" applyBorder="1" applyAlignment="1">
      <alignment horizontal="center"/>
    </xf>
    <xf numFmtId="1" fontId="12" fillId="2" borderId="7" xfId="0" applyNumberFormat="1" applyFont="1" applyFill="1" applyBorder="1" applyAlignment="1">
      <alignment horizontal="center"/>
    </xf>
    <xf numFmtId="1" fontId="12" fillId="2" borderId="17" xfId="0" applyNumberFormat="1" applyFont="1" applyFill="1" applyBorder="1" applyAlignment="1">
      <alignment horizontal="center"/>
    </xf>
    <xf numFmtId="1" fontId="46" fillId="2" borderId="17" xfId="0" applyNumberFormat="1" applyFont="1" applyFill="1" applyBorder="1" applyAlignment="1">
      <alignment horizontal="center"/>
    </xf>
    <xf numFmtId="164" fontId="12" fillId="2" borderId="14" xfId="0" applyNumberFormat="1" applyFont="1" applyFill="1" applyBorder="1"/>
    <xf numFmtId="164" fontId="44" fillId="0" borderId="30" xfId="0" applyNumberFormat="1" applyFont="1" applyBorder="1"/>
    <xf numFmtId="165" fontId="45" fillId="2" borderId="15" xfId="0" applyNumberFormat="1" applyFont="1" applyFill="1" applyBorder="1"/>
    <xf numFmtId="164" fontId="12" fillId="2" borderId="15" xfId="0" applyNumberFormat="1" applyFont="1" applyFill="1" applyBorder="1"/>
    <xf numFmtId="1" fontId="12" fillId="2" borderId="14" xfId="0" applyNumberFormat="1" applyFont="1" applyFill="1" applyBorder="1" applyAlignment="1">
      <alignment horizontal="center"/>
    </xf>
    <xf numFmtId="1" fontId="49" fillId="0" borderId="15" xfId="0" applyNumberFormat="1" applyFont="1" applyBorder="1" applyAlignment="1" applyProtection="1">
      <alignment horizontal="center"/>
    </xf>
    <xf numFmtId="0" fontId="44" fillId="0" borderId="0" xfId="0" applyFont="1" applyBorder="1"/>
    <xf numFmtId="165" fontId="45" fillId="6" borderId="15" xfId="0" applyNumberFormat="1" applyFont="1" applyFill="1" applyBorder="1"/>
    <xf numFmtId="164" fontId="45" fillId="6" borderId="15" xfId="0" applyNumberFormat="1" applyFont="1" applyFill="1" applyBorder="1"/>
    <xf numFmtId="165" fontId="50" fillId="0" borderId="15" xfId="0" applyNumberFormat="1" applyFont="1" applyBorder="1" applyAlignment="1" applyProtection="1">
      <alignment horizontal="right"/>
    </xf>
    <xf numFmtId="166" fontId="44" fillId="0" borderId="0" xfId="0" applyNumberFormat="1" applyFont="1" applyBorder="1"/>
    <xf numFmtId="165" fontId="51" fillId="2" borderId="15" xfId="0" applyNumberFormat="1" applyFont="1" applyFill="1" applyBorder="1"/>
    <xf numFmtId="168" fontId="51" fillId="0" borderId="15" xfId="0" applyNumberFormat="1" applyFont="1" applyBorder="1" applyAlignment="1" applyProtection="1">
      <alignment horizontal="right"/>
    </xf>
    <xf numFmtId="164" fontId="12" fillId="2" borderId="8" xfId="0" applyNumberFormat="1" applyFont="1" applyFill="1" applyBorder="1" applyAlignment="1">
      <alignment horizontal="center"/>
    </xf>
    <xf numFmtId="164" fontId="12" fillId="2" borderId="21" xfId="0" applyNumberFormat="1" applyFont="1" applyFill="1" applyBorder="1" applyAlignment="1">
      <alignment horizontal="center"/>
    </xf>
    <xf numFmtId="1" fontId="12" fillId="2" borderId="8" xfId="0" applyNumberFormat="1" applyFont="1" applyFill="1" applyBorder="1" applyAlignment="1">
      <alignment horizontal="center"/>
    </xf>
    <xf numFmtId="164" fontId="44" fillId="0" borderId="32" xfId="0" applyNumberFormat="1" applyFont="1" applyBorder="1"/>
    <xf numFmtId="164" fontId="12" fillId="2" borderId="30" xfId="0" applyNumberFormat="1" applyFont="1" applyFill="1" applyBorder="1"/>
    <xf numFmtId="164" fontId="48" fillId="2" borderId="25" xfId="0" applyNumberFormat="1" applyFont="1" applyFill="1" applyBorder="1"/>
    <xf numFmtId="1" fontId="12" fillId="2" borderId="26" xfId="0" applyNumberFormat="1" applyFont="1" applyFill="1" applyBorder="1" applyAlignment="1">
      <alignment horizontal="center"/>
    </xf>
    <xf numFmtId="164" fontId="44" fillId="0" borderId="25" xfId="0" applyNumberFormat="1" applyFont="1" applyBorder="1"/>
    <xf numFmtId="165" fontId="45" fillId="2" borderId="26" xfId="0" applyNumberFormat="1" applyFont="1" applyFill="1" applyBorder="1"/>
    <xf numFmtId="164" fontId="45" fillId="2" borderId="26" xfId="0" applyNumberFormat="1" applyFont="1" applyFill="1" applyBorder="1"/>
    <xf numFmtId="2" fontId="12" fillId="2" borderId="26" xfId="0" applyNumberFormat="1" applyFont="1" applyFill="1" applyBorder="1"/>
    <xf numFmtId="0" fontId="43" fillId="8" borderId="33" xfId="0" applyFont="1" applyFill="1" applyBorder="1" applyAlignment="1">
      <alignment horizontal="left"/>
    </xf>
    <xf numFmtId="0" fontId="43" fillId="8" borderId="34" xfId="0" applyFont="1" applyFill="1" applyBorder="1" applyAlignment="1">
      <alignment horizontal="left"/>
    </xf>
    <xf numFmtId="164" fontId="44" fillId="0" borderId="35" xfId="0" applyNumberFormat="1" applyFont="1" applyBorder="1"/>
    <xf numFmtId="164" fontId="12" fillId="2" borderId="36" xfId="0" applyNumberFormat="1" applyFont="1" applyFill="1" applyBorder="1"/>
    <xf numFmtId="164" fontId="48" fillId="2" borderId="37" xfId="0" applyNumberFormat="1" applyFont="1" applyFill="1" applyBorder="1"/>
    <xf numFmtId="1" fontId="12" fillId="2" borderId="38" xfId="0" applyNumberFormat="1" applyFont="1" applyFill="1" applyBorder="1" applyAlignment="1">
      <alignment horizontal="center"/>
    </xf>
    <xf numFmtId="166" fontId="44" fillId="0" borderId="37" xfId="0" applyNumberFormat="1" applyFont="1" applyBorder="1"/>
    <xf numFmtId="165" fontId="45" fillId="2" borderId="38" xfId="0" applyNumberFormat="1" applyFont="1" applyFill="1" applyBorder="1"/>
    <xf numFmtId="164" fontId="45" fillId="2" borderId="38" xfId="0" applyNumberFormat="1" applyFont="1" applyFill="1" applyBorder="1"/>
    <xf numFmtId="165" fontId="50" fillId="0" borderId="38" xfId="0" applyNumberFormat="1" applyFont="1" applyBorder="1" applyAlignment="1" applyProtection="1">
      <alignment horizontal="right"/>
    </xf>
    <xf numFmtId="168" fontId="51" fillId="0" borderId="38" xfId="0" applyNumberFormat="1" applyFont="1" applyBorder="1" applyAlignment="1" applyProtection="1">
      <alignment horizontal="right"/>
    </xf>
    <xf numFmtId="164" fontId="45" fillId="9" borderId="14" xfId="0" applyNumberFormat="1" applyFont="1" applyFill="1" applyBorder="1"/>
    <xf numFmtId="164" fontId="45" fillId="9" borderId="15" xfId="0" applyNumberFormat="1" applyFont="1" applyFill="1" applyBorder="1"/>
    <xf numFmtId="1" fontId="12" fillId="9" borderId="14" xfId="0" applyNumberFormat="1" applyFont="1" applyFill="1" applyBorder="1" applyAlignment="1">
      <alignment horizontal="center"/>
    </xf>
    <xf numFmtId="0" fontId="52" fillId="8" borderId="0" xfId="0" applyFont="1" applyFill="1"/>
    <xf numFmtId="0" fontId="52" fillId="8" borderId="0" xfId="0" applyFont="1" applyFill="1" applyAlignment="1">
      <alignment horizontal="left"/>
    </xf>
    <xf numFmtId="0" fontId="52" fillId="8" borderId="0" xfId="0" applyFont="1" applyFill="1" applyAlignment="1"/>
    <xf numFmtId="0" fontId="53" fillId="0" borderId="0" xfId="0" applyFont="1" applyAlignment="1"/>
    <xf numFmtId="0" fontId="53" fillId="8" borderId="0" xfId="0" applyFont="1" applyFill="1" applyAlignment="1"/>
    <xf numFmtId="0" fontId="54" fillId="8" borderId="0" xfId="0" applyFont="1" applyFill="1" applyAlignment="1"/>
    <xf numFmtId="0" fontId="55" fillId="8" borderId="0" xfId="0" applyFont="1" applyFill="1" applyAlignment="1"/>
    <xf numFmtId="2" fontId="12" fillId="0" borderId="0" xfId="0" applyNumberFormat="1" applyFont="1" applyAlignment="1"/>
    <xf numFmtId="164" fontId="44" fillId="0" borderId="22" xfId="0" applyNumberFormat="1" applyFont="1" applyBorder="1"/>
    <xf numFmtId="168" fontId="56" fillId="0" borderId="15" xfId="0" applyNumberFormat="1" applyFont="1" applyBorder="1" applyAlignment="1" applyProtection="1">
      <alignment horizontal="right"/>
    </xf>
    <xf numFmtId="168" fontId="47" fillId="0" borderId="15" xfId="0" applyNumberFormat="1" applyFont="1" applyBorder="1" applyAlignment="1" applyProtection="1">
      <alignment horizontal="right"/>
    </xf>
    <xf numFmtId="168" fontId="19" fillId="2" borderId="15" xfId="0" applyNumberFormat="1" applyFont="1" applyFill="1" applyBorder="1" applyAlignment="1">
      <alignment horizontal="center"/>
    </xf>
    <xf numFmtId="168" fontId="57" fillId="2" borderId="15" xfId="0" applyNumberFormat="1" applyFont="1" applyFill="1" applyBorder="1" applyAlignment="1">
      <alignment horizontal="center"/>
    </xf>
    <xf numFmtId="168" fontId="47" fillId="0" borderId="23" xfId="0" applyNumberFormat="1" applyFont="1" applyBorder="1" applyAlignment="1" applyProtection="1">
      <alignment horizontal="right"/>
    </xf>
    <xf numFmtId="168" fontId="47" fillId="0" borderId="23" xfId="0" applyNumberFormat="1" applyFont="1" applyBorder="1" applyAlignment="1" applyProtection="1">
      <alignment horizontal="center"/>
    </xf>
    <xf numFmtId="165" fontId="6" fillId="2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21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>
      <alignment horizontal="center" vertical="center"/>
    </xf>
    <xf numFmtId="165" fontId="5" fillId="2" borderId="20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/>
    </xf>
    <xf numFmtId="166" fontId="6" fillId="2" borderId="5" xfId="0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166" fontId="45" fillId="2" borderId="30" xfId="0" applyNumberFormat="1" applyFont="1" applyFill="1" applyBorder="1" applyAlignment="1">
      <alignment horizontal="center" wrapText="1"/>
    </xf>
    <xf numFmtId="166" fontId="45" fillId="2" borderId="14" xfId="0" applyNumberFormat="1" applyFont="1" applyFill="1" applyBorder="1" applyAlignment="1">
      <alignment horizontal="center"/>
    </xf>
    <xf numFmtId="166" fontId="45" fillId="2" borderId="31" xfId="0" applyNumberFormat="1" applyFont="1" applyFill="1" applyBorder="1" applyAlignment="1">
      <alignment horizontal="center"/>
    </xf>
    <xf numFmtId="165" fontId="45" fillId="2" borderId="24" xfId="0" applyNumberFormat="1" applyFont="1" applyFill="1" applyBorder="1" applyAlignment="1">
      <alignment horizontal="center" wrapText="1"/>
    </xf>
    <xf numFmtId="165" fontId="45" fillId="2" borderId="25" xfId="0" applyNumberFormat="1" applyFont="1" applyFill="1" applyBorder="1" applyAlignment="1">
      <alignment horizontal="center"/>
    </xf>
    <xf numFmtId="165" fontId="45" fillId="2" borderId="26" xfId="0" applyNumberFormat="1" applyFont="1" applyFill="1" applyBorder="1" applyAlignment="1">
      <alignment horizontal="center"/>
    </xf>
    <xf numFmtId="165" fontId="45" fillId="2" borderId="13" xfId="0" applyNumberFormat="1" applyFont="1" applyFill="1" applyBorder="1" applyAlignment="1">
      <alignment horizontal="center"/>
    </xf>
    <xf numFmtId="165" fontId="45" fillId="2" borderId="0" xfId="0" applyNumberFormat="1" applyFont="1" applyFill="1" applyBorder="1" applyAlignment="1">
      <alignment horizontal="center"/>
    </xf>
    <xf numFmtId="165" fontId="45" fillId="2" borderId="15" xfId="0" applyNumberFormat="1" applyFont="1" applyFill="1" applyBorder="1" applyAlignment="1">
      <alignment horizontal="center"/>
    </xf>
    <xf numFmtId="165" fontId="45" fillId="2" borderId="27" xfId="0" applyNumberFormat="1" applyFont="1" applyFill="1" applyBorder="1" applyAlignment="1">
      <alignment horizontal="center"/>
    </xf>
    <xf numFmtId="165" fontId="45" fillId="2" borderId="28" xfId="0" applyNumberFormat="1" applyFont="1" applyFill="1" applyBorder="1" applyAlignment="1">
      <alignment horizontal="center"/>
    </xf>
    <xf numFmtId="165" fontId="45" fillId="2" borderId="29" xfId="0" applyNumberFormat="1" applyFont="1" applyFill="1" applyBorder="1" applyAlignment="1">
      <alignment horizontal="center"/>
    </xf>
    <xf numFmtId="164" fontId="44" fillId="0" borderId="30" xfId="0" applyNumberFormat="1" applyFont="1" applyBorder="1" applyAlignment="1">
      <alignment horizontal="center" wrapText="1"/>
    </xf>
    <xf numFmtId="164" fontId="44" fillId="0" borderId="14" xfId="0" applyNumberFormat="1" applyFont="1" applyBorder="1" applyAlignment="1">
      <alignment horizontal="center" wrapText="1"/>
    </xf>
    <xf numFmtId="164" fontId="44" fillId="0" borderId="31" xfId="0" applyNumberFormat="1" applyFont="1" applyBorder="1" applyAlignment="1">
      <alignment horizontal="center" wrapText="1"/>
    </xf>
    <xf numFmtId="0" fontId="47" fillId="8" borderId="30" xfId="0" applyFont="1" applyFill="1" applyBorder="1" applyAlignment="1">
      <alignment horizontal="center" wrapText="1"/>
    </xf>
    <xf numFmtId="0" fontId="47" fillId="8" borderId="14" xfId="0" applyFont="1" applyFill="1" applyBorder="1" applyAlignment="1">
      <alignment horizontal="center" wrapText="1"/>
    </xf>
    <xf numFmtId="0" fontId="47" fillId="8" borderId="31" xfId="0" applyFont="1" applyFill="1" applyBorder="1" applyAlignment="1">
      <alignment horizontal="center" wrapText="1"/>
    </xf>
    <xf numFmtId="164" fontId="45" fillId="2" borderId="9" xfId="0" applyNumberFormat="1" applyFont="1" applyFill="1" applyBorder="1" applyAlignment="1">
      <alignment horizontal="center"/>
    </xf>
    <xf numFmtId="164" fontId="45" fillId="2" borderId="10" xfId="0" applyNumberFormat="1" applyFont="1" applyFill="1" applyBorder="1" applyAlignment="1">
      <alignment horizontal="center"/>
    </xf>
    <xf numFmtId="164" fontId="45" fillId="2" borderId="12" xfId="0" applyNumberFormat="1" applyFont="1" applyFill="1" applyBorder="1" applyAlignment="1">
      <alignment horizontal="center"/>
    </xf>
    <xf numFmtId="1" fontId="12" fillId="2" borderId="2" xfId="0" applyNumberFormat="1" applyFont="1" applyFill="1" applyBorder="1" applyAlignment="1">
      <alignment horizontal="center" wrapText="1"/>
    </xf>
    <xf numFmtId="1" fontId="12" fillId="2" borderId="7" xfId="0" applyNumberFormat="1" applyFont="1" applyFill="1" applyBorder="1" applyAlignment="1">
      <alignment horizontal="center" wrapText="1"/>
    </xf>
    <xf numFmtId="1" fontId="12" fillId="2" borderId="11" xfId="0" applyNumberFormat="1" applyFont="1" applyFill="1" applyBorder="1" applyAlignment="1">
      <alignment horizontal="center" wrapText="1"/>
    </xf>
    <xf numFmtId="1" fontId="12" fillId="2" borderId="7" xfId="0" applyNumberFormat="1" applyFont="1" applyFill="1" applyBorder="1" applyAlignment="1">
      <alignment horizontal="center"/>
    </xf>
    <xf numFmtId="1" fontId="12" fillId="2" borderId="11" xfId="0" applyNumberFormat="1" applyFont="1" applyFill="1" applyBorder="1" applyAlignment="1">
      <alignment horizontal="center"/>
    </xf>
    <xf numFmtId="2" fontId="45" fillId="2" borderId="3" xfId="0" applyNumberFormat="1" applyFont="1" applyFill="1" applyBorder="1" applyAlignment="1">
      <alignment horizontal="center"/>
    </xf>
    <xf numFmtId="2" fontId="45" fillId="2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2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21"/>
  <sheetViews>
    <sheetView topLeftCell="A6" zoomScale="33" zoomScaleNormal="33" workbookViewId="0">
      <pane xSplit="4" ySplit="9" topLeftCell="E749" activePane="bottomRight" state="frozen"/>
      <selection activeCell="A6" sqref="A6"/>
      <selection pane="topRight" activeCell="E6" sqref="E6"/>
      <selection pane="bottomLeft" activeCell="A15" sqref="A15"/>
      <selection pane="bottomRight" activeCell="H16" sqref="H16"/>
    </sheetView>
  </sheetViews>
  <sheetFormatPr defaultRowHeight="33" x14ac:dyDescent="0.45"/>
  <cols>
    <col min="1" max="1" width="197.7109375" style="1" customWidth="1"/>
    <col min="2" max="2" width="97.42578125" style="1" customWidth="1"/>
    <col min="3" max="3" width="24.140625" style="2" customWidth="1"/>
    <col min="4" max="4" width="92.5703125" style="1" customWidth="1"/>
    <col min="5" max="5" width="54.7109375" style="29" customWidth="1"/>
    <col min="6" max="6" width="18.28515625" style="30" customWidth="1"/>
    <col min="7" max="7" width="40.28515625" style="29" customWidth="1"/>
    <col min="8" max="8" width="39.28515625" style="31" customWidth="1"/>
    <col min="9" max="9" width="40" style="6" customWidth="1"/>
    <col min="10" max="10" width="57.5703125" style="32" customWidth="1"/>
    <col min="11" max="11" width="38.28515625" style="32" customWidth="1"/>
    <col min="12" max="12" width="45.42578125" style="8" customWidth="1"/>
    <col min="13" max="13" width="48.5703125" style="8" customWidth="1"/>
    <col min="14" max="14" width="62.140625" style="33" hidden="1" customWidth="1"/>
    <col min="15" max="15" width="73.7109375" style="33" customWidth="1"/>
    <col min="16" max="16" width="72.5703125" style="10" customWidth="1"/>
    <col min="17" max="17" width="39.140625" style="11" customWidth="1"/>
    <col min="18" max="18" width="55.5703125" style="11" customWidth="1"/>
    <col min="19" max="19" width="41.7109375" style="11" customWidth="1"/>
    <col min="20" max="20" width="47.7109375" style="11" customWidth="1"/>
    <col min="21" max="21" width="43" style="11" customWidth="1"/>
    <col min="22" max="22" width="56.85546875" style="11" hidden="1" customWidth="1"/>
    <col min="23" max="23" width="68.5703125" style="11" customWidth="1"/>
    <col min="24" max="24" width="4.85546875" style="11" customWidth="1"/>
    <col min="25" max="25" width="49.28515625" style="10" hidden="1" customWidth="1"/>
    <col min="26" max="26" width="39.7109375" style="10" hidden="1" customWidth="1"/>
    <col min="27" max="27" width="50" style="10" hidden="1" customWidth="1"/>
    <col min="28" max="28" width="39.7109375" style="10" hidden="1" customWidth="1"/>
    <col min="29" max="29" width="49.7109375" style="10" hidden="1" customWidth="1"/>
    <col min="30" max="30" width="39.7109375" style="10" hidden="1" customWidth="1"/>
    <col min="31" max="34" width="8.5703125" style="10" hidden="1" customWidth="1"/>
    <col min="35" max="35" width="50.42578125" style="11" customWidth="1"/>
    <col min="36" max="36" width="39.7109375" style="11" customWidth="1"/>
    <col min="37" max="40" width="8.5703125" style="11" hidden="1" customWidth="1"/>
    <col min="41" max="41" width="51" style="12" customWidth="1"/>
    <col min="42" max="42" width="38.5703125" style="12" customWidth="1"/>
    <col min="43" max="50" width="8.5703125" style="11" hidden="1" customWidth="1"/>
    <col min="51" max="51" width="56.42578125" style="12" customWidth="1"/>
    <col min="52" max="52" width="9.140625" style="11"/>
    <col min="53" max="53" width="59.42578125" style="11" customWidth="1"/>
    <col min="54" max="175" width="9.140625" style="11"/>
    <col min="176" max="176" width="163.7109375" style="11" customWidth="1"/>
    <col min="177" max="177" width="63.85546875" style="11" customWidth="1"/>
    <col min="178" max="179" width="26.5703125" style="11" customWidth="1"/>
    <col min="180" max="180" width="28.140625" style="11" customWidth="1"/>
    <col min="181" max="181" width="68.7109375" style="11" customWidth="1"/>
    <col min="182" max="183" width="42.7109375" style="11" customWidth="1"/>
    <col min="184" max="184" width="39.42578125" style="11" customWidth="1"/>
    <col min="185" max="185" width="33" style="11" customWidth="1"/>
    <col min="186" max="186" width="41.7109375" style="11" customWidth="1"/>
    <col min="187" max="187" width="36.42578125" style="11" customWidth="1"/>
    <col min="188" max="188" width="43" style="11" customWidth="1"/>
    <col min="189" max="189" width="46.42578125" style="11" customWidth="1"/>
    <col min="190" max="190" width="18.28515625" style="11" customWidth="1"/>
    <col min="191" max="191" width="43.7109375" style="11" customWidth="1"/>
    <col min="192" max="192" width="39.85546875" style="11" customWidth="1"/>
    <col min="193" max="193" width="36.42578125" style="11" customWidth="1"/>
    <col min="194" max="194" width="39.85546875" style="11" customWidth="1"/>
    <col min="195" max="195" width="42" style="11" customWidth="1"/>
    <col min="196" max="196" width="45.140625" style="11" customWidth="1"/>
    <col min="197" max="197" width="55.85546875" style="11" customWidth="1"/>
    <col min="198" max="198" width="33.28515625" style="11" customWidth="1"/>
    <col min="199" max="199" width="0.28515625" style="11" customWidth="1"/>
    <col min="200" max="200" width="37" style="11" customWidth="1"/>
    <col min="201" max="201" width="46" style="11" customWidth="1"/>
    <col min="202" max="202" width="38.28515625" style="11" customWidth="1"/>
    <col min="203" max="203" width="39.85546875" style="11" customWidth="1"/>
    <col min="204" max="204" width="34.7109375" style="11" customWidth="1"/>
    <col min="205" max="205" width="42" style="11" customWidth="1"/>
    <col min="206" max="206" width="17" style="11" customWidth="1"/>
    <col min="207" max="207" width="37.28515625" style="11" customWidth="1"/>
    <col min="208" max="208" width="38.28515625" style="11" customWidth="1"/>
    <col min="209" max="209" width="40.42578125" style="11" customWidth="1"/>
    <col min="210" max="210" width="34.7109375" style="11" customWidth="1"/>
    <col min="211" max="211" width="42" style="11" customWidth="1"/>
    <col min="212" max="212" width="11.28515625" style="11" customWidth="1"/>
    <col min="213" max="213" width="37.28515625" style="11" customWidth="1"/>
    <col min="214" max="214" width="33.42578125" style="11" customWidth="1"/>
    <col min="215" max="215" width="38.28515625" style="11" customWidth="1"/>
    <col min="216" max="216" width="34.7109375" style="11" customWidth="1"/>
    <col min="217" max="217" width="42" style="11" customWidth="1"/>
    <col min="218" max="218" width="9.140625" style="11"/>
    <col min="219" max="219" width="38.28515625" style="11" customWidth="1"/>
    <col min="220" max="225" width="34.7109375" style="11" customWidth="1"/>
    <col min="226" max="226" width="42" style="11" customWidth="1"/>
    <col min="227" max="227" width="39.5703125" style="11" customWidth="1"/>
    <col min="228" max="228" width="38.5703125" style="11" customWidth="1"/>
    <col min="229" max="233" width="38.140625" style="11" customWidth="1"/>
    <col min="234" max="234" width="39" style="11" customWidth="1"/>
    <col min="235" max="235" width="9.140625" style="11"/>
    <col min="236" max="236" width="38.85546875" style="11" customWidth="1"/>
    <col min="237" max="237" width="38.28515625" style="11" customWidth="1"/>
    <col min="238" max="242" width="39.7109375" style="11" customWidth="1"/>
    <col min="243" max="243" width="33.28515625" style="11" customWidth="1"/>
    <col min="244" max="244" width="41.28515625" style="11" customWidth="1"/>
    <col min="245" max="245" width="40.28515625" style="11" customWidth="1"/>
    <col min="246" max="250" width="37.7109375" style="11" customWidth="1"/>
    <col min="251" max="251" width="38.42578125" style="11" customWidth="1"/>
    <col min="252" max="252" width="9.140625" style="11"/>
    <col min="253" max="253" width="11.42578125" style="11" customWidth="1"/>
    <col min="254" max="254" width="9.140625" style="11"/>
    <col min="255" max="256" width="37.7109375" style="11" customWidth="1"/>
    <col min="257" max="258" width="35" style="11" customWidth="1"/>
    <col min="259" max="259" width="39.85546875" style="11" customWidth="1"/>
    <col min="260" max="260" width="35" style="11" customWidth="1"/>
    <col min="261" max="261" width="39.85546875" style="11" customWidth="1"/>
    <col min="262" max="262" width="36.28515625" style="11" customWidth="1"/>
    <col min="263" max="263" width="40.140625" style="11" customWidth="1"/>
    <col min="264" max="264" width="9.140625" style="11"/>
    <col min="265" max="265" width="28.5703125" style="11" customWidth="1"/>
    <col min="266" max="266" width="33.7109375" style="11" customWidth="1"/>
    <col min="267" max="267" width="29.85546875" style="11" customWidth="1"/>
    <col min="268" max="268" width="27.7109375" style="11" customWidth="1"/>
    <col min="269" max="270" width="28.5703125" style="11" customWidth="1"/>
    <col min="271" max="271" width="36.42578125" style="11" customWidth="1"/>
    <col min="272" max="272" width="31.5703125" style="11" customWidth="1"/>
    <col min="273" max="274" width="28.5703125" style="11" customWidth="1"/>
    <col min="275" max="275" width="9.140625" style="11"/>
    <col min="276" max="276" width="25.5703125" style="11" customWidth="1"/>
    <col min="277" max="277" width="38" style="11" customWidth="1"/>
    <col min="278" max="278" width="27.7109375" style="11" customWidth="1"/>
    <col min="279" max="280" width="28.140625" style="11" customWidth="1"/>
    <col min="281" max="281" width="28.5703125" style="11" customWidth="1"/>
    <col min="282" max="431" width="9.140625" style="11"/>
    <col min="432" max="432" width="163.7109375" style="11" customWidth="1"/>
    <col min="433" max="433" width="63.85546875" style="11" customWidth="1"/>
    <col min="434" max="435" width="26.5703125" style="11" customWidth="1"/>
    <col min="436" max="436" width="28.140625" style="11" customWidth="1"/>
    <col min="437" max="437" width="68.7109375" style="11" customWidth="1"/>
    <col min="438" max="439" width="42.7109375" style="11" customWidth="1"/>
    <col min="440" max="440" width="39.42578125" style="11" customWidth="1"/>
    <col min="441" max="441" width="33" style="11" customWidth="1"/>
    <col min="442" max="442" width="41.7109375" style="11" customWidth="1"/>
    <col min="443" max="443" width="36.42578125" style="11" customWidth="1"/>
    <col min="444" max="444" width="43" style="11" customWidth="1"/>
    <col min="445" max="445" width="46.42578125" style="11" customWidth="1"/>
    <col min="446" max="446" width="18.28515625" style="11" customWidth="1"/>
    <col min="447" max="447" width="43.7109375" style="11" customWidth="1"/>
    <col min="448" max="448" width="39.85546875" style="11" customWidth="1"/>
    <col min="449" max="449" width="36.42578125" style="11" customWidth="1"/>
    <col min="450" max="450" width="39.85546875" style="11" customWidth="1"/>
    <col min="451" max="451" width="42" style="11" customWidth="1"/>
    <col min="452" max="452" width="45.140625" style="11" customWidth="1"/>
    <col min="453" max="453" width="55.85546875" style="11" customWidth="1"/>
    <col min="454" max="454" width="33.28515625" style="11" customWidth="1"/>
    <col min="455" max="455" width="0.28515625" style="11" customWidth="1"/>
    <col min="456" max="456" width="37" style="11" customWidth="1"/>
    <col min="457" max="457" width="46" style="11" customWidth="1"/>
    <col min="458" max="458" width="38.28515625" style="11" customWidth="1"/>
    <col min="459" max="459" width="39.85546875" style="11" customWidth="1"/>
    <col min="460" max="460" width="34.7109375" style="11" customWidth="1"/>
    <col min="461" max="461" width="42" style="11" customWidth="1"/>
    <col min="462" max="462" width="17" style="11" customWidth="1"/>
    <col min="463" max="463" width="37.28515625" style="11" customWidth="1"/>
    <col min="464" max="464" width="38.28515625" style="11" customWidth="1"/>
    <col min="465" max="465" width="40.42578125" style="11" customWidth="1"/>
    <col min="466" max="466" width="34.7109375" style="11" customWidth="1"/>
    <col min="467" max="467" width="42" style="11" customWidth="1"/>
    <col min="468" max="468" width="11.28515625" style="11" customWidth="1"/>
    <col min="469" max="469" width="37.28515625" style="11" customWidth="1"/>
    <col min="470" max="470" width="33.42578125" style="11" customWidth="1"/>
    <col min="471" max="471" width="38.28515625" style="11" customWidth="1"/>
    <col min="472" max="472" width="34.7109375" style="11" customWidth="1"/>
    <col min="473" max="473" width="42" style="11" customWidth="1"/>
    <col min="474" max="474" width="9.140625" style="11"/>
    <col min="475" max="475" width="38.28515625" style="11" customWidth="1"/>
    <col min="476" max="481" width="34.7109375" style="11" customWidth="1"/>
    <col min="482" max="482" width="42" style="11" customWidth="1"/>
    <col min="483" max="483" width="39.5703125" style="11" customWidth="1"/>
    <col min="484" max="484" width="38.5703125" style="11" customWidth="1"/>
    <col min="485" max="489" width="38.140625" style="11" customWidth="1"/>
    <col min="490" max="490" width="39" style="11" customWidth="1"/>
    <col min="491" max="491" width="9.140625" style="11"/>
    <col min="492" max="492" width="38.85546875" style="11" customWidth="1"/>
    <col min="493" max="493" width="38.28515625" style="11" customWidth="1"/>
    <col min="494" max="498" width="39.7109375" style="11" customWidth="1"/>
    <col min="499" max="499" width="33.28515625" style="11" customWidth="1"/>
    <col min="500" max="500" width="41.28515625" style="11" customWidth="1"/>
    <col min="501" max="501" width="40.28515625" style="11" customWidth="1"/>
    <col min="502" max="506" width="37.7109375" style="11" customWidth="1"/>
    <col min="507" max="507" width="38.42578125" style="11" customWidth="1"/>
    <col min="508" max="508" width="9.140625" style="11"/>
    <col min="509" max="509" width="11.42578125" style="11" customWidth="1"/>
    <col min="510" max="510" width="9.140625" style="11"/>
    <col min="511" max="512" width="37.7109375" style="11" customWidth="1"/>
    <col min="513" max="514" width="35" style="11" customWidth="1"/>
    <col min="515" max="515" width="39.85546875" style="11" customWidth="1"/>
    <col min="516" max="516" width="35" style="11" customWidth="1"/>
    <col min="517" max="517" width="39.85546875" style="11" customWidth="1"/>
    <col min="518" max="518" width="36.28515625" style="11" customWidth="1"/>
    <col min="519" max="519" width="40.140625" style="11" customWidth="1"/>
    <col min="520" max="520" width="9.140625" style="11"/>
    <col min="521" max="521" width="28.5703125" style="11" customWidth="1"/>
    <col min="522" max="522" width="33.7109375" style="11" customWidth="1"/>
    <col min="523" max="523" width="29.85546875" style="11" customWidth="1"/>
    <col min="524" max="524" width="27.7109375" style="11" customWidth="1"/>
    <col min="525" max="526" width="28.5703125" style="11" customWidth="1"/>
    <col min="527" max="527" width="36.42578125" style="11" customWidth="1"/>
    <col min="528" max="528" width="31.5703125" style="11" customWidth="1"/>
    <col min="529" max="530" width="28.5703125" style="11" customWidth="1"/>
    <col min="531" max="531" width="9.140625" style="11"/>
    <col min="532" max="532" width="25.5703125" style="11" customWidth="1"/>
    <col min="533" max="533" width="38" style="11" customWidth="1"/>
    <col min="534" max="534" width="27.7109375" style="11" customWidth="1"/>
    <col min="535" max="536" width="28.140625" style="11" customWidth="1"/>
    <col min="537" max="537" width="28.5703125" style="11" customWidth="1"/>
    <col min="538" max="687" width="9.140625" style="11"/>
    <col min="688" max="688" width="163.7109375" style="11" customWidth="1"/>
    <col min="689" max="689" width="63.85546875" style="11" customWidth="1"/>
    <col min="690" max="691" width="26.5703125" style="11" customWidth="1"/>
    <col min="692" max="692" width="28.140625" style="11" customWidth="1"/>
    <col min="693" max="693" width="68.7109375" style="11" customWidth="1"/>
    <col min="694" max="695" width="42.7109375" style="11" customWidth="1"/>
    <col min="696" max="696" width="39.42578125" style="11" customWidth="1"/>
    <col min="697" max="697" width="33" style="11" customWidth="1"/>
    <col min="698" max="698" width="41.7109375" style="11" customWidth="1"/>
    <col min="699" max="699" width="36.42578125" style="11" customWidth="1"/>
    <col min="700" max="700" width="43" style="11" customWidth="1"/>
    <col min="701" max="701" width="46.42578125" style="11" customWidth="1"/>
    <col min="702" max="702" width="18.28515625" style="11" customWidth="1"/>
    <col min="703" max="703" width="43.7109375" style="11" customWidth="1"/>
    <col min="704" max="704" width="39.85546875" style="11" customWidth="1"/>
    <col min="705" max="705" width="36.42578125" style="11" customWidth="1"/>
    <col min="706" max="706" width="39.85546875" style="11" customWidth="1"/>
    <col min="707" max="707" width="42" style="11" customWidth="1"/>
    <col min="708" max="708" width="45.140625" style="11" customWidth="1"/>
    <col min="709" max="709" width="55.85546875" style="11" customWidth="1"/>
    <col min="710" max="710" width="33.28515625" style="11" customWidth="1"/>
    <col min="711" max="711" width="0.28515625" style="11" customWidth="1"/>
    <col min="712" max="712" width="37" style="11" customWidth="1"/>
    <col min="713" max="713" width="46" style="11" customWidth="1"/>
    <col min="714" max="714" width="38.28515625" style="11" customWidth="1"/>
    <col min="715" max="715" width="39.85546875" style="11" customWidth="1"/>
    <col min="716" max="716" width="34.7109375" style="11" customWidth="1"/>
    <col min="717" max="717" width="42" style="11" customWidth="1"/>
    <col min="718" max="718" width="17" style="11" customWidth="1"/>
    <col min="719" max="719" width="37.28515625" style="11" customWidth="1"/>
    <col min="720" max="720" width="38.28515625" style="11" customWidth="1"/>
    <col min="721" max="721" width="40.42578125" style="11" customWidth="1"/>
    <col min="722" max="722" width="34.7109375" style="11" customWidth="1"/>
    <col min="723" max="723" width="42" style="11" customWidth="1"/>
    <col min="724" max="724" width="11.28515625" style="11" customWidth="1"/>
    <col min="725" max="725" width="37.28515625" style="11" customWidth="1"/>
    <col min="726" max="726" width="33.42578125" style="11" customWidth="1"/>
    <col min="727" max="727" width="38.28515625" style="11" customWidth="1"/>
    <col min="728" max="728" width="34.7109375" style="11" customWidth="1"/>
    <col min="729" max="729" width="42" style="11" customWidth="1"/>
    <col min="730" max="730" width="9.140625" style="11"/>
    <col min="731" max="731" width="38.28515625" style="11" customWidth="1"/>
    <col min="732" max="737" width="34.7109375" style="11" customWidth="1"/>
    <col min="738" max="738" width="42" style="11" customWidth="1"/>
    <col min="739" max="739" width="39.5703125" style="11" customWidth="1"/>
    <col min="740" max="740" width="38.5703125" style="11" customWidth="1"/>
    <col min="741" max="745" width="38.140625" style="11" customWidth="1"/>
    <col min="746" max="746" width="39" style="11" customWidth="1"/>
    <col min="747" max="747" width="9.140625" style="11"/>
    <col min="748" max="748" width="38.85546875" style="11" customWidth="1"/>
    <col min="749" max="749" width="38.28515625" style="11" customWidth="1"/>
    <col min="750" max="754" width="39.7109375" style="11" customWidth="1"/>
    <col min="755" max="755" width="33.28515625" style="11" customWidth="1"/>
    <col min="756" max="756" width="41.28515625" style="11" customWidth="1"/>
    <col min="757" max="757" width="40.28515625" style="11" customWidth="1"/>
    <col min="758" max="762" width="37.7109375" style="11" customWidth="1"/>
    <col min="763" max="763" width="38.42578125" style="11" customWidth="1"/>
    <col min="764" max="764" width="9.140625" style="11"/>
    <col min="765" max="765" width="11.42578125" style="11" customWidth="1"/>
    <col min="766" max="766" width="9.140625" style="11"/>
    <col min="767" max="768" width="37.7109375" style="11" customWidth="1"/>
    <col min="769" max="770" width="35" style="11" customWidth="1"/>
    <col min="771" max="771" width="39.85546875" style="11" customWidth="1"/>
    <col min="772" max="772" width="35" style="11" customWidth="1"/>
    <col min="773" max="773" width="39.85546875" style="11" customWidth="1"/>
    <col min="774" max="774" width="36.28515625" style="11" customWidth="1"/>
    <col min="775" max="775" width="40.140625" style="11" customWidth="1"/>
    <col min="776" max="776" width="9.140625" style="11"/>
    <col min="777" max="777" width="28.5703125" style="11" customWidth="1"/>
    <col min="778" max="778" width="33.7109375" style="11" customWidth="1"/>
    <col min="779" max="779" width="29.85546875" style="11" customWidth="1"/>
    <col min="780" max="780" width="27.7109375" style="11" customWidth="1"/>
    <col min="781" max="782" width="28.5703125" style="11" customWidth="1"/>
    <col min="783" max="783" width="36.42578125" style="11" customWidth="1"/>
    <col min="784" max="784" width="31.5703125" style="11" customWidth="1"/>
    <col min="785" max="786" width="28.5703125" style="11" customWidth="1"/>
    <col min="787" max="787" width="9.140625" style="11"/>
    <col min="788" max="788" width="25.5703125" style="11" customWidth="1"/>
    <col min="789" max="789" width="38" style="11" customWidth="1"/>
    <col min="790" max="790" width="27.7109375" style="11" customWidth="1"/>
    <col min="791" max="792" width="28.140625" style="11" customWidth="1"/>
    <col min="793" max="793" width="28.5703125" style="11" customWidth="1"/>
    <col min="794" max="943" width="9.140625" style="11"/>
    <col min="944" max="944" width="163.7109375" style="11" customWidth="1"/>
    <col min="945" max="945" width="63.85546875" style="11" customWidth="1"/>
    <col min="946" max="947" width="26.5703125" style="11" customWidth="1"/>
    <col min="948" max="948" width="28.140625" style="11" customWidth="1"/>
    <col min="949" max="949" width="68.7109375" style="11" customWidth="1"/>
    <col min="950" max="951" width="42.7109375" style="11" customWidth="1"/>
    <col min="952" max="952" width="39.42578125" style="11" customWidth="1"/>
    <col min="953" max="953" width="33" style="11" customWidth="1"/>
    <col min="954" max="954" width="41.7109375" style="11" customWidth="1"/>
    <col min="955" max="955" width="36.42578125" style="11" customWidth="1"/>
    <col min="956" max="956" width="43" style="11" customWidth="1"/>
    <col min="957" max="957" width="46.42578125" style="11" customWidth="1"/>
    <col min="958" max="958" width="18.28515625" style="11" customWidth="1"/>
    <col min="959" max="959" width="43.7109375" style="11" customWidth="1"/>
    <col min="960" max="960" width="39.85546875" style="11" customWidth="1"/>
    <col min="961" max="961" width="36.42578125" style="11" customWidth="1"/>
    <col min="962" max="962" width="39.85546875" style="11" customWidth="1"/>
    <col min="963" max="963" width="42" style="11" customWidth="1"/>
    <col min="964" max="964" width="45.140625" style="11" customWidth="1"/>
    <col min="965" max="965" width="55.85546875" style="11" customWidth="1"/>
    <col min="966" max="966" width="33.28515625" style="11" customWidth="1"/>
    <col min="967" max="967" width="0.28515625" style="11" customWidth="1"/>
    <col min="968" max="968" width="37" style="11" customWidth="1"/>
    <col min="969" max="969" width="46" style="11" customWidth="1"/>
    <col min="970" max="970" width="38.28515625" style="11" customWidth="1"/>
    <col min="971" max="971" width="39.85546875" style="11" customWidth="1"/>
    <col min="972" max="972" width="34.7109375" style="11" customWidth="1"/>
    <col min="973" max="973" width="42" style="11" customWidth="1"/>
    <col min="974" max="974" width="17" style="11" customWidth="1"/>
    <col min="975" max="975" width="37.28515625" style="11" customWidth="1"/>
    <col min="976" max="976" width="38.28515625" style="11" customWidth="1"/>
    <col min="977" max="977" width="40.42578125" style="11" customWidth="1"/>
    <col min="978" max="978" width="34.7109375" style="11" customWidth="1"/>
    <col min="979" max="979" width="42" style="11" customWidth="1"/>
    <col min="980" max="980" width="11.28515625" style="11" customWidth="1"/>
    <col min="981" max="981" width="37.28515625" style="11" customWidth="1"/>
    <col min="982" max="982" width="33.42578125" style="11" customWidth="1"/>
    <col min="983" max="983" width="38.28515625" style="11" customWidth="1"/>
    <col min="984" max="984" width="34.7109375" style="11" customWidth="1"/>
    <col min="985" max="985" width="42" style="11" customWidth="1"/>
    <col min="986" max="986" width="9.140625" style="11"/>
    <col min="987" max="987" width="38.28515625" style="11" customWidth="1"/>
    <col min="988" max="993" width="34.7109375" style="11" customWidth="1"/>
    <col min="994" max="994" width="42" style="11" customWidth="1"/>
    <col min="995" max="995" width="39.5703125" style="11" customWidth="1"/>
    <col min="996" max="996" width="38.5703125" style="11" customWidth="1"/>
    <col min="997" max="1001" width="38.140625" style="11" customWidth="1"/>
    <col min="1002" max="1002" width="39" style="11" customWidth="1"/>
    <col min="1003" max="1003" width="9.140625" style="11"/>
    <col min="1004" max="1004" width="38.85546875" style="11" customWidth="1"/>
    <col min="1005" max="1005" width="38.28515625" style="11" customWidth="1"/>
    <col min="1006" max="1010" width="39.7109375" style="11" customWidth="1"/>
    <col min="1011" max="1011" width="33.28515625" style="11" customWidth="1"/>
    <col min="1012" max="1012" width="41.28515625" style="11" customWidth="1"/>
    <col min="1013" max="1013" width="40.28515625" style="11" customWidth="1"/>
    <col min="1014" max="1018" width="37.7109375" style="11" customWidth="1"/>
    <col min="1019" max="1019" width="38.42578125" style="11" customWidth="1"/>
    <col min="1020" max="1020" width="9.140625" style="11"/>
    <col min="1021" max="1021" width="11.42578125" style="11" customWidth="1"/>
    <col min="1022" max="1022" width="9.140625" style="11"/>
    <col min="1023" max="1024" width="37.7109375" style="11" customWidth="1"/>
    <col min="1025" max="1026" width="35" style="11" customWidth="1"/>
    <col min="1027" max="1027" width="39.85546875" style="11" customWidth="1"/>
    <col min="1028" max="1028" width="35" style="11" customWidth="1"/>
    <col min="1029" max="1029" width="39.85546875" style="11" customWidth="1"/>
    <col min="1030" max="1030" width="36.28515625" style="11" customWidth="1"/>
    <col min="1031" max="1031" width="40.140625" style="11" customWidth="1"/>
    <col min="1032" max="1032" width="9.140625" style="11"/>
    <col min="1033" max="1033" width="28.5703125" style="11" customWidth="1"/>
    <col min="1034" max="1034" width="33.7109375" style="11" customWidth="1"/>
    <col min="1035" max="1035" width="29.85546875" style="11" customWidth="1"/>
    <col min="1036" max="1036" width="27.7109375" style="11" customWidth="1"/>
    <col min="1037" max="1038" width="28.5703125" style="11" customWidth="1"/>
    <col min="1039" max="1039" width="36.42578125" style="11" customWidth="1"/>
    <col min="1040" max="1040" width="31.5703125" style="11" customWidth="1"/>
    <col min="1041" max="1042" width="28.5703125" style="11" customWidth="1"/>
    <col min="1043" max="1043" width="9.140625" style="11"/>
    <col min="1044" max="1044" width="25.5703125" style="11" customWidth="1"/>
    <col min="1045" max="1045" width="38" style="11" customWidth="1"/>
    <col min="1046" max="1046" width="27.7109375" style="11" customWidth="1"/>
    <col min="1047" max="1048" width="28.140625" style="11" customWidth="1"/>
    <col min="1049" max="1049" width="28.5703125" style="11" customWidth="1"/>
    <col min="1050" max="1199" width="9.140625" style="11"/>
    <col min="1200" max="1200" width="163.7109375" style="11" customWidth="1"/>
    <col min="1201" max="1201" width="63.85546875" style="11" customWidth="1"/>
    <col min="1202" max="1203" width="26.5703125" style="11" customWidth="1"/>
    <col min="1204" max="1204" width="28.140625" style="11" customWidth="1"/>
    <col min="1205" max="1205" width="68.7109375" style="11" customWidth="1"/>
    <col min="1206" max="1207" width="42.7109375" style="11" customWidth="1"/>
    <col min="1208" max="1208" width="39.42578125" style="11" customWidth="1"/>
    <col min="1209" max="1209" width="33" style="11" customWidth="1"/>
    <col min="1210" max="1210" width="41.7109375" style="11" customWidth="1"/>
    <col min="1211" max="1211" width="36.42578125" style="11" customWidth="1"/>
    <col min="1212" max="1212" width="43" style="11" customWidth="1"/>
    <col min="1213" max="1213" width="46.42578125" style="11" customWidth="1"/>
    <col min="1214" max="1214" width="18.28515625" style="11" customWidth="1"/>
    <col min="1215" max="1215" width="43.7109375" style="11" customWidth="1"/>
    <col min="1216" max="1216" width="39.85546875" style="11" customWidth="1"/>
    <col min="1217" max="1217" width="36.42578125" style="11" customWidth="1"/>
    <col min="1218" max="1218" width="39.85546875" style="11" customWidth="1"/>
    <col min="1219" max="1219" width="42" style="11" customWidth="1"/>
    <col min="1220" max="1220" width="45.140625" style="11" customWidth="1"/>
    <col min="1221" max="1221" width="55.85546875" style="11" customWidth="1"/>
    <col min="1222" max="1222" width="33.28515625" style="11" customWidth="1"/>
    <col min="1223" max="1223" width="0.28515625" style="11" customWidth="1"/>
    <col min="1224" max="1224" width="37" style="11" customWidth="1"/>
    <col min="1225" max="1225" width="46" style="11" customWidth="1"/>
    <col min="1226" max="1226" width="38.28515625" style="11" customWidth="1"/>
    <col min="1227" max="1227" width="39.85546875" style="11" customWidth="1"/>
    <col min="1228" max="1228" width="34.7109375" style="11" customWidth="1"/>
    <col min="1229" max="1229" width="42" style="11" customWidth="1"/>
    <col min="1230" max="1230" width="17" style="11" customWidth="1"/>
    <col min="1231" max="1231" width="37.28515625" style="11" customWidth="1"/>
    <col min="1232" max="1232" width="38.28515625" style="11" customWidth="1"/>
    <col min="1233" max="1233" width="40.42578125" style="11" customWidth="1"/>
    <col min="1234" max="1234" width="34.7109375" style="11" customWidth="1"/>
    <col min="1235" max="1235" width="42" style="11" customWidth="1"/>
    <col min="1236" max="1236" width="11.28515625" style="11" customWidth="1"/>
    <col min="1237" max="1237" width="37.28515625" style="11" customWidth="1"/>
    <col min="1238" max="1238" width="33.42578125" style="11" customWidth="1"/>
    <col min="1239" max="1239" width="38.28515625" style="11" customWidth="1"/>
    <col min="1240" max="1240" width="34.7109375" style="11" customWidth="1"/>
    <col min="1241" max="1241" width="42" style="11" customWidth="1"/>
    <col min="1242" max="1242" width="9.140625" style="11"/>
    <col min="1243" max="1243" width="38.28515625" style="11" customWidth="1"/>
    <col min="1244" max="1249" width="34.7109375" style="11" customWidth="1"/>
    <col min="1250" max="1250" width="42" style="11" customWidth="1"/>
    <col min="1251" max="1251" width="39.5703125" style="11" customWidth="1"/>
    <col min="1252" max="1252" width="38.5703125" style="11" customWidth="1"/>
    <col min="1253" max="1257" width="38.140625" style="11" customWidth="1"/>
    <col min="1258" max="1258" width="39" style="11" customWidth="1"/>
    <col min="1259" max="1259" width="9.140625" style="11"/>
    <col min="1260" max="1260" width="38.85546875" style="11" customWidth="1"/>
    <col min="1261" max="1261" width="38.28515625" style="11" customWidth="1"/>
    <col min="1262" max="1266" width="39.7109375" style="11" customWidth="1"/>
    <col min="1267" max="1267" width="33.28515625" style="11" customWidth="1"/>
    <col min="1268" max="1268" width="41.28515625" style="11" customWidth="1"/>
    <col min="1269" max="1269" width="40.28515625" style="11" customWidth="1"/>
    <col min="1270" max="1274" width="37.7109375" style="11" customWidth="1"/>
    <col min="1275" max="1275" width="38.42578125" style="11" customWidth="1"/>
    <col min="1276" max="1276" width="9.140625" style="11"/>
    <col min="1277" max="1277" width="11.42578125" style="11" customWidth="1"/>
    <col min="1278" max="1278" width="9.140625" style="11"/>
    <col min="1279" max="1280" width="37.7109375" style="11" customWidth="1"/>
    <col min="1281" max="1282" width="35" style="11" customWidth="1"/>
    <col min="1283" max="1283" width="39.85546875" style="11" customWidth="1"/>
    <col min="1284" max="1284" width="35" style="11" customWidth="1"/>
    <col min="1285" max="1285" width="39.85546875" style="11" customWidth="1"/>
    <col min="1286" max="1286" width="36.28515625" style="11" customWidth="1"/>
    <col min="1287" max="1287" width="40.140625" style="11" customWidth="1"/>
    <col min="1288" max="1288" width="9.140625" style="11"/>
    <col min="1289" max="1289" width="28.5703125" style="11" customWidth="1"/>
    <col min="1290" max="1290" width="33.7109375" style="11" customWidth="1"/>
    <col min="1291" max="1291" width="29.85546875" style="11" customWidth="1"/>
    <col min="1292" max="1292" width="27.7109375" style="11" customWidth="1"/>
    <col min="1293" max="1294" width="28.5703125" style="11" customWidth="1"/>
    <col min="1295" max="1295" width="36.42578125" style="11" customWidth="1"/>
    <col min="1296" max="1296" width="31.5703125" style="11" customWidth="1"/>
    <col min="1297" max="1298" width="28.5703125" style="11" customWidth="1"/>
    <col min="1299" max="1299" width="9.140625" style="11"/>
    <col min="1300" max="1300" width="25.5703125" style="11" customWidth="1"/>
    <col min="1301" max="1301" width="38" style="11" customWidth="1"/>
    <col min="1302" max="1302" width="27.7109375" style="11" customWidth="1"/>
    <col min="1303" max="1304" width="28.140625" style="11" customWidth="1"/>
    <col min="1305" max="1305" width="28.5703125" style="11" customWidth="1"/>
    <col min="1306" max="1455" width="9.140625" style="11"/>
    <col min="1456" max="1456" width="163.7109375" style="11" customWidth="1"/>
    <col min="1457" max="1457" width="63.85546875" style="11" customWidth="1"/>
    <col min="1458" max="1459" width="26.5703125" style="11" customWidth="1"/>
    <col min="1460" max="1460" width="28.140625" style="11" customWidth="1"/>
    <col min="1461" max="1461" width="68.7109375" style="11" customWidth="1"/>
    <col min="1462" max="1463" width="42.7109375" style="11" customWidth="1"/>
    <col min="1464" max="1464" width="39.42578125" style="11" customWidth="1"/>
    <col min="1465" max="1465" width="33" style="11" customWidth="1"/>
    <col min="1466" max="1466" width="41.7109375" style="11" customWidth="1"/>
    <col min="1467" max="1467" width="36.42578125" style="11" customWidth="1"/>
    <col min="1468" max="1468" width="43" style="11" customWidth="1"/>
    <col min="1469" max="1469" width="46.42578125" style="11" customWidth="1"/>
    <col min="1470" max="1470" width="18.28515625" style="11" customWidth="1"/>
    <col min="1471" max="1471" width="43.7109375" style="11" customWidth="1"/>
    <col min="1472" max="1472" width="39.85546875" style="11" customWidth="1"/>
    <col min="1473" max="1473" width="36.42578125" style="11" customWidth="1"/>
    <col min="1474" max="1474" width="39.85546875" style="11" customWidth="1"/>
    <col min="1475" max="1475" width="42" style="11" customWidth="1"/>
    <col min="1476" max="1476" width="45.140625" style="11" customWidth="1"/>
    <col min="1477" max="1477" width="55.85546875" style="11" customWidth="1"/>
    <col min="1478" max="1478" width="33.28515625" style="11" customWidth="1"/>
    <col min="1479" max="1479" width="0.28515625" style="11" customWidth="1"/>
    <col min="1480" max="1480" width="37" style="11" customWidth="1"/>
    <col min="1481" max="1481" width="46" style="11" customWidth="1"/>
    <col min="1482" max="1482" width="38.28515625" style="11" customWidth="1"/>
    <col min="1483" max="1483" width="39.85546875" style="11" customWidth="1"/>
    <col min="1484" max="1484" width="34.7109375" style="11" customWidth="1"/>
    <col min="1485" max="1485" width="42" style="11" customWidth="1"/>
    <col min="1486" max="1486" width="17" style="11" customWidth="1"/>
    <col min="1487" max="1487" width="37.28515625" style="11" customWidth="1"/>
    <col min="1488" max="1488" width="38.28515625" style="11" customWidth="1"/>
    <col min="1489" max="1489" width="40.42578125" style="11" customWidth="1"/>
    <col min="1490" max="1490" width="34.7109375" style="11" customWidth="1"/>
    <col min="1491" max="1491" width="42" style="11" customWidth="1"/>
    <col min="1492" max="1492" width="11.28515625" style="11" customWidth="1"/>
    <col min="1493" max="1493" width="37.28515625" style="11" customWidth="1"/>
    <col min="1494" max="1494" width="33.42578125" style="11" customWidth="1"/>
    <col min="1495" max="1495" width="38.28515625" style="11" customWidth="1"/>
    <col min="1496" max="1496" width="34.7109375" style="11" customWidth="1"/>
    <col min="1497" max="1497" width="42" style="11" customWidth="1"/>
    <col min="1498" max="1498" width="9.140625" style="11"/>
    <col min="1499" max="1499" width="38.28515625" style="11" customWidth="1"/>
    <col min="1500" max="1505" width="34.7109375" style="11" customWidth="1"/>
    <col min="1506" max="1506" width="42" style="11" customWidth="1"/>
    <col min="1507" max="1507" width="39.5703125" style="11" customWidth="1"/>
    <col min="1508" max="1508" width="38.5703125" style="11" customWidth="1"/>
    <col min="1509" max="1513" width="38.140625" style="11" customWidth="1"/>
    <col min="1514" max="1514" width="39" style="11" customWidth="1"/>
    <col min="1515" max="1515" width="9.140625" style="11"/>
    <col min="1516" max="1516" width="38.85546875" style="11" customWidth="1"/>
    <col min="1517" max="1517" width="38.28515625" style="11" customWidth="1"/>
    <col min="1518" max="1522" width="39.7109375" style="11" customWidth="1"/>
    <col min="1523" max="1523" width="33.28515625" style="11" customWidth="1"/>
    <col min="1524" max="1524" width="41.28515625" style="11" customWidth="1"/>
    <col min="1525" max="1525" width="40.28515625" style="11" customWidth="1"/>
    <col min="1526" max="1530" width="37.7109375" style="11" customWidth="1"/>
    <col min="1531" max="1531" width="38.42578125" style="11" customWidth="1"/>
    <col min="1532" max="1532" width="9.140625" style="11"/>
    <col min="1533" max="1533" width="11.42578125" style="11" customWidth="1"/>
    <col min="1534" max="1534" width="9.140625" style="11"/>
    <col min="1535" max="1536" width="37.7109375" style="11" customWidth="1"/>
    <col min="1537" max="1538" width="35" style="11" customWidth="1"/>
    <col min="1539" max="1539" width="39.85546875" style="11" customWidth="1"/>
    <col min="1540" max="1540" width="35" style="11" customWidth="1"/>
    <col min="1541" max="1541" width="39.85546875" style="11" customWidth="1"/>
    <col min="1542" max="1542" width="36.28515625" style="11" customWidth="1"/>
    <col min="1543" max="1543" width="40.140625" style="11" customWidth="1"/>
    <col min="1544" max="1544" width="9.140625" style="11"/>
    <col min="1545" max="1545" width="28.5703125" style="11" customWidth="1"/>
    <col min="1546" max="1546" width="33.7109375" style="11" customWidth="1"/>
    <col min="1547" max="1547" width="29.85546875" style="11" customWidth="1"/>
    <col min="1548" max="1548" width="27.7109375" style="11" customWidth="1"/>
    <col min="1549" max="1550" width="28.5703125" style="11" customWidth="1"/>
    <col min="1551" max="1551" width="36.42578125" style="11" customWidth="1"/>
    <col min="1552" max="1552" width="31.5703125" style="11" customWidth="1"/>
    <col min="1553" max="1554" width="28.5703125" style="11" customWidth="1"/>
    <col min="1555" max="1555" width="9.140625" style="11"/>
    <col min="1556" max="1556" width="25.5703125" style="11" customWidth="1"/>
    <col min="1557" max="1557" width="38" style="11" customWidth="1"/>
    <col min="1558" max="1558" width="27.7109375" style="11" customWidth="1"/>
    <col min="1559" max="1560" width="28.140625" style="11" customWidth="1"/>
    <col min="1561" max="1561" width="28.5703125" style="11" customWidth="1"/>
    <col min="1562" max="1711" width="9.140625" style="11"/>
    <col min="1712" max="1712" width="163.7109375" style="11" customWidth="1"/>
    <col min="1713" max="1713" width="63.85546875" style="11" customWidth="1"/>
    <col min="1714" max="1715" width="26.5703125" style="11" customWidth="1"/>
    <col min="1716" max="1716" width="28.140625" style="11" customWidth="1"/>
    <col min="1717" max="1717" width="68.7109375" style="11" customWidth="1"/>
    <col min="1718" max="1719" width="42.7109375" style="11" customWidth="1"/>
    <col min="1720" max="1720" width="39.42578125" style="11" customWidth="1"/>
    <col min="1721" max="1721" width="33" style="11" customWidth="1"/>
    <col min="1722" max="1722" width="41.7109375" style="11" customWidth="1"/>
    <col min="1723" max="1723" width="36.42578125" style="11" customWidth="1"/>
    <col min="1724" max="1724" width="43" style="11" customWidth="1"/>
    <col min="1725" max="1725" width="46.42578125" style="11" customWidth="1"/>
    <col min="1726" max="1726" width="18.28515625" style="11" customWidth="1"/>
    <col min="1727" max="1727" width="43.7109375" style="11" customWidth="1"/>
    <col min="1728" max="1728" width="39.85546875" style="11" customWidth="1"/>
    <col min="1729" max="1729" width="36.42578125" style="11" customWidth="1"/>
    <col min="1730" max="1730" width="39.85546875" style="11" customWidth="1"/>
    <col min="1731" max="1731" width="42" style="11" customWidth="1"/>
    <col min="1732" max="1732" width="45.140625" style="11" customWidth="1"/>
    <col min="1733" max="1733" width="55.85546875" style="11" customWidth="1"/>
    <col min="1734" max="1734" width="33.28515625" style="11" customWidth="1"/>
    <col min="1735" max="1735" width="0.28515625" style="11" customWidth="1"/>
    <col min="1736" max="1736" width="37" style="11" customWidth="1"/>
    <col min="1737" max="1737" width="46" style="11" customWidth="1"/>
    <col min="1738" max="1738" width="38.28515625" style="11" customWidth="1"/>
    <col min="1739" max="1739" width="39.85546875" style="11" customWidth="1"/>
    <col min="1740" max="1740" width="34.7109375" style="11" customWidth="1"/>
    <col min="1741" max="1741" width="42" style="11" customWidth="1"/>
    <col min="1742" max="1742" width="17" style="11" customWidth="1"/>
    <col min="1743" max="1743" width="37.28515625" style="11" customWidth="1"/>
    <col min="1744" max="1744" width="38.28515625" style="11" customWidth="1"/>
    <col min="1745" max="1745" width="40.42578125" style="11" customWidth="1"/>
    <col min="1746" max="1746" width="34.7109375" style="11" customWidth="1"/>
    <col min="1747" max="1747" width="42" style="11" customWidth="1"/>
    <col min="1748" max="1748" width="11.28515625" style="11" customWidth="1"/>
    <col min="1749" max="1749" width="37.28515625" style="11" customWidth="1"/>
    <col min="1750" max="1750" width="33.42578125" style="11" customWidth="1"/>
    <col min="1751" max="1751" width="38.28515625" style="11" customWidth="1"/>
    <col min="1752" max="1752" width="34.7109375" style="11" customWidth="1"/>
    <col min="1753" max="1753" width="42" style="11" customWidth="1"/>
    <col min="1754" max="1754" width="9.140625" style="11"/>
    <col min="1755" max="1755" width="38.28515625" style="11" customWidth="1"/>
    <col min="1756" max="1761" width="34.7109375" style="11" customWidth="1"/>
    <col min="1762" max="1762" width="42" style="11" customWidth="1"/>
    <col min="1763" max="1763" width="39.5703125" style="11" customWidth="1"/>
    <col min="1764" max="1764" width="38.5703125" style="11" customWidth="1"/>
    <col min="1765" max="1769" width="38.140625" style="11" customWidth="1"/>
    <col min="1770" max="1770" width="39" style="11" customWidth="1"/>
    <col min="1771" max="1771" width="9.140625" style="11"/>
    <col min="1772" max="1772" width="38.85546875" style="11" customWidth="1"/>
    <col min="1773" max="1773" width="38.28515625" style="11" customWidth="1"/>
    <col min="1774" max="1778" width="39.7109375" style="11" customWidth="1"/>
    <col min="1779" max="1779" width="33.28515625" style="11" customWidth="1"/>
    <col min="1780" max="1780" width="41.28515625" style="11" customWidth="1"/>
    <col min="1781" max="1781" width="40.28515625" style="11" customWidth="1"/>
    <col min="1782" max="1786" width="37.7109375" style="11" customWidth="1"/>
    <col min="1787" max="1787" width="38.42578125" style="11" customWidth="1"/>
    <col min="1788" max="1788" width="9.140625" style="11"/>
    <col min="1789" max="1789" width="11.42578125" style="11" customWidth="1"/>
    <col min="1790" max="1790" width="9.140625" style="11"/>
    <col min="1791" max="1792" width="37.7109375" style="11" customWidth="1"/>
    <col min="1793" max="1794" width="35" style="11" customWidth="1"/>
    <col min="1795" max="1795" width="39.85546875" style="11" customWidth="1"/>
    <col min="1796" max="1796" width="35" style="11" customWidth="1"/>
    <col min="1797" max="1797" width="39.85546875" style="11" customWidth="1"/>
    <col min="1798" max="1798" width="36.28515625" style="11" customWidth="1"/>
    <col min="1799" max="1799" width="40.140625" style="11" customWidth="1"/>
    <col min="1800" max="1800" width="9.140625" style="11"/>
    <col min="1801" max="1801" width="28.5703125" style="11" customWidth="1"/>
    <col min="1802" max="1802" width="33.7109375" style="11" customWidth="1"/>
    <col min="1803" max="1803" width="29.85546875" style="11" customWidth="1"/>
    <col min="1804" max="1804" width="27.7109375" style="11" customWidth="1"/>
    <col min="1805" max="1806" width="28.5703125" style="11" customWidth="1"/>
    <col min="1807" max="1807" width="36.42578125" style="11" customWidth="1"/>
    <col min="1808" max="1808" width="31.5703125" style="11" customWidth="1"/>
    <col min="1809" max="1810" width="28.5703125" style="11" customWidth="1"/>
    <col min="1811" max="1811" width="9.140625" style="11"/>
    <col min="1812" max="1812" width="25.5703125" style="11" customWidth="1"/>
    <col min="1813" max="1813" width="38" style="11" customWidth="1"/>
    <col min="1814" max="1814" width="27.7109375" style="11" customWidth="1"/>
    <col min="1815" max="1816" width="28.140625" style="11" customWidth="1"/>
    <col min="1817" max="1817" width="28.5703125" style="11" customWidth="1"/>
    <col min="1818" max="1967" width="9.140625" style="11"/>
    <col min="1968" max="1968" width="163.7109375" style="11" customWidth="1"/>
    <col min="1969" max="1969" width="63.85546875" style="11" customWidth="1"/>
    <col min="1970" max="1971" width="26.5703125" style="11" customWidth="1"/>
    <col min="1972" max="1972" width="28.140625" style="11" customWidth="1"/>
    <col min="1973" max="1973" width="68.7109375" style="11" customWidth="1"/>
    <col min="1974" max="1975" width="42.7109375" style="11" customWidth="1"/>
    <col min="1976" max="1976" width="39.42578125" style="11" customWidth="1"/>
    <col min="1977" max="1977" width="33" style="11" customWidth="1"/>
    <col min="1978" max="1978" width="41.7109375" style="11" customWidth="1"/>
    <col min="1979" max="1979" width="36.42578125" style="11" customWidth="1"/>
    <col min="1980" max="1980" width="43" style="11" customWidth="1"/>
    <col min="1981" max="1981" width="46.42578125" style="11" customWidth="1"/>
    <col min="1982" max="1982" width="18.28515625" style="11" customWidth="1"/>
    <col min="1983" max="1983" width="43.7109375" style="11" customWidth="1"/>
    <col min="1984" max="1984" width="39.85546875" style="11" customWidth="1"/>
    <col min="1985" max="1985" width="36.42578125" style="11" customWidth="1"/>
    <col min="1986" max="1986" width="39.85546875" style="11" customWidth="1"/>
    <col min="1987" max="1987" width="42" style="11" customWidth="1"/>
    <col min="1988" max="1988" width="45.140625" style="11" customWidth="1"/>
    <col min="1989" max="1989" width="55.85546875" style="11" customWidth="1"/>
    <col min="1990" max="1990" width="33.28515625" style="11" customWidth="1"/>
    <col min="1991" max="1991" width="0.28515625" style="11" customWidth="1"/>
    <col min="1992" max="1992" width="37" style="11" customWidth="1"/>
    <col min="1993" max="1993" width="46" style="11" customWidth="1"/>
    <col min="1994" max="1994" width="38.28515625" style="11" customWidth="1"/>
    <col min="1995" max="1995" width="39.85546875" style="11" customWidth="1"/>
    <col min="1996" max="1996" width="34.7109375" style="11" customWidth="1"/>
    <col min="1997" max="1997" width="42" style="11" customWidth="1"/>
    <col min="1998" max="1998" width="17" style="11" customWidth="1"/>
    <col min="1999" max="1999" width="37.28515625" style="11" customWidth="1"/>
    <col min="2000" max="2000" width="38.28515625" style="11" customWidth="1"/>
    <col min="2001" max="2001" width="40.42578125" style="11" customWidth="1"/>
    <col min="2002" max="2002" width="34.7109375" style="11" customWidth="1"/>
    <col min="2003" max="2003" width="42" style="11" customWidth="1"/>
    <col min="2004" max="2004" width="11.28515625" style="11" customWidth="1"/>
    <col min="2005" max="2005" width="37.28515625" style="11" customWidth="1"/>
    <col min="2006" max="2006" width="33.42578125" style="11" customWidth="1"/>
    <col min="2007" max="2007" width="38.28515625" style="11" customWidth="1"/>
    <col min="2008" max="2008" width="34.7109375" style="11" customWidth="1"/>
    <col min="2009" max="2009" width="42" style="11" customWidth="1"/>
    <col min="2010" max="2010" width="9.140625" style="11"/>
    <col min="2011" max="2011" width="38.28515625" style="11" customWidth="1"/>
    <col min="2012" max="2017" width="34.7109375" style="11" customWidth="1"/>
    <col min="2018" max="2018" width="42" style="11" customWidth="1"/>
    <col min="2019" max="2019" width="39.5703125" style="11" customWidth="1"/>
    <col min="2020" max="2020" width="38.5703125" style="11" customWidth="1"/>
    <col min="2021" max="2025" width="38.140625" style="11" customWidth="1"/>
    <col min="2026" max="2026" width="39" style="11" customWidth="1"/>
    <col min="2027" max="2027" width="9.140625" style="11"/>
    <col min="2028" max="2028" width="38.85546875" style="11" customWidth="1"/>
    <col min="2029" max="2029" width="38.28515625" style="11" customWidth="1"/>
    <col min="2030" max="2034" width="39.7109375" style="11" customWidth="1"/>
    <col min="2035" max="2035" width="33.28515625" style="11" customWidth="1"/>
    <col min="2036" max="2036" width="41.28515625" style="11" customWidth="1"/>
    <col min="2037" max="2037" width="40.28515625" style="11" customWidth="1"/>
    <col min="2038" max="2042" width="37.7109375" style="11" customWidth="1"/>
    <col min="2043" max="2043" width="38.42578125" style="11" customWidth="1"/>
    <col min="2044" max="2044" width="9.140625" style="11"/>
    <col min="2045" max="2045" width="11.42578125" style="11" customWidth="1"/>
    <col min="2046" max="2046" width="9.140625" style="11"/>
    <col min="2047" max="2048" width="37.7109375" style="11" customWidth="1"/>
    <col min="2049" max="2050" width="35" style="11" customWidth="1"/>
    <col min="2051" max="2051" width="39.85546875" style="11" customWidth="1"/>
    <col min="2052" max="2052" width="35" style="11" customWidth="1"/>
    <col min="2053" max="2053" width="39.85546875" style="11" customWidth="1"/>
    <col min="2054" max="2054" width="36.28515625" style="11" customWidth="1"/>
    <col min="2055" max="2055" width="40.140625" style="11" customWidth="1"/>
    <col min="2056" max="2056" width="9.140625" style="11"/>
    <col min="2057" max="2057" width="28.5703125" style="11" customWidth="1"/>
    <col min="2058" max="2058" width="33.7109375" style="11" customWidth="1"/>
    <col min="2059" max="2059" width="29.85546875" style="11" customWidth="1"/>
    <col min="2060" max="2060" width="27.7109375" style="11" customWidth="1"/>
    <col min="2061" max="2062" width="28.5703125" style="11" customWidth="1"/>
    <col min="2063" max="2063" width="36.42578125" style="11" customWidth="1"/>
    <col min="2064" max="2064" width="31.5703125" style="11" customWidth="1"/>
    <col min="2065" max="2066" width="28.5703125" style="11" customWidth="1"/>
    <col min="2067" max="2067" width="9.140625" style="11"/>
    <col min="2068" max="2068" width="25.5703125" style="11" customWidth="1"/>
    <col min="2069" max="2069" width="38" style="11" customWidth="1"/>
    <col min="2070" max="2070" width="27.7109375" style="11" customWidth="1"/>
    <col min="2071" max="2072" width="28.140625" style="11" customWidth="1"/>
    <col min="2073" max="2073" width="28.5703125" style="11" customWidth="1"/>
    <col min="2074" max="2223" width="9.140625" style="11"/>
    <col min="2224" max="2224" width="163.7109375" style="11" customWidth="1"/>
    <col min="2225" max="2225" width="63.85546875" style="11" customWidth="1"/>
    <col min="2226" max="2227" width="26.5703125" style="11" customWidth="1"/>
    <col min="2228" max="2228" width="28.140625" style="11" customWidth="1"/>
    <col min="2229" max="2229" width="68.7109375" style="11" customWidth="1"/>
    <col min="2230" max="2231" width="42.7109375" style="11" customWidth="1"/>
    <col min="2232" max="2232" width="39.42578125" style="11" customWidth="1"/>
    <col min="2233" max="2233" width="33" style="11" customWidth="1"/>
    <col min="2234" max="2234" width="41.7109375" style="11" customWidth="1"/>
    <col min="2235" max="2235" width="36.42578125" style="11" customWidth="1"/>
    <col min="2236" max="2236" width="43" style="11" customWidth="1"/>
    <col min="2237" max="2237" width="46.42578125" style="11" customWidth="1"/>
    <col min="2238" max="2238" width="18.28515625" style="11" customWidth="1"/>
    <col min="2239" max="2239" width="43.7109375" style="11" customWidth="1"/>
    <col min="2240" max="2240" width="39.85546875" style="11" customWidth="1"/>
    <col min="2241" max="2241" width="36.42578125" style="11" customWidth="1"/>
    <col min="2242" max="2242" width="39.85546875" style="11" customWidth="1"/>
    <col min="2243" max="2243" width="42" style="11" customWidth="1"/>
    <col min="2244" max="2244" width="45.140625" style="11" customWidth="1"/>
    <col min="2245" max="2245" width="55.85546875" style="11" customWidth="1"/>
    <col min="2246" max="2246" width="33.28515625" style="11" customWidth="1"/>
    <col min="2247" max="2247" width="0.28515625" style="11" customWidth="1"/>
    <col min="2248" max="2248" width="37" style="11" customWidth="1"/>
    <col min="2249" max="2249" width="46" style="11" customWidth="1"/>
    <col min="2250" max="2250" width="38.28515625" style="11" customWidth="1"/>
    <col min="2251" max="2251" width="39.85546875" style="11" customWidth="1"/>
    <col min="2252" max="2252" width="34.7109375" style="11" customWidth="1"/>
    <col min="2253" max="2253" width="42" style="11" customWidth="1"/>
    <col min="2254" max="2254" width="17" style="11" customWidth="1"/>
    <col min="2255" max="2255" width="37.28515625" style="11" customWidth="1"/>
    <col min="2256" max="2256" width="38.28515625" style="11" customWidth="1"/>
    <col min="2257" max="2257" width="40.42578125" style="11" customWidth="1"/>
    <col min="2258" max="2258" width="34.7109375" style="11" customWidth="1"/>
    <col min="2259" max="2259" width="42" style="11" customWidth="1"/>
    <col min="2260" max="2260" width="11.28515625" style="11" customWidth="1"/>
    <col min="2261" max="2261" width="37.28515625" style="11" customWidth="1"/>
    <col min="2262" max="2262" width="33.42578125" style="11" customWidth="1"/>
    <col min="2263" max="2263" width="38.28515625" style="11" customWidth="1"/>
    <col min="2264" max="2264" width="34.7109375" style="11" customWidth="1"/>
    <col min="2265" max="2265" width="42" style="11" customWidth="1"/>
    <col min="2266" max="2266" width="9.140625" style="11"/>
    <col min="2267" max="2267" width="38.28515625" style="11" customWidth="1"/>
    <col min="2268" max="2273" width="34.7109375" style="11" customWidth="1"/>
    <col min="2274" max="2274" width="42" style="11" customWidth="1"/>
    <col min="2275" max="2275" width="39.5703125" style="11" customWidth="1"/>
    <col min="2276" max="2276" width="38.5703125" style="11" customWidth="1"/>
    <col min="2277" max="2281" width="38.140625" style="11" customWidth="1"/>
    <col min="2282" max="2282" width="39" style="11" customWidth="1"/>
    <col min="2283" max="2283" width="9.140625" style="11"/>
    <col min="2284" max="2284" width="38.85546875" style="11" customWidth="1"/>
    <col min="2285" max="2285" width="38.28515625" style="11" customWidth="1"/>
    <col min="2286" max="2290" width="39.7109375" style="11" customWidth="1"/>
    <col min="2291" max="2291" width="33.28515625" style="11" customWidth="1"/>
    <col min="2292" max="2292" width="41.28515625" style="11" customWidth="1"/>
    <col min="2293" max="2293" width="40.28515625" style="11" customWidth="1"/>
    <col min="2294" max="2298" width="37.7109375" style="11" customWidth="1"/>
    <col min="2299" max="2299" width="38.42578125" style="11" customWidth="1"/>
    <col min="2300" max="2300" width="9.140625" style="11"/>
    <col min="2301" max="2301" width="11.42578125" style="11" customWidth="1"/>
    <col min="2302" max="2302" width="9.140625" style="11"/>
    <col min="2303" max="2304" width="37.7109375" style="11" customWidth="1"/>
    <col min="2305" max="2306" width="35" style="11" customWidth="1"/>
    <col min="2307" max="2307" width="39.85546875" style="11" customWidth="1"/>
    <col min="2308" max="2308" width="35" style="11" customWidth="1"/>
    <col min="2309" max="2309" width="39.85546875" style="11" customWidth="1"/>
    <col min="2310" max="2310" width="36.28515625" style="11" customWidth="1"/>
    <col min="2311" max="2311" width="40.140625" style="11" customWidth="1"/>
    <col min="2312" max="2312" width="9.140625" style="11"/>
    <col min="2313" max="2313" width="28.5703125" style="11" customWidth="1"/>
    <col min="2314" max="2314" width="33.7109375" style="11" customWidth="1"/>
    <col min="2315" max="2315" width="29.85546875" style="11" customWidth="1"/>
    <col min="2316" max="2316" width="27.7109375" style="11" customWidth="1"/>
    <col min="2317" max="2318" width="28.5703125" style="11" customWidth="1"/>
    <col min="2319" max="2319" width="36.42578125" style="11" customWidth="1"/>
    <col min="2320" max="2320" width="31.5703125" style="11" customWidth="1"/>
    <col min="2321" max="2322" width="28.5703125" style="11" customWidth="1"/>
    <col min="2323" max="2323" width="9.140625" style="11"/>
    <col min="2324" max="2324" width="25.5703125" style="11" customWidth="1"/>
    <col min="2325" max="2325" width="38" style="11" customWidth="1"/>
    <col min="2326" max="2326" width="27.7109375" style="11" customWidth="1"/>
    <col min="2327" max="2328" width="28.140625" style="11" customWidth="1"/>
    <col min="2329" max="2329" width="28.5703125" style="11" customWidth="1"/>
    <col min="2330" max="2479" width="9.140625" style="11"/>
    <col min="2480" max="2480" width="163.7109375" style="11" customWidth="1"/>
    <col min="2481" max="2481" width="63.85546875" style="11" customWidth="1"/>
    <col min="2482" max="2483" width="26.5703125" style="11" customWidth="1"/>
    <col min="2484" max="2484" width="28.140625" style="11" customWidth="1"/>
    <col min="2485" max="2485" width="68.7109375" style="11" customWidth="1"/>
    <col min="2486" max="2487" width="42.7109375" style="11" customWidth="1"/>
    <col min="2488" max="2488" width="39.42578125" style="11" customWidth="1"/>
    <col min="2489" max="2489" width="33" style="11" customWidth="1"/>
    <col min="2490" max="2490" width="41.7109375" style="11" customWidth="1"/>
    <col min="2491" max="2491" width="36.42578125" style="11" customWidth="1"/>
    <col min="2492" max="2492" width="43" style="11" customWidth="1"/>
    <col min="2493" max="2493" width="46.42578125" style="11" customWidth="1"/>
    <col min="2494" max="2494" width="18.28515625" style="11" customWidth="1"/>
    <col min="2495" max="2495" width="43.7109375" style="11" customWidth="1"/>
    <col min="2496" max="2496" width="39.85546875" style="11" customWidth="1"/>
    <col min="2497" max="2497" width="36.42578125" style="11" customWidth="1"/>
    <col min="2498" max="2498" width="39.85546875" style="11" customWidth="1"/>
    <col min="2499" max="2499" width="42" style="11" customWidth="1"/>
    <col min="2500" max="2500" width="45.140625" style="11" customWidth="1"/>
    <col min="2501" max="2501" width="55.85546875" style="11" customWidth="1"/>
    <col min="2502" max="2502" width="33.28515625" style="11" customWidth="1"/>
    <col min="2503" max="2503" width="0.28515625" style="11" customWidth="1"/>
    <col min="2504" max="2504" width="37" style="11" customWidth="1"/>
    <col min="2505" max="2505" width="46" style="11" customWidth="1"/>
    <col min="2506" max="2506" width="38.28515625" style="11" customWidth="1"/>
    <col min="2507" max="2507" width="39.85546875" style="11" customWidth="1"/>
    <col min="2508" max="2508" width="34.7109375" style="11" customWidth="1"/>
    <col min="2509" max="2509" width="42" style="11" customWidth="1"/>
    <col min="2510" max="2510" width="17" style="11" customWidth="1"/>
    <col min="2511" max="2511" width="37.28515625" style="11" customWidth="1"/>
    <col min="2512" max="2512" width="38.28515625" style="11" customWidth="1"/>
    <col min="2513" max="2513" width="40.42578125" style="11" customWidth="1"/>
    <col min="2514" max="2514" width="34.7109375" style="11" customWidth="1"/>
    <col min="2515" max="2515" width="42" style="11" customWidth="1"/>
    <col min="2516" max="2516" width="11.28515625" style="11" customWidth="1"/>
    <col min="2517" max="2517" width="37.28515625" style="11" customWidth="1"/>
    <col min="2518" max="2518" width="33.42578125" style="11" customWidth="1"/>
    <col min="2519" max="2519" width="38.28515625" style="11" customWidth="1"/>
    <col min="2520" max="2520" width="34.7109375" style="11" customWidth="1"/>
    <col min="2521" max="2521" width="42" style="11" customWidth="1"/>
    <col min="2522" max="2522" width="9.140625" style="11"/>
    <col min="2523" max="2523" width="38.28515625" style="11" customWidth="1"/>
    <col min="2524" max="2529" width="34.7109375" style="11" customWidth="1"/>
    <col min="2530" max="2530" width="42" style="11" customWidth="1"/>
    <col min="2531" max="2531" width="39.5703125" style="11" customWidth="1"/>
    <col min="2532" max="2532" width="38.5703125" style="11" customWidth="1"/>
    <col min="2533" max="2537" width="38.140625" style="11" customWidth="1"/>
    <col min="2538" max="2538" width="39" style="11" customWidth="1"/>
    <col min="2539" max="2539" width="9.140625" style="11"/>
    <col min="2540" max="2540" width="38.85546875" style="11" customWidth="1"/>
    <col min="2541" max="2541" width="38.28515625" style="11" customWidth="1"/>
    <col min="2542" max="2546" width="39.7109375" style="11" customWidth="1"/>
    <col min="2547" max="2547" width="33.28515625" style="11" customWidth="1"/>
    <col min="2548" max="2548" width="41.28515625" style="11" customWidth="1"/>
    <col min="2549" max="2549" width="40.28515625" style="11" customWidth="1"/>
    <col min="2550" max="2554" width="37.7109375" style="11" customWidth="1"/>
    <col min="2555" max="2555" width="38.42578125" style="11" customWidth="1"/>
    <col min="2556" max="2556" width="9.140625" style="11"/>
    <col min="2557" max="2557" width="11.42578125" style="11" customWidth="1"/>
    <col min="2558" max="2558" width="9.140625" style="11"/>
    <col min="2559" max="2560" width="37.7109375" style="11" customWidth="1"/>
    <col min="2561" max="2562" width="35" style="11" customWidth="1"/>
    <col min="2563" max="2563" width="39.85546875" style="11" customWidth="1"/>
    <col min="2564" max="2564" width="35" style="11" customWidth="1"/>
    <col min="2565" max="2565" width="39.85546875" style="11" customWidth="1"/>
    <col min="2566" max="2566" width="36.28515625" style="11" customWidth="1"/>
    <col min="2567" max="2567" width="40.140625" style="11" customWidth="1"/>
    <col min="2568" max="2568" width="9.140625" style="11"/>
    <col min="2569" max="2569" width="28.5703125" style="11" customWidth="1"/>
    <col min="2570" max="2570" width="33.7109375" style="11" customWidth="1"/>
    <col min="2571" max="2571" width="29.85546875" style="11" customWidth="1"/>
    <col min="2572" max="2572" width="27.7109375" style="11" customWidth="1"/>
    <col min="2573" max="2574" width="28.5703125" style="11" customWidth="1"/>
    <col min="2575" max="2575" width="36.42578125" style="11" customWidth="1"/>
    <col min="2576" max="2576" width="31.5703125" style="11" customWidth="1"/>
    <col min="2577" max="2578" width="28.5703125" style="11" customWidth="1"/>
    <col min="2579" max="2579" width="9.140625" style="11"/>
    <col min="2580" max="2580" width="25.5703125" style="11" customWidth="1"/>
    <col min="2581" max="2581" width="38" style="11" customWidth="1"/>
    <col min="2582" max="2582" width="27.7109375" style="11" customWidth="1"/>
    <col min="2583" max="2584" width="28.140625" style="11" customWidth="1"/>
    <col min="2585" max="2585" width="28.5703125" style="11" customWidth="1"/>
    <col min="2586" max="2735" width="9.140625" style="11"/>
    <col min="2736" max="2736" width="163.7109375" style="11" customWidth="1"/>
    <col min="2737" max="2737" width="63.85546875" style="11" customWidth="1"/>
    <col min="2738" max="2739" width="26.5703125" style="11" customWidth="1"/>
    <col min="2740" max="2740" width="28.140625" style="11" customWidth="1"/>
    <col min="2741" max="2741" width="68.7109375" style="11" customWidth="1"/>
    <col min="2742" max="2743" width="42.7109375" style="11" customWidth="1"/>
    <col min="2744" max="2744" width="39.42578125" style="11" customWidth="1"/>
    <col min="2745" max="2745" width="33" style="11" customWidth="1"/>
    <col min="2746" max="2746" width="41.7109375" style="11" customWidth="1"/>
    <col min="2747" max="2747" width="36.42578125" style="11" customWidth="1"/>
    <col min="2748" max="2748" width="43" style="11" customWidth="1"/>
    <col min="2749" max="2749" width="46.42578125" style="11" customWidth="1"/>
    <col min="2750" max="2750" width="18.28515625" style="11" customWidth="1"/>
    <col min="2751" max="2751" width="43.7109375" style="11" customWidth="1"/>
    <col min="2752" max="2752" width="39.85546875" style="11" customWidth="1"/>
    <col min="2753" max="2753" width="36.42578125" style="11" customWidth="1"/>
    <col min="2754" max="2754" width="39.85546875" style="11" customWidth="1"/>
    <col min="2755" max="2755" width="42" style="11" customWidth="1"/>
    <col min="2756" max="2756" width="45.140625" style="11" customWidth="1"/>
    <col min="2757" max="2757" width="55.85546875" style="11" customWidth="1"/>
    <col min="2758" max="2758" width="33.28515625" style="11" customWidth="1"/>
    <col min="2759" max="2759" width="0.28515625" style="11" customWidth="1"/>
    <col min="2760" max="2760" width="37" style="11" customWidth="1"/>
    <col min="2761" max="2761" width="46" style="11" customWidth="1"/>
    <col min="2762" max="2762" width="38.28515625" style="11" customWidth="1"/>
    <col min="2763" max="2763" width="39.85546875" style="11" customWidth="1"/>
    <col min="2764" max="2764" width="34.7109375" style="11" customWidth="1"/>
    <col min="2765" max="2765" width="42" style="11" customWidth="1"/>
    <col min="2766" max="2766" width="17" style="11" customWidth="1"/>
    <col min="2767" max="2767" width="37.28515625" style="11" customWidth="1"/>
    <col min="2768" max="2768" width="38.28515625" style="11" customWidth="1"/>
    <col min="2769" max="2769" width="40.42578125" style="11" customWidth="1"/>
    <col min="2770" max="2770" width="34.7109375" style="11" customWidth="1"/>
    <col min="2771" max="2771" width="42" style="11" customWidth="1"/>
    <col min="2772" max="2772" width="11.28515625" style="11" customWidth="1"/>
    <col min="2773" max="2773" width="37.28515625" style="11" customWidth="1"/>
    <col min="2774" max="2774" width="33.42578125" style="11" customWidth="1"/>
    <col min="2775" max="2775" width="38.28515625" style="11" customWidth="1"/>
    <col min="2776" max="2776" width="34.7109375" style="11" customWidth="1"/>
    <col min="2777" max="2777" width="42" style="11" customWidth="1"/>
    <col min="2778" max="2778" width="9.140625" style="11"/>
    <col min="2779" max="2779" width="38.28515625" style="11" customWidth="1"/>
    <col min="2780" max="2785" width="34.7109375" style="11" customWidth="1"/>
    <col min="2786" max="2786" width="42" style="11" customWidth="1"/>
    <col min="2787" max="2787" width="39.5703125" style="11" customWidth="1"/>
    <col min="2788" max="2788" width="38.5703125" style="11" customWidth="1"/>
    <col min="2789" max="2793" width="38.140625" style="11" customWidth="1"/>
    <col min="2794" max="2794" width="39" style="11" customWidth="1"/>
    <col min="2795" max="2795" width="9.140625" style="11"/>
    <col min="2796" max="2796" width="38.85546875" style="11" customWidth="1"/>
    <col min="2797" max="2797" width="38.28515625" style="11" customWidth="1"/>
    <col min="2798" max="2802" width="39.7109375" style="11" customWidth="1"/>
    <col min="2803" max="2803" width="33.28515625" style="11" customWidth="1"/>
    <col min="2804" max="2804" width="41.28515625" style="11" customWidth="1"/>
    <col min="2805" max="2805" width="40.28515625" style="11" customWidth="1"/>
    <col min="2806" max="2810" width="37.7109375" style="11" customWidth="1"/>
    <col min="2811" max="2811" width="38.42578125" style="11" customWidth="1"/>
    <col min="2812" max="2812" width="9.140625" style="11"/>
    <col min="2813" max="2813" width="11.42578125" style="11" customWidth="1"/>
    <col min="2814" max="2814" width="9.140625" style="11"/>
    <col min="2815" max="2816" width="37.7109375" style="11" customWidth="1"/>
    <col min="2817" max="2818" width="35" style="11" customWidth="1"/>
    <col min="2819" max="2819" width="39.85546875" style="11" customWidth="1"/>
    <col min="2820" max="2820" width="35" style="11" customWidth="1"/>
    <col min="2821" max="2821" width="39.85546875" style="11" customWidth="1"/>
    <col min="2822" max="2822" width="36.28515625" style="11" customWidth="1"/>
    <col min="2823" max="2823" width="40.140625" style="11" customWidth="1"/>
    <col min="2824" max="2824" width="9.140625" style="11"/>
    <col min="2825" max="2825" width="28.5703125" style="11" customWidth="1"/>
    <col min="2826" max="2826" width="33.7109375" style="11" customWidth="1"/>
    <col min="2827" max="2827" width="29.85546875" style="11" customWidth="1"/>
    <col min="2828" max="2828" width="27.7109375" style="11" customWidth="1"/>
    <col min="2829" max="2830" width="28.5703125" style="11" customWidth="1"/>
    <col min="2831" max="2831" width="36.42578125" style="11" customWidth="1"/>
    <col min="2832" max="2832" width="31.5703125" style="11" customWidth="1"/>
    <col min="2833" max="2834" width="28.5703125" style="11" customWidth="1"/>
    <col min="2835" max="2835" width="9.140625" style="11"/>
    <col min="2836" max="2836" width="25.5703125" style="11" customWidth="1"/>
    <col min="2837" max="2837" width="38" style="11" customWidth="1"/>
    <col min="2838" max="2838" width="27.7109375" style="11" customWidth="1"/>
    <col min="2839" max="2840" width="28.140625" style="11" customWidth="1"/>
    <col min="2841" max="2841" width="28.5703125" style="11" customWidth="1"/>
    <col min="2842" max="2991" width="9.140625" style="11"/>
    <col min="2992" max="2992" width="163.7109375" style="11" customWidth="1"/>
    <col min="2993" max="2993" width="63.85546875" style="11" customWidth="1"/>
    <col min="2994" max="2995" width="26.5703125" style="11" customWidth="1"/>
    <col min="2996" max="2996" width="28.140625" style="11" customWidth="1"/>
    <col min="2997" max="2997" width="68.7109375" style="11" customWidth="1"/>
    <col min="2998" max="2999" width="42.7109375" style="11" customWidth="1"/>
    <col min="3000" max="3000" width="39.42578125" style="11" customWidth="1"/>
    <col min="3001" max="3001" width="33" style="11" customWidth="1"/>
    <col min="3002" max="3002" width="41.7109375" style="11" customWidth="1"/>
    <col min="3003" max="3003" width="36.42578125" style="11" customWidth="1"/>
    <col min="3004" max="3004" width="43" style="11" customWidth="1"/>
    <col min="3005" max="3005" width="46.42578125" style="11" customWidth="1"/>
    <col min="3006" max="3006" width="18.28515625" style="11" customWidth="1"/>
    <col min="3007" max="3007" width="43.7109375" style="11" customWidth="1"/>
    <col min="3008" max="3008" width="39.85546875" style="11" customWidth="1"/>
    <col min="3009" max="3009" width="36.42578125" style="11" customWidth="1"/>
    <col min="3010" max="3010" width="39.85546875" style="11" customWidth="1"/>
    <col min="3011" max="3011" width="42" style="11" customWidth="1"/>
    <col min="3012" max="3012" width="45.140625" style="11" customWidth="1"/>
    <col min="3013" max="3013" width="55.85546875" style="11" customWidth="1"/>
    <col min="3014" max="3014" width="33.28515625" style="11" customWidth="1"/>
    <col min="3015" max="3015" width="0.28515625" style="11" customWidth="1"/>
    <col min="3016" max="3016" width="37" style="11" customWidth="1"/>
    <col min="3017" max="3017" width="46" style="11" customWidth="1"/>
    <col min="3018" max="3018" width="38.28515625" style="11" customWidth="1"/>
    <col min="3019" max="3019" width="39.85546875" style="11" customWidth="1"/>
    <col min="3020" max="3020" width="34.7109375" style="11" customWidth="1"/>
    <col min="3021" max="3021" width="42" style="11" customWidth="1"/>
    <col min="3022" max="3022" width="17" style="11" customWidth="1"/>
    <col min="3023" max="3023" width="37.28515625" style="11" customWidth="1"/>
    <col min="3024" max="3024" width="38.28515625" style="11" customWidth="1"/>
    <col min="3025" max="3025" width="40.42578125" style="11" customWidth="1"/>
    <col min="3026" max="3026" width="34.7109375" style="11" customWidth="1"/>
    <col min="3027" max="3027" width="42" style="11" customWidth="1"/>
    <col min="3028" max="3028" width="11.28515625" style="11" customWidth="1"/>
    <col min="3029" max="3029" width="37.28515625" style="11" customWidth="1"/>
    <col min="3030" max="3030" width="33.42578125" style="11" customWidth="1"/>
    <col min="3031" max="3031" width="38.28515625" style="11" customWidth="1"/>
    <col min="3032" max="3032" width="34.7109375" style="11" customWidth="1"/>
    <col min="3033" max="3033" width="42" style="11" customWidth="1"/>
    <col min="3034" max="3034" width="9.140625" style="11"/>
    <col min="3035" max="3035" width="38.28515625" style="11" customWidth="1"/>
    <col min="3036" max="3041" width="34.7109375" style="11" customWidth="1"/>
    <col min="3042" max="3042" width="42" style="11" customWidth="1"/>
    <col min="3043" max="3043" width="39.5703125" style="11" customWidth="1"/>
    <col min="3044" max="3044" width="38.5703125" style="11" customWidth="1"/>
    <col min="3045" max="3049" width="38.140625" style="11" customWidth="1"/>
    <col min="3050" max="3050" width="39" style="11" customWidth="1"/>
    <col min="3051" max="3051" width="9.140625" style="11"/>
    <col min="3052" max="3052" width="38.85546875" style="11" customWidth="1"/>
    <col min="3053" max="3053" width="38.28515625" style="11" customWidth="1"/>
    <col min="3054" max="3058" width="39.7109375" style="11" customWidth="1"/>
    <col min="3059" max="3059" width="33.28515625" style="11" customWidth="1"/>
    <col min="3060" max="3060" width="41.28515625" style="11" customWidth="1"/>
    <col min="3061" max="3061" width="40.28515625" style="11" customWidth="1"/>
    <col min="3062" max="3066" width="37.7109375" style="11" customWidth="1"/>
    <col min="3067" max="3067" width="38.42578125" style="11" customWidth="1"/>
    <col min="3068" max="3068" width="9.140625" style="11"/>
    <col min="3069" max="3069" width="11.42578125" style="11" customWidth="1"/>
    <col min="3070" max="3070" width="9.140625" style="11"/>
    <col min="3071" max="3072" width="37.7109375" style="11" customWidth="1"/>
    <col min="3073" max="3074" width="35" style="11" customWidth="1"/>
    <col min="3075" max="3075" width="39.85546875" style="11" customWidth="1"/>
    <col min="3076" max="3076" width="35" style="11" customWidth="1"/>
    <col min="3077" max="3077" width="39.85546875" style="11" customWidth="1"/>
    <col min="3078" max="3078" width="36.28515625" style="11" customWidth="1"/>
    <col min="3079" max="3079" width="40.140625" style="11" customWidth="1"/>
    <col min="3080" max="3080" width="9.140625" style="11"/>
    <col min="3081" max="3081" width="28.5703125" style="11" customWidth="1"/>
    <col min="3082" max="3082" width="33.7109375" style="11" customWidth="1"/>
    <col min="3083" max="3083" width="29.85546875" style="11" customWidth="1"/>
    <col min="3084" max="3084" width="27.7109375" style="11" customWidth="1"/>
    <col min="3085" max="3086" width="28.5703125" style="11" customWidth="1"/>
    <col min="3087" max="3087" width="36.42578125" style="11" customWidth="1"/>
    <col min="3088" max="3088" width="31.5703125" style="11" customWidth="1"/>
    <col min="3089" max="3090" width="28.5703125" style="11" customWidth="1"/>
    <col min="3091" max="3091" width="9.140625" style="11"/>
    <col min="3092" max="3092" width="25.5703125" style="11" customWidth="1"/>
    <col min="3093" max="3093" width="38" style="11" customWidth="1"/>
    <col min="3094" max="3094" width="27.7109375" style="11" customWidth="1"/>
    <col min="3095" max="3096" width="28.140625" style="11" customWidth="1"/>
    <col min="3097" max="3097" width="28.5703125" style="11" customWidth="1"/>
    <col min="3098" max="3247" width="9.140625" style="11"/>
    <col min="3248" max="3248" width="163.7109375" style="11" customWidth="1"/>
    <col min="3249" max="3249" width="63.85546875" style="11" customWidth="1"/>
    <col min="3250" max="3251" width="26.5703125" style="11" customWidth="1"/>
    <col min="3252" max="3252" width="28.140625" style="11" customWidth="1"/>
    <col min="3253" max="3253" width="68.7109375" style="11" customWidth="1"/>
    <col min="3254" max="3255" width="42.7109375" style="11" customWidth="1"/>
    <col min="3256" max="3256" width="39.42578125" style="11" customWidth="1"/>
    <col min="3257" max="3257" width="33" style="11" customWidth="1"/>
    <col min="3258" max="3258" width="41.7109375" style="11" customWidth="1"/>
    <col min="3259" max="3259" width="36.42578125" style="11" customWidth="1"/>
    <col min="3260" max="3260" width="43" style="11" customWidth="1"/>
    <col min="3261" max="3261" width="46.42578125" style="11" customWidth="1"/>
    <col min="3262" max="3262" width="18.28515625" style="11" customWidth="1"/>
    <col min="3263" max="3263" width="43.7109375" style="11" customWidth="1"/>
    <col min="3264" max="3264" width="39.85546875" style="11" customWidth="1"/>
    <col min="3265" max="3265" width="36.42578125" style="11" customWidth="1"/>
    <col min="3266" max="3266" width="39.85546875" style="11" customWidth="1"/>
    <col min="3267" max="3267" width="42" style="11" customWidth="1"/>
    <col min="3268" max="3268" width="45.140625" style="11" customWidth="1"/>
    <col min="3269" max="3269" width="55.85546875" style="11" customWidth="1"/>
    <col min="3270" max="3270" width="33.28515625" style="11" customWidth="1"/>
    <col min="3271" max="3271" width="0.28515625" style="11" customWidth="1"/>
    <col min="3272" max="3272" width="37" style="11" customWidth="1"/>
    <col min="3273" max="3273" width="46" style="11" customWidth="1"/>
    <col min="3274" max="3274" width="38.28515625" style="11" customWidth="1"/>
    <col min="3275" max="3275" width="39.85546875" style="11" customWidth="1"/>
    <col min="3276" max="3276" width="34.7109375" style="11" customWidth="1"/>
    <col min="3277" max="3277" width="42" style="11" customWidth="1"/>
    <col min="3278" max="3278" width="17" style="11" customWidth="1"/>
    <col min="3279" max="3279" width="37.28515625" style="11" customWidth="1"/>
    <col min="3280" max="3280" width="38.28515625" style="11" customWidth="1"/>
    <col min="3281" max="3281" width="40.42578125" style="11" customWidth="1"/>
    <col min="3282" max="3282" width="34.7109375" style="11" customWidth="1"/>
    <col min="3283" max="3283" width="42" style="11" customWidth="1"/>
    <col min="3284" max="3284" width="11.28515625" style="11" customWidth="1"/>
    <col min="3285" max="3285" width="37.28515625" style="11" customWidth="1"/>
    <col min="3286" max="3286" width="33.42578125" style="11" customWidth="1"/>
    <col min="3287" max="3287" width="38.28515625" style="11" customWidth="1"/>
    <col min="3288" max="3288" width="34.7109375" style="11" customWidth="1"/>
    <col min="3289" max="3289" width="42" style="11" customWidth="1"/>
    <col min="3290" max="3290" width="9.140625" style="11"/>
    <col min="3291" max="3291" width="38.28515625" style="11" customWidth="1"/>
    <col min="3292" max="3297" width="34.7109375" style="11" customWidth="1"/>
    <col min="3298" max="3298" width="42" style="11" customWidth="1"/>
    <col min="3299" max="3299" width="39.5703125" style="11" customWidth="1"/>
    <col min="3300" max="3300" width="38.5703125" style="11" customWidth="1"/>
    <col min="3301" max="3305" width="38.140625" style="11" customWidth="1"/>
    <col min="3306" max="3306" width="39" style="11" customWidth="1"/>
    <col min="3307" max="3307" width="9.140625" style="11"/>
    <col min="3308" max="3308" width="38.85546875" style="11" customWidth="1"/>
    <col min="3309" max="3309" width="38.28515625" style="11" customWidth="1"/>
    <col min="3310" max="3314" width="39.7109375" style="11" customWidth="1"/>
    <col min="3315" max="3315" width="33.28515625" style="11" customWidth="1"/>
    <col min="3316" max="3316" width="41.28515625" style="11" customWidth="1"/>
    <col min="3317" max="3317" width="40.28515625" style="11" customWidth="1"/>
    <col min="3318" max="3322" width="37.7109375" style="11" customWidth="1"/>
    <col min="3323" max="3323" width="38.42578125" style="11" customWidth="1"/>
    <col min="3324" max="3324" width="9.140625" style="11"/>
    <col min="3325" max="3325" width="11.42578125" style="11" customWidth="1"/>
    <col min="3326" max="3326" width="9.140625" style="11"/>
    <col min="3327" max="3328" width="37.7109375" style="11" customWidth="1"/>
    <col min="3329" max="3330" width="35" style="11" customWidth="1"/>
    <col min="3331" max="3331" width="39.85546875" style="11" customWidth="1"/>
    <col min="3332" max="3332" width="35" style="11" customWidth="1"/>
    <col min="3333" max="3333" width="39.85546875" style="11" customWidth="1"/>
    <col min="3334" max="3334" width="36.28515625" style="11" customWidth="1"/>
    <col min="3335" max="3335" width="40.140625" style="11" customWidth="1"/>
    <col min="3336" max="3336" width="9.140625" style="11"/>
    <col min="3337" max="3337" width="28.5703125" style="11" customWidth="1"/>
    <col min="3338" max="3338" width="33.7109375" style="11" customWidth="1"/>
    <col min="3339" max="3339" width="29.85546875" style="11" customWidth="1"/>
    <col min="3340" max="3340" width="27.7109375" style="11" customWidth="1"/>
    <col min="3341" max="3342" width="28.5703125" style="11" customWidth="1"/>
    <col min="3343" max="3343" width="36.42578125" style="11" customWidth="1"/>
    <col min="3344" max="3344" width="31.5703125" style="11" customWidth="1"/>
    <col min="3345" max="3346" width="28.5703125" style="11" customWidth="1"/>
    <col min="3347" max="3347" width="9.140625" style="11"/>
    <col min="3348" max="3348" width="25.5703125" style="11" customWidth="1"/>
    <col min="3349" max="3349" width="38" style="11" customWidth="1"/>
    <col min="3350" max="3350" width="27.7109375" style="11" customWidth="1"/>
    <col min="3351" max="3352" width="28.140625" style="11" customWidth="1"/>
    <col min="3353" max="3353" width="28.5703125" style="11" customWidth="1"/>
    <col min="3354" max="3503" width="9.140625" style="11"/>
    <col min="3504" max="3504" width="163.7109375" style="11" customWidth="1"/>
    <col min="3505" max="3505" width="63.85546875" style="11" customWidth="1"/>
    <col min="3506" max="3507" width="26.5703125" style="11" customWidth="1"/>
    <col min="3508" max="3508" width="28.140625" style="11" customWidth="1"/>
    <col min="3509" max="3509" width="68.7109375" style="11" customWidth="1"/>
    <col min="3510" max="3511" width="42.7109375" style="11" customWidth="1"/>
    <col min="3512" max="3512" width="39.42578125" style="11" customWidth="1"/>
    <col min="3513" max="3513" width="33" style="11" customWidth="1"/>
    <col min="3514" max="3514" width="41.7109375" style="11" customWidth="1"/>
    <col min="3515" max="3515" width="36.42578125" style="11" customWidth="1"/>
    <col min="3516" max="3516" width="43" style="11" customWidth="1"/>
    <col min="3517" max="3517" width="46.42578125" style="11" customWidth="1"/>
    <col min="3518" max="3518" width="18.28515625" style="11" customWidth="1"/>
    <col min="3519" max="3519" width="43.7109375" style="11" customWidth="1"/>
    <col min="3520" max="3520" width="39.85546875" style="11" customWidth="1"/>
    <col min="3521" max="3521" width="36.42578125" style="11" customWidth="1"/>
    <col min="3522" max="3522" width="39.85546875" style="11" customWidth="1"/>
    <col min="3523" max="3523" width="42" style="11" customWidth="1"/>
    <col min="3524" max="3524" width="45.140625" style="11" customWidth="1"/>
    <col min="3525" max="3525" width="55.85546875" style="11" customWidth="1"/>
    <col min="3526" max="3526" width="33.28515625" style="11" customWidth="1"/>
    <col min="3527" max="3527" width="0.28515625" style="11" customWidth="1"/>
    <col min="3528" max="3528" width="37" style="11" customWidth="1"/>
    <col min="3529" max="3529" width="46" style="11" customWidth="1"/>
    <col min="3530" max="3530" width="38.28515625" style="11" customWidth="1"/>
    <col min="3531" max="3531" width="39.85546875" style="11" customWidth="1"/>
    <col min="3532" max="3532" width="34.7109375" style="11" customWidth="1"/>
    <col min="3533" max="3533" width="42" style="11" customWidth="1"/>
    <col min="3534" max="3534" width="17" style="11" customWidth="1"/>
    <col min="3535" max="3535" width="37.28515625" style="11" customWidth="1"/>
    <col min="3536" max="3536" width="38.28515625" style="11" customWidth="1"/>
    <col min="3537" max="3537" width="40.42578125" style="11" customWidth="1"/>
    <col min="3538" max="3538" width="34.7109375" style="11" customWidth="1"/>
    <col min="3539" max="3539" width="42" style="11" customWidth="1"/>
    <col min="3540" max="3540" width="11.28515625" style="11" customWidth="1"/>
    <col min="3541" max="3541" width="37.28515625" style="11" customWidth="1"/>
    <col min="3542" max="3542" width="33.42578125" style="11" customWidth="1"/>
    <col min="3543" max="3543" width="38.28515625" style="11" customWidth="1"/>
    <col min="3544" max="3544" width="34.7109375" style="11" customWidth="1"/>
    <col min="3545" max="3545" width="42" style="11" customWidth="1"/>
    <col min="3546" max="3546" width="9.140625" style="11"/>
    <col min="3547" max="3547" width="38.28515625" style="11" customWidth="1"/>
    <col min="3548" max="3553" width="34.7109375" style="11" customWidth="1"/>
    <col min="3554" max="3554" width="42" style="11" customWidth="1"/>
    <col min="3555" max="3555" width="39.5703125" style="11" customWidth="1"/>
    <col min="3556" max="3556" width="38.5703125" style="11" customWidth="1"/>
    <col min="3557" max="3561" width="38.140625" style="11" customWidth="1"/>
    <col min="3562" max="3562" width="39" style="11" customWidth="1"/>
    <col min="3563" max="3563" width="9.140625" style="11"/>
    <col min="3564" max="3564" width="38.85546875" style="11" customWidth="1"/>
    <col min="3565" max="3565" width="38.28515625" style="11" customWidth="1"/>
    <col min="3566" max="3570" width="39.7109375" style="11" customWidth="1"/>
    <col min="3571" max="3571" width="33.28515625" style="11" customWidth="1"/>
    <col min="3572" max="3572" width="41.28515625" style="11" customWidth="1"/>
    <col min="3573" max="3573" width="40.28515625" style="11" customWidth="1"/>
    <col min="3574" max="3578" width="37.7109375" style="11" customWidth="1"/>
    <col min="3579" max="3579" width="38.42578125" style="11" customWidth="1"/>
    <col min="3580" max="3580" width="9.140625" style="11"/>
    <col min="3581" max="3581" width="11.42578125" style="11" customWidth="1"/>
    <col min="3582" max="3582" width="9.140625" style="11"/>
    <col min="3583" max="3584" width="37.7109375" style="11" customWidth="1"/>
    <col min="3585" max="3586" width="35" style="11" customWidth="1"/>
    <col min="3587" max="3587" width="39.85546875" style="11" customWidth="1"/>
    <col min="3588" max="3588" width="35" style="11" customWidth="1"/>
    <col min="3589" max="3589" width="39.85546875" style="11" customWidth="1"/>
    <col min="3590" max="3590" width="36.28515625" style="11" customWidth="1"/>
    <col min="3591" max="3591" width="40.140625" style="11" customWidth="1"/>
    <col min="3592" max="3592" width="9.140625" style="11"/>
    <col min="3593" max="3593" width="28.5703125" style="11" customWidth="1"/>
    <col min="3594" max="3594" width="33.7109375" style="11" customWidth="1"/>
    <col min="3595" max="3595" width="29.85546875" style="11" customWidth="1"/>
    <col min="3596" max="3596" width="27.7109375" style="11" customWidth="1"/>
    <col min="3597" max="3598" width="28.5703125" style="11" customWidth="1"/>
    <col min="3599" max="3599" width="36.42578125" style="11" customWidth="1"/>
    <col min="3600" max="3600" width="31.5703125" style="11" customWidth="1"/>
    <col min="3601" max="3602" width="28.5703125" style="11" customWidth="1"/>
    <col min="3603" max="3603" width="9.140625" style="11"/>
    <col min="3604" max="3604" width="25.5703125" style="11" customWidth="1"/>
    <col min="3605" max="3605" width="38" style="11" customWidth="1"/>
    <col min="3606" max="3606" width="27.7109375" style="11" customWidth="1"/>
    <col min="3607" max="3608" width="28.140625" style="11" customWidth="1"/>
    <col min="3609" max="3609" width="28.5703125" style="11" customWidth="1"/>
    <col min="3610" max="3759" width="9.140625" style="11"/>
    <col min="3760" max="3760" width="163.7109375" style="11" customWidth="1"/>
    <col min="3761" max="3761" width="63.85546875" style="11" customWidth="1"/>
    <col min="3762" max="3763" width="26.5703125" style="11" customWidth="1"/>
    <col min="3764" max="3764" width="28.140625" style="11" customWidth="1"/>
    <col min="3765" max="3765" width="68.7109375" style="11" customWidth="1"/>
    <col min="3766" max="3767" width="42.7109375" style="11" customWidth="1"/>
    <col min="3768" max="3768" width="39.42578125" style="11" customWidth="1"/>
    <col min="3769" max="3769" width="33" style="11" customWidth="1"/>
    <col min="3770" max="3770" width="41.7109375" style="11" customWidth="1"/>
    <col min="3771" max="3771" width="36.42578125" style="11" customWidth="1"/>
    <col min="3772" max="3772" width="43" style="11" customWidth="1"/>
    <col min="3773" max="3773" width="46.42578125" style="11" customWidth="1"/>
    <col min="3774" max="3774" width="18.28515625" style="11" customWidth="1"/>
    <col min="3775" max="3775" width="43.7109375" style="11" customWidth="1"/>
    <col min="3776" max="3776" width="39.85546875" style="11" customWidth="1"/>
    <col min="3777" max="3777" width="36.42578125" style="11" customWidth="1"/>
    <col min="3778" max="3778" width="39.85546875" style="11" customWidth="1"/>
    <col min="3779" max="3779" width="42" style="11" customWidth="1"/>
    <col min="3780" max="3780" width="45.140625" style="11" customWidth="1"/>
    <col min="3781" max="3781" width="55.85546875" style="11" customWidth="1"/>
    <col min="3782" max="3782" width="33.28515625" style="11" customWidth="1"/>
    <col min="3783" max="3783" width="0.28515625" style="11" customWidth="1"/>
    <col min="3784" max="3784" width="37" style="11" customWidth="1"/>
    <col min="3785" max="3785" width="46" style="11" customWidth="1"/>
    <col min="3786" max="3786" width="38.28515625" style="11" customWidth="1"/>
    <col min="3787" max="3787" width="39.85546875" style="11" customWidth="1"/>
    <col min="3788" max="3788" width="34.7109375" style="11" customWidth="1"/>
    <col min="3789" max="3789" width="42" style="11" customWidth="1"/>
    <col min="3790" max="3790" width="17" style="11" customWidth="1"/>
    <col min="3791" max="3791" width="37.28515625" style="11" customWidth="1"/>
    <col min="3792" max="3792" width="38.28515625" style="11" customWidth="1"/>
    <col min="3793" max="3793" width="40.42578125" style="11" customWidth="1"/>
    <col min="3794" max="3794" width="34.7109375" style="11" customWidth="1"/>
    <col min="3795" max="3795" width="42" style="11" customWidth="1"/>
    <col min="3796" max="3796" width="11.28515625" style="11" customWidth="1"/>
    <col min="3797" max="3797" width="37.28515625" style="11" customWidth="1"/>
    <col min="3798" max="3798" width="33.42578125" style="11" customWidth="1"/>
    <col min="3799" max="3799" width="38.28515625" style="11" customWidth="1"/>
    <col min="3800" max="3800" width="34.7109375" style="11" customWidth="1"/>
    <col min="3801" max="3801" width="42" style="11" customWidth="1"/>
    <col min="3802" max="3802" width="9.140625" style="11"/>
    <col min="3803" max="3803" width="38.28515625" style="11" customWidth="1"/>
    <col min="3804" max="3809" width="34.7109375" style="11" customWidth="1"/>
    <col min="3810" max="3810" width="42" style="11" customWidth="1"/>
    <col min="3811" max="3811" width="39.5703125" style="11" customWidth="1"/>
    <col min="3812" max="3812" width="38.5703125" style="11" customWidth="1"/>
    <col min="3813" max="3817" width="38.140625" style="11" customWidth="1"/>
    <col min="3818" max="3818" width="39" style="11" customWidth="1"/>
    <col min="3819" max="3819" width="9.140625" style="11"/>
    <col min="3820" max="3820" width="38.85546875" style="11" customWidth="1"/>
    <col min="3821" max="3821" width="38.28515625" style="11" customWidth="1"/>
    <col min="3822" max="3826" width="39.7109375" style="11" customWidth="1"/>
    <col min="3827" max="3827" width="33.28515625" style="11" customWidth="1"/>
    <col min="3828" max="3828" width="41.28515625" style="11" customWidth="1"/>
    <col min="3829" max="3829" width="40.28515625" style="11" customWidth="1"/>
    <col min="3830" max="3834" width="37.7109375" style="11" customWidth="1"/>
    <col min="3835" max="3835" width="38.42578125" style="11" customWidth="1"/>
    <col min="3836" max="3836" width="9.140625" style="11"/>
    <col min="3837" max="3837" width="11.42578125" style="11" customWidth="1"/>
    <col min="3838" max="3838" width="9.140625" style="11"/>
    <col min="3839" max="3840" width="37.7109375" style="11" customWidth="1"/>
    <col min="3841" max="3842" width="35" style="11" customWidth="1"/>
    <col min="3843" max="3843" width="39.85546875" style="11" customWidth="1"/>
    <col min="3844" max="3844" width="35" style="11" customWidth="1"/>
    <col min="3845" max="3845" width="39.85546875" style="11" customWidth="1"/>
    <col min="3846" max="3846" width="36.28515625" style="11" customWidth="1"/>
    <col min="3847" max="3847" width="40.140625" style="11" customWidth="1"/>
    <col min="3848" max="3848" width="9.140625" style="11"/>
    <col min="3849" max="3849" width="28.5703125" style="11" customWidth="1"/>
    <col min="3850" max="3850" width="33.7109375" style="11" customWidth="1"/>
    <col min="3851" max="3851" width="29.85546875" style="11" customWidth="1"/>
    <col min="3852" max="3852" width="27.7109375" style="11" customWidth="1"/>
    <col min="3853" max="3854" width="28.5703125" style="11" customWidth="1"/>
    <col min="3855" max="3855" width="36.42578125" style="11" customWidth="1"/>
    <col min="3856" max="3856" width="31.5703125" style="11" customWidth="1"/>
    <col min="3857" max="3858" width="28.5703125" style="11" customWidth="1"/>
    <col min="3859" max="3859" width="9.140625" style="11"/>
    <col min="3860" max="3860" width="25.5703125" style="11" customWidth="1"/>
    <col min="3861" max="3861" width="38" style="11" customWidth="1"/>
    <col min="3862" max="3862" width="27.7109375" style="11" customWidth="1"/>
    <col min="3863" max="3864" width="28.140625" style="11" customWidth="1"/>
    <col min="3865" max="3865" width="28.5703125" style="11" customWidth="1"/>
    <col min="3866" max="4015" width="9.140625" style="11"/>
    <col min="4016" max="4016" width="163.7109375" style="11" customWidth="1"/>
    <col min="4017" max="4017" width="63.85546875" style="11" customWidth="1"/>
    <col min="4018" max="4019" width="26.5703125" style="11" customWidth="1"/>
    <col min="4020" max="4020" width="28.140625" style="11" customWidth="1"/>
    <col min="4021" max="4021" width="68.7109375" style="11" customWidth="1"/>
    <col min="4022" max="4023" width="42.7109375" style="11" customWidth="1"/>
    <col min="4024" max="4024" width="39.42578125" style="11" customWidth="1"/>
    <col min="4025" max="4025" width="33" style="11" customWidth="1"/>
    <col min="4026" max="4026" width="41.7109375" style="11" customWidth="1"/>
    <col min="4027" max="4027" width="36.42578125" style="11" customWidth="1"/>
    <col min="4028" max="4028" width="43" style="11" customWidth="1"/>
    <col min="4029" max="4029" width="46.42578125" style="11" customWidth="1"/>
    <col min="4030" max="4030" width="18.28515625" style="11" customWidth="1"/>
    <col min="4031" max="4031" width="43.7109375" style="11" customWidth="1"/>
    <col min="4032" max="4032" width="39.85546875" style="11" customWidth="1"/>
    <col min="4033" max="4033" width="36.42578125" style="11" customWidth="1"/>
    <col min="4034" max="4034" width="39.85546875" style="11" customWidth="1"/>
    <col min="4035" max="4035" width="42" style="11" customWidth="1"/>
    <col min="4036" max="4036" width="45.140625" style="11" customWidth="1"/>
    <col min="4037" max="4037" width="55.85546875" style="11" customWidth="1"/>
    <col min="4038" max="4038" width="33.28515625" style="11" customWidth="1"/>
    <col min="4039" max="4039" width="0.28515625" style="11" customWidth="1"/>
    <col min="4040" max="4040" width="37" style="11" customWidth="1"/>
    <col min="4041" max="4041" width="46" style="11" customWidth="1"/>
    <col min="4042" max="4042" width="38.28515625" style="11" customWidth="1"/>
    <col min="4043" max="4043" width="39.85546875" style="11" customWidth="1"/>
    <col min="4044" max="4044" width="34.7109375" style="11" customWidth="1"/>
    <col min="4045" max="4045" width="42" style="11" customWidth="1"/>
    <col min="4046" max="4046" width="17" style="11" customWidth="1"/>
    <col min="4047" max="4047" width="37.28515625" style="11" customWidth="1"/>
    <col min="4048" max="4048" width="38.28515625" style="11" customWidth="1"/>
    <col min="4049" max="4049" width="40.42578125" style="11" customWidth="1"/>
    <col min="4050" max="4050" width="34.7109375" style="11" customWidth="1"/>
    <col min="4051" max="4051" width="42" style="11" customWidth="1"/>
    <col min="4052" max="4052" width="11.28515625" style="11" customWidth="1"/>
    <col min="4053" max="4053" width="37.28515625" style="11" customWidth="1"/>
    <col min="4054" max="4054" width="33.42578125" style="11" customWidth="1"/>
    <col min="4055" max="4055" width="38.28515625" style="11" customWidth="1"/>
    <col min="4056" max="4056" width="34.7109375" style="11" customWidth="1"/>
    <col min="4057" max="4057" width="42" style="11" customWidth="1"/>
    <col min="4058" max="4058" width="9.140625" style="11"/>
    <col min="4059" max="4059" width="38.28515625" style="11" customWidth="1"/>
    <col min="4060" max="4065" width="34.7109375" style="11" customWidth="1"/>
    <col min="4066" max="4066" width="42" style="11" customWidth="1"/>
    <col min="4067" max="4067" width="39.5703125" style="11" customWidth="1"/>
    <col min="4068" max="4068" width="38.5703125" style="11" customWidth="1"/>
    <col min="4069" max="4073" width="38.140625" style="11" customWidth="1"/>
    <col min="4074" max="4074" width="39" style="11" customWidth="1"/>
    <col min="4075" max="4075" width="9.140625" style="11"/>
    <col min="4076" max="4076" width="38.85546875" style="11" customWidth="1"/>
    <col min="4077" max="4077" width="38.28515625" style="11" customWidth="1"/>
    <col min="4078" max="4082" width="39.7109375" style="11" customWidth="1"/>
    <col min="4083" max="4083" width="33.28515625" style="11" customWidth="1"/>
    <col min="4084" max="4084" width="41.28515625" style="11" customWidth="1"/>
    <col min="4085" max="4085" width="40.28515625" style="11" customWidth="1"/>
    <col min="4086" max="4090" width="37.7109375" style="11" customWidth="1"/>
    <col min="4091" max="4091" width="38.42578125" style="11" customWidth="1"/>
    <col min="4092" max="4092" width="9.140625" style="11"/>
    <col min="4093" max="4093" width="11.42578125" style="11" customWidth="1"/>
    <col min="4094" max="4094" width="9.140625" style="11"/>
    <col min="4095" max="4096" width="37.7109375" style="11" customWidth="1"/>
    <col min="4097" max="4098" width="35" style="11" customWidth="1"/>
    <col min="4099" max="4099" width="39.85546875" style="11" customWidth="1"/>
    <col min="4100" max="4100" width="35" style="11" customWidth="1"/>
    <col min="4101" max="4101" width="39.85546875" style="11" customWidth="1"/>
    <col min="4102" max="4102" width="36.28515625" style="11" customWidth="1"/>
    <col min="4103" max="4103" width="40.140625" style="11" customWidth="1"/>
    <col min="4104" max="4104" width="9.140625" style="11"/>
    <col min="4105" max="4105" width="28.5703125" style="11" customWidth="1"/>
    <col min="4106" max="4106" width="33.7109375" style="11" customWidth="1"/>
    <col min="4107" max="4107" width="29.85546875" style="11" customWidth="1"/>
    <col min="4108" max="4108" width="27.7109375" style="11" customWidth="1"/>
    <col min="4109" max="4110" width="28.5703125" style="11" customWidth="1"/>
    <col min="4111" max="4111" width="36.42578125" style="11" customWidth="1"/>
    <col min="4112" max="4112" width="31.5703125" style="11" customWidth="1"/>
    <col min="4113" max="4114" width="28.5703125" style="11" customWidth="1"/>
    <col min="4115" max="4115" width="9.140625" style="11"/>
    <col min="4116" max="4116" width="25.5703125" style="11" customWidth="1"/>
    <col min="4117" max="4117" width="38" style="11" customWidth="1"/>
    <col min="4118" max="4118" width="27.7109375" style="11" customWidth="1"/>
    <col min="4119" max="4120" width="28.140625" style="11" customWidth="1"/>
    <col min="4121" max="4121" width="28.5703125" style="11" customWidth="1"/>
    <col min="4122" max="4271" width="9.140625" style="11"/>
    <col min="4272" max="4272" width="163.7109375" style="11" customWidth="1"/>
    <col min="4273" max="4273" width="63.85546875" style="11" customWidth="1"/>
    <col min="4274" max="4275" width="26.5703125" style="11" customWidth="1"/>
    <col min="4276" max="4276" width="28.140625" style="11" customWidth="1"/>
    <col min="4277" max="4277" width="68.7109375" style="11" customWidth="1"/>
    <col min="4278" max="4279" width="42.7109375" style="11" customWidth="1"/>
    <col min="4280" max="4280" width="39.42578125" style="11" customWidth="1"/>
    <col min="4281" max="4281" width="33" style="11" customWidth="1"/>
    <col min="4282" max="4282" width="41.7109375" style="11" customWidth="1"/>
    <col min="4283" max="4283" width="36.42578125" style="11" customWidth="1"/>
    <col min="4284" max="4284" width="43" style="11" customWidth="1"/>
    <col min="4285" max="4285" width="46.42578125" style="11" customWidth="1"/>
    <col min="4286" max="4286" width="18.28515625" style="11" customWidth="1"/>
    <col min="4287" max="4287" width="43.7109375" style="11" customWidth="1"/>
    <col min="4288" max="4288" width="39.85546875" style="11" customWidth="1"/>
    <col min="4289" max="4289" width="36.42578125" style="11" customWidth="1"/>
    <col min="4290" max="4290" width="39.85546875" style="11" customWidth="1"/>
    <col min="4291" max="4291" width="42" style="11" customWidth="1"/>
    <col min="4292" max="4292" width="45.140625" style="11" customWidth="1"/>
    <col min="4293" max="4293" width="55.85546875" style="11" customWidth="1"/>
    <col min="4294" max="4294" width="33.28515625" style="11" customWidth="1"/>
    <col min="4295" max="4295" width="0.28515625" style="11" customWidth="1"/>
    <col min="4296" max="4296" width="37" style="11" customWidth="1"/>
    <col min="4297" max="4297" width="46" style="11" customWidth="1"/>
    <col min="4298" max="4298" width="38.28515625" style="11" customWidth="1"/>
    <col min="4299" max="4299" width="39.85546875" style="11" customWidth="1"/>
    <col min="4300" max="4300" width="34.7109375" style="11" customWidth="1"/>
    <col min="4301" max="4301" width="42" style="11" customWidth="1"/>
    <col min="4302" max="4302" width="17" style="11" customWidth="1"/>
    <col min="4303" max="4303" width="37.28515625" style="11" customWidth="1"/>
    <col min="4304" max="4304" width="38.28515625" style="11" customWidth="1"/>
    <col min="4305" max="4305" width="40.42578125" style="11" customWidth="1"/>
    <col min="4306" max="4306" width="34.7109375" style="11" customWidth="1"/>
    <col min="4307" max="4307" width="42" style="11" customWidth="1"/>
    <col min="4308" max="4308" width="11.28515625" style="11" customWidth="1"/>
    <col min="4309" max="4309" width="37.28515625" style="11" customWidth="1"/>
    <col min="4310" max="4310" width="33.42578125" style="11" customWidth="1"/>
    <col min="4311" max="4311" width="38.28515625" style="11" customWidth="1"/>
    <col min="4312" max="4312" width="34.7109375" style="11" customWidth="1"/>
    <col min="4313" max="4313" width="42" style="11" customWidth="1"/>
    <col min="4314" max="4314" width="9.140625" style="11"/>
    <col min="4315" max="4315" width="38.28515625" style="11" customWidth="1"/>
    <col min="4316" max="4321" width="34.7109375" style="11" customWidth="1"/>
    <col min="4322" max="4322" width="42" style="11" customWidth="1"/>
    <col min="4323" max="4323" width="39.5703125" style="11" customWidth="1"/>
    <col min="4324" max="4324" width="38.5703125" style="11" customWidth="1"/>
    <col min="4325" max="4329" width="38.140625" style="11" customWidth="1"/>
    <col min="4330" max="4330" width="39" style="11" customWidth="1"/>
    <col min="4331" max="4331" width="9.140625" style="11"/>
    <col min="4332" max="4332" width="38.85546875" style="11" customWidth="1"/>
    <col min="4333" max="4333" width="38.28515625" style="11" customWidth="1"/>
    <col min="4334" max="4338" width="39.7109375" style="11" customWidth="1"/>
    <col min="4339" max="4339" width="33.28515625" style="11" customWidth="1"/>
    <col min="4340" max="4340" width="41.28515625" style="11" customWidth="1"/>
    <col min="4341" max="4341" width="40.28515625" style="11" customWidth="1"/>
    <col min="4342" max="4346" width="37.7109375" style="11" customWidth="1"/>
    <col min="4347" max="4347" width="38.42578125" style="11" customWidth="1"/>
    <col min="4348" max="4348" width="9.140625" style="11"/>
    <col min="4349" max="4349" width="11.42578125" style="11" customWidth="1"/>
    <col min="4350" max="4350" width="9.140625" style="11"/>
    <col min="4351" max="4352" width="37.7109375" style="11" customWidth="1"/>
    <col min="4353" max="4354" width="35" style="11" customWidth="1"/>
    <col min="4355" max="4355" width="39.85546875" style="11" customWidth="1"/>
    <col min="4356" max="4356" width="35" style="11" customWidth="1"/>
    <col min="4357" max="4357" width="39.85546875" style="11" customWidth="1"/>
    <col min="4358" max="4358" width="36.28515625" style="11" customWidth="1"/>
    <col min="4359" max="4359" width="40.140625" style="11" customWidth="1"/>
    <col min="4360" max="4360" width="9.140625" style="11"/>
    <col min="4361" max="4361" width="28.5703125" style="11" customWidth="1"/>
    <col min="4362" max="4362" width="33.7109375" style="11" customWidth="1"/>
    <col min="4363" max="4363" width="29.85546875" style="11" customWidth="1"/>
    <col min="4364" max="4364" width="27.7109375" style="11" customWidth="1"/>
    <col min="4365" max="4366" width="28.5703125" style="11" customWidth="1"/>
    <col min="4367" max="4367" width="36.42578125" style="11" customWidth="1"/>
    <col min="4368" max="4368" width="31.5703125" style="11" customWidth="1"/>
    <col min="4369" max="4370" width="28.5703125" style="11" customWidth="1"/>
    <col min="4371" max="4371" width="9.140625" style="11"/>
    <col min="4372" max="4372" width="25.5703125" style="11" customWidth="1"/>
    <col min="4373" max="4373" width="38" style="11" customWidth="1"/>
    <col min="4374" max="4374" width="27.7109375" style="11" customWidth="1"/>
    <col min="4375" max="4376" width="28.140625" style="11" customWidth="1"/>
    <col min="4377" max="4377" width="28.5703125" style="11" customWidth="1"/>
    <col min="4378" max="4527" width="9.140625" style="11"/>
    <col min="4528" max="4528" width="163.7109375" style="11" customWidth="1"/>
    <col min="4529" max="4529" width="63.85546875" style="11" customWidth="1"/>
    <col min="4530" max="4531" width="26.5703125" style="11" customWidth="1"/>
    <col min="4532" max="4532" width="28.140625" style="11" customWidth="1"/>
    <col min="4533" max="4533" width="68.7109375" style="11" customWidth="1"/>
    <col min="4534" max="4535" width="42.7109375" style="11" customWidth="1"/>
    <col min="4536" max="4536" width="39.42578125" style="11" customWidth="1"/>
    <col min="4537" max="4537" width="33" style="11" customWidth="1"/>
    <col min="4538" max="4538" width="41.7109375" style="11" customWidth="1"/>
    <col min="4539" max="4539" width="36.42578125" style="11" customWidth="1"/>
    <col min="4540" max="4540" width="43" style="11" customWidth="1"/>
    <col min="4541" max="4541" width="46.42578125" style="11" customWidth="1"/>
    <col min="4542" max="4542" width="18.28515625" style="11" customWidth="1"/>
    <col min="4543" max="4543" width="43.7109375" style="11" customWidth="1"/>
    <col min="4544" max="4544" width="39.85546875" style="11" customWidth="1"/>
    <col min="4545" max="4545" width="36.42578125" style="11" customWidth="1"/>
    <col min="4546" max="4546" width="39.85546875" style="11" customWidth="1"/>
    <col min="4547" max="4547" width="42" style="11" customWidth="1"/>
    <col min="4548" max="4548" width="45.140625" style="11" customWidth="1"/>
    <col min="4549" max="4549" width="55.85546875" style="11" customWidth="1"/>
    <col min="4550" max="4550" width="33.28515625" style="11" customWidth="1"/>
    <col min="4551" max="4551" width="0.28515625" style="11" customWidth="1"/>
    <col min="4552" max="4552" width="37" style="11" customWidth="1"/>
    <col min="4553" max="4553" width="46" style="11" customWidth="1"/>
    <col min="4554" max="4554" width="38.28515625" style="11" customWidth="1"/>
    <col min="4555" max="4555" width="39.85546875" style="11" customWidth="1"/>
    <col min="4556" max="4556" width="34.7109375" style="11" customWidth="1"/>
    <col min="4557" max="4557" width="42" style="11" customWidth="1"/>
    <col min="4558" max="4558" width="17" style="11" customWidth="1"/>
    <col min="4559" max="4559" width="37.28515625" style="11" customWidth="1"/>
    <col min="4560" max="4560" width="38.28515625" style="11" customWidth="1"/>
    <col min="4561" max="4561" width="40.42578125" style="11" customWidth="1"/>
    <col min="4562" max="4562" width="34.7109375" style="11" customWidth="1"/>
    <col min="4563" max="4563" width="42" style="11" customWidth="1"/>
    <col min="4564" max="4564" width="11.28515625" style="11" customWidth="1"/>
    <col min="4565" max="4565" width="37.28515625" style="11" customWidth="1"/>
    <col min="4566" max="4566" width="33.42578125" style="11" customWidth="1"/>
    <col min="4567" max="4567" width="38.28515625" style="11" customWidth="1"/>
    <col min="4568" max="4568" width="34.7109375" style="11" customWidth="1"/>
    <col min="4569" max="4569" width="42" style="11" customWidth="1"/>
    <col min="4570" max="4570" width="9.140625" style="11"/>
    <col min="4571" max="4571" width="38.28515625" style="11" customWidth="1"/>
    <col min="4572" max="4577" width="34.7109375" style="11" customWidth="1"/>
    <col min="4578" max="4578" width="42" style="11" customWidth="1"/>
    <col min="4579" max="4579" width="39.5703125" style="11" customWidth="1"/>
    <col min="4580" max="4580" width="38.5703125" style="11" customWidth="1"/>
    <col min="4581" max="4585" width="38.140625" style="11" customWidth="1"/>
    <col min="4586" max="4586" width="39" style="11" customWidth="1"/>
    <col min="4587" max="4587" width="9.140625" style="11"/>
    <col min="4588" max="4588" width="38.85546875" style="11" customWidth="1"/>
    <col min="4589" max="4589" width="38.28515625" style="11" customWidth="1"/>
    <col min="4590" max="4594" width="39.7109375" style="11" customWidth="1"/>
    <col min="4595" max="4595" width="33.28515625" style="11" customWidth="1"/>
    <col min="4596" max="4596" width="41.28515625" style="11" customWidth="1"/>
    <col min="4597" max="4597" width="40.28515625" style="11" customWidth="1"/>
    <col min="4598" max="4602" width="37.7109375" style="11" customWidth="1"/>
    <col min="4603" max="4603" width="38.42578125" style="11" customWidth="1"/>
    <col min="4604" max="4604" width="9.140625" style="11"/>
    <col min="4605" max="4605" width="11.42578125" style="11" customWidth="1"/>
    <col min="4606" max="4606" width="9.140625" style="11"/>
    <col min="4607" max="4608" width="37.7109375" style="11" customWidth="1"/>
    <col min="4609" max="4610" width="35" style="11" customWidth="1"/>
    <col min="4611" max="4611" width="39.85546875" style="11" customWidth="1"/>
    <col min="4612" max="4612" width="35" style="11" customWidth="1"/>
    <col min="4613" max="4613" width="39.85546875" style="11" customWidth="1"/>
    <col min="4614" max="4614" width="36.28515625" style="11" customWidth="1"/>
    <col min="4615" max="4615" width="40.140625" style="11" customWidth="1"/>
    <col min="4616" max="4616" width="9.140625" style="11"/>
    <col min="4617" max="4617" width="28.5703125" style="11" customWidth="1"/>
    <col min="4618" max="4618" width="33.7109375" style="11" customWidth="1"/>
    <col min="4619" max="4619" width="29.85546875" style="11" customWidth="1"/>
    <col min="4620" max="4620" width="27.7109375" style="11" customWidth="1"/>
    <col min="4621" max="4622" width="28.5703125" style="11" customWidth="1"/>
    <col min="4623" max="4623" width="36.42578125" style="11" customWidth="1"/>
    <col min="4624" max="4624" width="31.5703125" style="11" customWidth="1"/>
    <col min="4625" max="4626" width="28.5703125" style="11" customWidth="1"/>
    <col min="4627" max="4627" width="9.140625" style="11"/>
    <col min="4628" max="4628" width="25.5703125" style="11" customWidth="1"/>
    <col min="4629" max="4629" width="38" style="11" customWidth="1"/>
    <col min="4630" max="4630" width="27.7109375" style="11" customWidth="1"/>
    <col min="4631" max="4632" width="28.140625" style="11" customWidth="1"/>
    <col min="4633" max="4633" width="28.5703125" style="11" customWidth="1"/>
    <col min="4634" max="4783" width="9.140625" style="11"/>
    <col min="4784" max="4784" width="163.7109375" style="11" customWidth="1"/>
    <col min="4785" max="4785" width="63.85546875" style="11" customWidth="1"/>
    <col min="4786" max="4787" width="26.5703125" style="11" customWidth="1"/>
    <col min="4788" max="4788" width="28.140625" style="11" customWidth="1"/>
    <col min="4789" max="4789" width="68.7109375" style="11" customWidth="1"/>
    <col min="4790" max="4791" width="42.7109375" style="11" customWidth="1"/>
    <col min="4792" max="4792" width="39.42578125" style="11" customWidth="1"/>
    <col min="4793" max="4793" width="33" style="11" customWidth="1"/>
    <col min="4794" max="4794" width="41.7109375" style="11" customWidth="1"/>
    <col min="4795" max="4795" width="36.42578125" style="11" customWidth="1"/>
    <col min="4796" max="4796" width="43" style="11" customWidth="1"/>
    <col min="4797" max="4797" width="46.42578125" style="11" customWidth="1"/>
    <col min="4798" max="4798" width="18.28515625" style="11" customWidth="1"/>
    <col min="4799" max="4799" width="43.7109375" style="11" customWidth="1"/>
    <col min="4800" max="4800" width="39.85546875" style="11" customWidth="1"/>
    <col min="4801" max="4801" width="36.42578125" style="11" customWidth="1"/>
    <col min="4802" max="4802" width="39.85546875" style="11" customWidth="1"/>
    <col min="4803" max="4803" width="42" style="11" customWidth="1"/>
    <col min="4804" max="4804" width="45.140625" style="11" customWidth="1"/>
    <col min="4805" max="4805" width="55.85546875" style="11" customWidth="1"/>
    <col min="4806" max="4806" width="33.28515625" style="11" customWidth="1"/>
    <col min="4807" max="4807" width="0.28515625" style="11" customWidth="1"/>
    <col min="4808" max="4808" width="37" style="11" customWidth="1"/>
    <col min="4809" max="4809" width="46" style="11" customWidth="1"/>
    <col min="4810" max="4810" width="38.28515625" style="11" customWidth="1"/>
    <col min="4811" max="4811" width="39.85546875" style="11" customWidth="1"/>
    <col min="4812" max="4812" width="34.7109375" style="11" customWidth="1"/>
    <col min="4813" max="4813" width="42" style="11" customWidth="1"/>
    <col min="4814" max="4814" width="17" style="11" customWidth="1"/>
    <col min="4815" max="4815" width="37.28515625" style="11" customWidth="1"/>
    <col min="4816" max="4816" width="38.28515625" style="11" customWidth="1"/>
    <col min="4817" max="4817" width="40.42578125" style="11" customWidth="1"/>
    <col min="4818" max="4818" width="34.7109375" style="11" customWidth="1"/>
    <col min="4819" max="4819" width="42" style="11" customWidth="1"/>
    <col min="4820" max="4820" width="11.28515625" style="11" customWidth="1"/>
    <col min="4821" max="4821" width="37.28515625" style="11" customWidth="1"/>
    <col min="4822" max="4822" width="33.42578125" style="11" customWidth="1"/>
    <col min="4823" max="4823" width="38.28515625" style="11" customWidth="1"/>
    <col min="4824" max="4824" width="34.7109375" style="11" customWidth="1"/>
    <col min="4825" max="4825" width="42" style="11" customWidth="1"/>
    <col min="4826" max="4826" width="9.140625" style="11"/>
    <col min="4827" max="4827" width="38.28515625" style="11" customWidth="1"/>
    <col min="4828" max="4833" width="34.7109375" style="11" customWidth="1"/>
    <col min="4834" max="4834" width="42" style="11" customWidth="1"/>
    <col min="4835" max="4835" width="39.5703125" style="11" customWidth="1"/>
    <col min="4836" max="4836" width="38.5703125" style="11" customWidth="1"/>
    <col min="4837" max="4841" width="38.140625" style="11" customWidth="1"/>
    <col min="4842" max="4842" width="39" style="11" customWidth="1"/>
    <col min="4843" max="4843" width="9.140625" style="11"/>
    <col min="4844" max="4844" width="38.85546875" style="11" customWidth="1"/>
    <col min="4845" max="4845" width="38.28515625" style="11" customWidth="1"/>
    <col min="4846" max="4850" width="39.7109375" style="11" customWidth="1"/>
    <col min="4851" max="4851" width="33.28515625" style="11" customWidth="1"/>
    <col min="4852" max="4852" width="41.28515625" style="11" customWidth="1"/>
    <col min="4853" max="4853" width="40.28515625" style="11" customWidth="1"/>
    <col min="4854" max="4858" width="37.7109375" style="11" customWidth="1"/>
    <col min="4859" max="4859" width="38.42578125" style="11" customWidth="1"/>
    <col min="4860" max="4860" width="9.140625" style="11"/>
    <col min="4861" max="4861" width="11.42578125" style="11" customWidth="1"/>
    <col min="4862" max="4862" width="9.140625" style="11"/>
    <col min="4863" max="4864" width="37.7109375" style="11" customWidth="1"/>
    <col min="4865" max="4866" width="35" style="11" customWidth="1"/>
    <col min="4867" max="4867" width="39.85546875" style="11" customWidth="1"/>
    <col min="4868" max="4868" width="35" style="11" customWidth="1"/>
    <col min="4869" max="4869" width="39.85546875" style="11" customWidth="1"/>
    <col min="4870" max="4870" width="36.28515625" style="11" customWidth="1"/>
    <col min="4871" max="4871" width="40.140625" style="11" customWidth="1"/>
    <col min="4872" max="4872" width="9.140625" style="11"/>
    <col min="4873" max="4873" width="28.5703125" style="11" customWidth="1"/>
    <col min="4874" max="4874" width="33.7109375" style="11" customWidth="1"/>
    <col min="4875" max="4875" width="29.85546875" style="11" customWidth="1"/>
    <col min="4876" max="4876" width="27.7109375" style="11" customWidth="1"/>
    <col min="4877" max="4878" width="28.5703125" style="11" customWidth="1"/>
    <col min="4879" max="4879" width="36.42578125" style="11" customWidth="1"/>
    <col min="4880" max="4880" width="31.5703125" style="11" customWidth="1"/>
    <col min="4881" max="4882" width="28.5703125" style="11" customWidth="1"/>
    <col min="4883" max="4883" width="9.140625" style="11"/>
    <col min="4884" max="4884" width="25.5703125" style="11" customWidth="1"/>
    <col min="4885" max="4885" width="38" style="11" customWidth="1"/>
    <col min="4886" max="4886" width="27.7109375" style="11" customWidth="1"/>
    <col min="4887" max="4888" width="28.140625" style="11" customWidth="1"/>
    <col min="4889" max="4889" width="28.5703125" style="11" customWidth="1"/>
    <col min="4890" max="5039" width="9.140625" style="11"/>
    <col min="5040" max="5040" width="163.7109375" style="11" customWidth="1"/>
    <col min="5041" max="5041" width="63.85546875" style="11" customWidth="1"/>
    <col min="5042" max="5043" width="26.5703125" style="11" customWidth="1"/>
    <col min="5044" max="5044" width="28.140625" style="11" customWidth="1"/>
    <col min="5045" max="5045" width="68.7109375" style="11" customWidth="1"/>
    <col min="5046" max="5047" width="42.7109375" style="11" customWidth="1"/>
    <col min="5048" max="5048" width="39.42578125" style="11" customWidth="1"/>
    <col min="5049" max="5049" width="33" style="11" customWidth="1"/>
    <col min="5050" max="5050" width="41.7109375" style="11" customWidth="1"/>
    <col min="5051" max="5051" width="36.42578125" style="11" customWidth="1"/>
    <col min="5052" max="5052" width="43" style="11" customWidth="1"/>
    <col min="5053" max="5053" width="46.42578125" style="11" customWidth="1"/>
    <col min="5054" max="5054" width="18.28515625" style="11" customWidth="1"/>
    <col min="5055" max="5055" width="43.7109375" style="11" customWidth="1"/>
    <col min="5056" max="5056" width="39.85546875" style="11" customWidth="1"/>
    <col min="5057" max="5057" width="36.42578125" style="11" customWidth="1"/>
    <col min="5058" max="5058" width="39.85546875" style="11" customWidth="1"/>
    <col min="5059" max="5059" width="42" style="11" customWidth="1"/>
    <col min="5060" max="5060" width="45.140625" style="11" customWidth="1"/>
    <col min="5061" max="5061" width="55.85546875" style="11" customWidth="1"/>
    <col min="5062" max="5062" width="33.28515625" style="11" customWidth="1"/>
    <col min="5063" max="5063" width="0.28515625" style="11" customWidth="1"/>
    <col min="5064" max="5064" width="37" style="11" customWidth="1"/>
    <col min="5065" max="5065" width="46" style="11" customWidth="1"/>
    <col min="5066" max="5066" width="38.28515625" style="11" customWidth="1"/>
    <col min="5067" max="5067" width="39.85546875" style="11" customWidth="1"/>
    <col min="5068" max="5068" width="34.7109375" style="11" customWidth="1"/>
    <col min="5069" max="5069" width="42" style="11" customWidth="1"/>
    <col min="5070" max="5070" width="17" style="11" customWidth="1"/>
    <col min="5071" max="5071" width="37.28515625" style="11" customWidth="1"/>
    <col min="5072" max="5072" width="38.28515625" style="11" customWidth="1"/>
    <col min="5073" max="5073" width="40.42578125" style="11" customWidth="1"/>
    <col min="5074" max="5074" width="34.7109375" style="11" customWidth="1"/>
    <col min="5075" max="5075" width="42" style="11" customWidth="1"/>
    <col min="5076" max="5076" width="11.28515625" style="11" customWidth="1"/>
    <col min="5077" max="5077" width="37.28515625" style="11" customWidth="1"/>
    <col min="5078" max="5078" width="33.42578125" style="11" customWidth="1"/>
    <col min="5079" max="5079" width="38.28515625" style="11" customWidth="1"/>
    <col min="5080" max="5080" width="34.7109375" style="11" customWidth="1"/>
    <col min="5081" max="5081" width="42" style="11" customWidth="1"/>
    <col min="5082" max="5082" width="9.140625" style="11"/>
    <col min="5083" max="5083" width="38.28515625" style="11" customWidth="1"/>
    <col min="5084" max="5089" width="34.7109375" style="11" customWidth="1"/>
    <col min="5090" max="5090" width="42" style="11" customWidth="1"/>
    <col min="5091" max="5091" width="39.5703125" style="11" customWidth="1"/>
    <col min="5092" max="5092" width="38.5703125" style="11" customWidth="1"/>
    <col min="5093" max="5097" width="38.140625" style="11" customWidth="1"/>
    <col min="5098" max="5098" width="39" style="11" customWidth="1"/>
    <col min="5099" max="5099" width="9.140625" style="11"/>
    <col min="5100" max="5100" width="38.85546875" style="11" customWidth="1"/>
    <col min="5101" max="5101" width="38.28515625" style="11" customWidth="1"/>
    <col min="5102" max="5106" width="39.7109375" style="11" customWidth="1"/>
    <col min="5107" max="5107" width="33.28515625" style="11" customWidth="1"/>
    <col min="5108" max="5108" width="41.28515625" style="11" customWidth="1"/>
    <col min="5109" max="5109" width="40.28515625" style="11" customWidth="1"/>
    <col min="5110" max="5114" width="37.7109375" style="11" customWidth="1"/>
    <col min="5115" max="5115" width="38.42578125" style="11" customWidth="1"/>
    <col min="5116" max="5116" width="9.140625" style="11"/>
    <col min="5117" max="5117" width="11.42578125" style="11" customWidth="1"/>
    <col min="5118" max="5118" width="9.140625" style="11"/>
    <col min="5119" max="5120" width="37.7109375" style="11" customWidth="1"/>
    <col min="5121" max="5122" width="35" style="11" customWidth="1"/>
    <col min="5123" max="5123" width="39.85546875" style="11" customWidth="1"/>
    <col min="5124" max="5124" width="35" style="11" customWidth="1"/>
    <col min="5125" max="5125" width="39.85546875" style="11" customWidth="1"/>
    <col min="5126" max="5126" width="36.28515625" style="11" customWidth="1"/>
    <col min="5127" max="5127" width="40.140625" style="11" customWidth="1"/>
    <col min="5128" max="5128" width="9.140625" style="11"/>
    <col min="5129" max="5129" width="28.5703125" style="11" customWidth="1"/>
    <col min="5130" max="5130" width="33.7109375" style="11" customWidth="1"/>
    <col min="5131" max="5131" width="29.85546875" style="11" customWidth="1"/>
    <col min="5132" max="5132" width="27.7109375" style="11" customWidth="1"/>
    <col min="5133" max="5134" width="28.5703125" style="11" customWidth="1"/>
    <col min="5135" max="5135" width="36.42578125" style="11" customWidth="1"/>
    <col min="5136" max="5136" width="31.5703125" style="11" customWidth="1"/>
    <col min="5137" max="5138" width="28.5703125" style="11" customWidth="1"/>
    <col min="5139" max="5139" width="9.140625" style="11"/>
    <col min="5140" max="5140" width="25.5703125" style="11" customWidth="1"/>
    <col min="5141" max="5141" width="38" style="11" customWidth="1"/>
    <col min="5142" max="5142" width="27.7109375" style="11" customWidth="1"/>
    <col min="5143" max="5144" width="28.140625" style="11" customWidth="1"/>
    <col min="5145" max="5145" width="28.5703125" style="11" customWidth="1"/>
    <col min="5146" max="5295" width="9.140625" style="11"/>
    <col min="5296" max="5296" width="163.7109375" style="11" customWidth="1"/>
    <col min="5297" max="5297" width="63.85546875" style="11" customWidth="1"/>
    <col min="5298" max="5299" width="26.5703125" style="11" customWidth="1"/>
    <col min="5300" max="5300" width="28.140625" style="11" customWidth="1"/>
    <col min="5301" max="5301" width="68.7109375" style="11" customWidth="1"/>
    <col min="5302" max="5303" width="42.7109375" style="11" customWidth="1"/>
    <col min="5304" max="5304" width="39.42578125" style="11" customWidth="1"/>
    <col min="5305" max="5305" width="33" style="11" customWidth="1"/>
    <col min="5306" max="5306" width="41.7109375" style="11" customWidth="1"/>
    <col min="5307" max="5307" width="36.42578125" style="11" customWidth="1"/>
    <col min="5308" max="5308" width="43" style="11" customWidth="1"/>
    <col min="5309" max="5309" width="46.42578125" style="11" customWidth="1"/>
    <col min="5310" max="5310" width="18.28515625" style="11" customWidth="1"/>
    <col min="5311" max="5311" width="43.7109375" style="11" customWidth="1"/>
    <col min="5312" max="5312" width="39.85546875" style="11" customWidth="1"/>
    <col min="5313" max="5313" width="36.42578125" style="11" customWidth="1"/>
    <col min="5314" max="5314" width="39.85546875" style="11" customWidth="1"/>
    <col min="5315" max="5315" width="42" style="11" customWidth="1"/>
    <col min="5316" max="5316" width="45.140625" style="11" customWidth="1"/>
    <col min="5317" max="5317" width="55.85546875" style="11" customWidth="1"/>
    <col min="5318" max="5318" width="33.28515625" style="11" customWidth="1"/>
    <col min="5319" max="5319" width="0.28515625" style="11" customWidth="1"/>
    <col min="5320" max="5320" width="37" style="11" customWidth="1"/>
    <col min="5321" max="5321" width="46" style="11" customWidth="1"/>
    <col min="5322" max="5322" width="38.28515625" style="11" customWidth="1"/>
    <col min="5323" max="5323" width="39.85546875" style="11" customWidth="1"/>
    <col min="5324" max="5324" width="34.7109375" style="11" customWidth="1"/>
    <col min="5325" max="5325" width="42" style="11" customWidth="1"/>
    <col min="5326" max="5326" width="17" style="11" customWidth="1"/>
    <col min="5327" max="5327" width="37.28515625" style="11" customWidth="1"/>
    <col min="5328" max="5328" width="38.28515625" style="11" customWidth="1"/>
    <col min="5329" max="5329" width="40.42578125" style="11" customWidth="1"/>
    <col min="5330" max="5330" width="34.7109375" style="11" customWidth="1"/>
    <col min="5331" max="5331" width="42" style="11" customWidth="1"/>
    <col min="5332" max="5332" width="11.28515625" style="11" customWidth="1"/>
    <col min="5333" max="5333" width="37.28515625" style="11" customWidth="1"/>
    <col min="5334" max="5334" width="33.42578125" style="11" customWidth="1"/>
    <col min="5335" max="5335" width="38.28515625" style="11" customWidth="1"/>
    <col min="5336" max="5336" width="34.7109375" style="11" customWidth="1"/>
    <col min="5337" max="5337" width="42" style="11" customWidth="1"/>
    <col min="5338" max="5338" width="9.140625" style="11"/>
    <col min="5339" max="5339" width="38.28515625" style="11" customWidth="1"/>
    <col min="5340" max="5345" width="34.7109375" style="11" customWidth="1"/>
    <col min="5346" max="5346" width="42" style="11" customWidth="1"/>
    <col min="5347" max="5347" width="39.5703125" style="11" customWidth="1"/>
    <col min="5348" max="5348" width="38.5703125" style="11" customWidth="1"/>
    <col min="5349" max="5353" width="38.140625" style="11" customWidth="1"/>
    <col min="5354" max="5354" width="39" style="11" customWidth="1"/>
    <col min="5355" max="5355" width="9.140625" style="11"/>
    <col min="5356" max="5356" width="38.85546875" style="11" customWidth="1"/>
    <col min="5357" max="5357" width="38.28515625" style="11" customWidth="1"/>
    <col min="5358" max="5362" width="39.7109375" style="11" customWidth="1"/>
    <col min="5363" max="5363" width="33.28515625" style="11" customWidth="1"/>
    <col min="5364" max="5364" width="41.28515625" style="11" customWidth="1"/>
    <col min="5365" max="5365" width="40.28515625" style="11" customWidth="1"/>
    <col min="5366" max="5370" width="37.7109375" style="11" customWidth="1"/>
    <col min="5371" max="5371" width="38.42578125" style="11" customWidth="1"/>
    <col min="5372" max="5372" width="9.140625" style="11"/>
    <col min="5373" max="5373" width="11.42578125" style="11" customWidth="1"/>
    <col min="5374" max="5374" width="9.140625" style="11"/>
    <col min="5375" max="5376" width="37.7109375" style="11" customWidth="1"/>
    <col min="5377" max="5378" width="35" style="11" customWidth="1"/>
    <col min="5379" max="5379" width="39.85546875" style="11" customWidth="1"/>
    <col min="5380" max="5380" width="35" style="11" customWidth="1"/>
    <col min="5381" max="5381" width="39.85546875" style="11" customWidth="1"/>
    <col min="5382" max="5382" width="36.28515625" style="11" customWidth="1"/>
    <col min="5383" max="5383" width="40.140625" style="11" customWidth="1"/>
    <col min="5384" max="5384" width="9.140625" style="11"/>
    <col min="5385" max="5385" width="28.5703125" style="11" customWidth="1"/>
    <col min="5386" max="5386" width="33.7109375" style="11" customWidth="1"/>
    <col min="5387" max="5387" width="29.85546875" style="11" customWidth="1"/>
    <col min="5388" max="5388" width="27.7109375" style="11" customWidth="1"/>
    <col min="5389" max="5390" width="28.5703125" style="11" customWidth="1"/>
    <col min="5391" max="5391" width="36.42578125" style="11" customWidth="1"/>
    <col min="5392" max="5392" width="31.5703125" style="11" customWidth="1"/>
    <col min="5393" max="5394" width="28.5703125" style="11" customWidth="1"/>
    <col min="5395" max="5395" width="9.140625" style="11"/>
    <col min="5396" max="5396" width="25.5703125" style="11" customWidth="1"/>
    <col min="5397" max="5397" width="38" style="11" customWidth="1"/>
    <col min="5398" max="5398" width="27.7109375" style="11" customWidth="1"/>
    <col min="5399" max="5400" width="28.140625" style="11" customWidth="1"/>
    <col min="5401" max="5401" width="28.5703125" style="11" customWidth="1"/>
    <col min="5402" max="5551" width="9.140625" style="11"/>
    <col min="5552" max="5552" width="163.7109375" style="11" customWidth="1"/>
    <col min="5553" max="5553" width="63.85546875" style="11" customWidth="1"/>
    <col min="5554" max="5555" width="26.5703125" style="11" customWidth="1"/>
    <col min="5556" max="5556" width="28.140625" style="11" customWidth="1"/>
    <col min="5557" max="5557" width="68.7109375" style="11" customWidth="1"/>
    <col min="5558" max="5559" width="42.7109375" style="11" customWidth="1"/>
    <col min="5560" max="5560" width="39.42578125" style="11" customWidth="1"/>
    <col min="5561" max="5561" width="33" style="11" customWidth="1"/>
    <col min="5562" max="5562" width="41.7109375" style="11" customWidth="1"/>
    <col min="5563" max="5563" width="36.42578125" style="11" customWidth="1"/>
    <col min="5564" max="5564" width="43" style="11" customWidth="1"/>
    <col min="5565" max="5565" width="46.42578125" style="11" customWidth="1"/>
    <col min="5566" max="5566" width="18.28515625" style="11" customWidth="1"/>
    <col min="5567" max="5567" width="43.7109375" style="11" customWidth="1"/>
    <col min="5568" max="5568" width="39.85546875" style="11" customWidth="1"/>
    <col min="5569" max="5569" width="36.42578125" style="11" customWidth="1"/>
    <col min="5570" max="5570" width="39.85546875" style="11" customWidth="1"/>
    <col min="5571" max="5571" width="42" style="11" customWidth="1"/>
    <col min="5572" max="5572" width="45.140625" style="11" customWidth="1"/>
    <col min="5573" max="5573" width="55.85546875" style="11" customWidth="1"/>
    <col min="5574" max="5574" width="33.28515625" style="11" customWidth="1"/>
    <col min="5575" max="5575" width="0.28515625" style="11" customWidth="1"/>
    <col min="5576" max="5576" width="37" style="11" customWidth="1"/>
    <col min="5577" max="5577" width="46" style="11" customWidth="1"/>
    <col min="5578" max="5578" width="38.28515625" style="11" customWidth="1"/>
    <col min="5579" max="5579" width="39.85546875" style="11" customWidth="1"/>
    <col min="5580" max="5580" width="34.7109375" style="11" customWidth="1"/>
    <col min="5581" max="5581" width="42" style="11" customWidth="1"/>
    <col min="5582" max="5582" width="17" style="11" customWidth="1"/>
    <col min="5583" max="5583" width="37.28515625" style="11" customWidth="1"/>
    <col min="5584" max="5584" width="38.28515625" style="11" customWidth="1"/>
    <col min="5585" max="5585" width="40.42578125" style="11" customWidth="1"/>
    <col min="5586" max="5586" width="34.7109375" style="11" customWidth="1"/>
    <col min="5587" max="5587" width="42" style="11" customWidth="1"/>
    <col min="5588" max="5588" width="11.28515625" style="11" customWidth="1"/>
    <col min="5589" max="5589" width="37.28515625" style="11" customWidth="1"/>
    <col min="5590" max="5590" width="33.42578125" style="11" customWidth="1"/>
    <col min="5591" max="5591" width="38.28515625" style="11" customWidth="1"/>
    <col min="5592" max="5592" width="34.7109375" style="11" customWidth="1"/>
    <col min="5593" max="5593" width="42" style="11" customWidth="1"/>
    <col min="5594" max="5594" width="9.140625" style="11"/>
    <col min="5595" max="5595" width="38.28515625" style="11" customWidth="1"/>
    <col min="5596" max="5601" width="34.7109375" style="11" customWidth="1"/>
    <col min="5602" max="5602" width="42" style="11" customWidth="1"/>
    <col min="5603" max="5603" width="39.5703125" style="11" customWidth="1"/>
    <col min="5604" max="5604" width="38.5703125" style="11" customWidth="1"/>
    <col min="5605" max="5609" width="38.140625" style="11" customWidth="1"/>
    <col min="5610" max="5610" width="39" style="11" customWidth="1"/>
    <col min="5611" max="5611" width="9.140625" style="11"/>
    <col min="5612" max="5612" width="38.85546875" style="11" customWidth="1"/>
    <col min="5613" max="5613" width="38.28515625" style="11" customWidth="1"/>
    <col min="5614" max="5618" width="39.7109375" style="11" customWidth="1"/>
    <col min="5619" max="5619" width="33.28515625" style="11" customWidth="1"/>
    <col min="5620" max="5620" width="41.28515625" style="11" customWidth="1"/>
    <col min="5621" max="5621" width="40.28515625" style="11" customWidth="1"/>
    <col min="5622" max="5626" width="37.7109375" style="11" customWidth="1"/>
    <col min="5627" max="5627" width="38.42578125" style="11" customWidth="1"/>
    <col min="5628" max="5628" width="9.140625" style="11"/>
    <col min="5629" max="5629" width="11.42578125" style="11" customWidth="1"/>
    <col min="5630" max="5630" width="9.140625" style="11"/>
    <col min="5631" max="5632" width="37.7109375" style="11" customWidth="1"/>
    <col min="5633" max="5634" width="35" style="11" customWidth="1"/>
    <col min="5635" max="5635" width="39.85546875" style="11" customWidth="1"/>
    <col min="5636" max="5636" width="35" style="11" customWidth="1"/>
    <col min="5637" max="5637" width="39.85546875" style="11" customWidth="1"/>
    <col min="5638" max="5638" width="36.28515625" style="11" customWidth="1"/>
    <col min="5639" max="5639" width="40.140625" style="11" customWidth="1"/>
    <col min="5640" max="5640" width="9.140625" style="11"/>
    <col min="5641" max="5641" width="28.5703125" style="11" customWidth="1"/>
    <col min="5642" max="5642" width="33.7109375" style="11" customWidth="1"/>
    <col min="5643" max="5643" width="29.85546875" style="11" customWidth="1"/>
    <col min="5644" max="5644" width="27.7109375" style="11" customWidth="1"/>
    <col min="5645" max="5646" width="28.5703125" style="11" customWidth="1"/>
    <col min="5647" max="5647" width="36.42578125" style="11" customWidth="1"/>
    <col min="5648" max="5648" width="31.5703125" style="11" customWidth="1"/>
    <col min="5649" max="5650" width="28.5703125" style="11" customWidth="1"/>
    <col min="5651" max="5651" width="9.140625" style="11"/>
    <col min="5652" max="5652" width="25.5703125" style="11" customWidth="1"/>
    <col min="5653" max="5653" width="38" style="11" customWidth="1"/>
    <col min="5654" max="5654" width="27.7109375" style="11" customWidth="1"/>
    <col min="5655" max="5656" width="28.140625" style="11" customWidth="1"/>
    <col min="5657" max="5657" width="28.5703125" style="11" customWidth="1"/>
    <col min="5658" max="5807" width="9.140625" style="11"/>
    <col min="5808" max="5808" width="163.7109375" style="11" customWidth="1"/>
    <col min="5809" max="5809" width="63.85546875" style="11" customWidth="1"/>
    <col min="5810" max="5811" width="26.5703125" style="11" customWidth="1"/>
    <col min="5812" max="5812" width="28.140625" style="11" customWidth="1"/>
    <col min="5813" max="5813" width="68.7109375" style="11" customWidth="1"/>
    <col min="5814" max="5815" width="42.7109375" style="11" customWidth="1"/>
    <col min="5816" max="5816" width="39.42578125" style="11" customWidth="1"/>
    <col min="5817" max="5817" width="33" style="11" customWidth="1"/>
    <col min="5818" max="5818" width="41.7109375" style="11" customWidth="1"/>
    <col min="5819" max="5819" width="36.42578125" style="11" customWidth="1"/>
    <col min="5820" max="5820" width="43" style="11" customWidth="1"/>
    <col min="5821" max="5821" width="46.42578125" style="11" customWidth="1"/>
    <col min="5822" max="5822" width="18.28515625" style="11" customWidth="1"/>
    <col min="5823" max="5823" width="43.7109375" style="11" customWidth="1"/>
    <col min="5824" max="5824" width="39.85546875" style="11" customWidth="1"/>
    <col min="5825" max="5825" width="36.42578125" style="11" customWidth="1"/>
    <col min="5826" max="5826" width="39.85546875" style="11" customWidth="1"/>
    <col min="5827" max="5827" width="42" style="11" customWidth="1"/>
    <col min="5828" max="5828" width="45.140625" style="11" customWidth="1"/>
    <col min="5829" max="5829" width="55.85546875" style="11" customWidth="1"/>
    <col min="5830" max="5830" width="33.28515625" style="11" customWidth="1"/>
    <col min="5831" max="5831" width="0.28515625" style="11" customWidth="1"/>
    <col min="5832" max="5832" width="37" style="11" customWidth="1"/>
    <col min="5833" max="5833" width="46" style="11" customWidth="1"/>
    <col min="5834" max="5834" width="38.28515625" style="11" customWidth="1"/>
    <col min="5835" max="5835" width="39.85546875" style="11" customWidth="1"/>
    <col min="5836" max="5836" width="34.7109375" style="11" customWidth="1"/>
    <col min="5837" max="5837" width="42" style="11" customWidth="1"/>
    <col min="5838" max="5838" width="17" style="11" customWidth="1"/>
    <col min="5839" max="5839" width="37.28515625" style="11" customWidth="1"/>
    <col min="5840" max="5840" width="38.28515625" style="11" customWidth="1"/>
    <col min="5841" max="5841" width="40.42578125" style="11" customWidth="1"/>
    <col min="5842" max="5842" width="34.7109375" style="11" customWidth="1"/>
    <col min="5843" max="5843" width="42" style="11" customWidth="1"/>
    <col min="5844" max="5844" width="11.28515625" style="11" customWidth="1"/>
    <col min="5845" max="5845" width="37.28515625" style="11" customWidth="1"/>
    <col min="5846" max="5846" width="33.42578125" style="11" customWidth="1"/>
    <col min="5847" max="5847" width="38.28515625" style="11" customWidth="1"/>
    <col min="5848" max="5848" width="34.7109375" style="11" customWidth="1"/>
    <col min="5849" max="5849" width="42" style="11" customWidth="1"/>
    <col min="5850" max="5850" width="9.140625" style="11"/>
    <col min="5851" max="5851" width="38.28515625" style="11" customWidth="1"/>
    <col min="5852" max="5857" width="34.7109375" style="11" customWidth="1"/>
    <col min="5858" max="5858" width="42" style="11" customWidth="1"/>
    <col min="5859" max="5859" width="39.5703125" style="11" customWidth="1"/>
    <col min="5860" max="5860" width="38.5703125" style="11" customWidth="1"/>
    <col min="5861" max="5865" width="38.140625" style="11" customWidth="1"/>
    <col min="5866" max="5866" width="39" style="11" customWidth="1"/>
    <col min="5867" max="5867" width="9.140625" style="11"/>
    <col min="5868" max="5868" width="38.85546875" style="11" customWidth="1"/>
    <col min="5869" max="5869" width="38.28515625" style="11" customWidth="1"/>
    <col min="5870" max="5874" width="39.7109375" style="11" customWidth="1"/>
    <col min="5875" max="5875" width="33.28515625" style="11" customWidth="1"/>
    <col min="5876" max="5876" width="41.28515625" style="11" customWidth="1"/>
    <col min="5877" max="5877" width="40.28515625" style="11" customWidth="1"/>
    <col min="5878" max="5882" width="37.7109375" style="11" customWidth="1"/>
    <col min="5883" max="5883" width="38.42578125" style="11" customWidth="1"/>
    <col min="5884" max="5884" width="9.140625" style="11"/>
    <col min="5885" max="5885" width="11.42578125" style="11" customWidth="1"/>
    <col min="5886" max="5886" width="9.140625" style="11"/>
    <col min="5887" max="5888" width="37.7109375" style="11" customWidth="1"/>
    <col min="5889" max="5890" width="35" style="11" customWidth="1"/>
    <col min="5891" max="5891" width="39.85546875" style="11" customWidth="1"/>
    <col min="5892" max="5892" width="35" style="11" customWidth="1"/>
    <col min="5893" max="5893" width="39.85546875" style="11" customWidth="1"/>
    <col min="5894" max="5894" width="36.28515625" style="11" customWidth="1"/>
    <col min="5895" max="5895" width="40.140625" style="11" customWidth="1"/>
    <col min="5896" max="5896" width="9.140625" style="11"/>
    <col min="5897" max="5897" width="28.5703125" style="11" customWidth="1"/>
    <col min="5898" max="5898" width="33.7109375" style="11" customWidth="1"/>
    <col min="5899" max="5899" width="29.85546875" style="11" customWidth="1"/>
    <col min="5900" max="5900" width="27.7109375" style="11" customWidth="1"/>
    <col min="5901" max="5902" width="28.5703125" style="11" customWidth="1"/>
    <col min="5903" max="5903" width="36.42578125" style="11" customWidth="1"/>
    <col min="5904" max="5904" width="31.5703125" style="11" customWidth="1"/>
    <col min="5905" max="5906" width="28.5703125" style="11" customWidth="1"/>
    <col min="5907" max="5907" width="9.140625" style="11"/>
    <col min="5908" max="5908" width="25.5703125" style="11" customWidth="1"/>
    <col min="5909" max="5909" width="38" style="11" customWidth="1"/>
    <col min="5910" max="5910" width="27.7109375" style="11" customWidth="1"/>
    <col min="5911" max="5912" width="28.140625" style="11" customWidth="1"/>
    <col min="5913" max="5913" width="28.5703125" style="11" customWidth="1"/>
    <col min="5914" max="6063" width="9.140625" style="11"/>
    <col min="6064" max="6064" width="163.7109375" style="11" customWidth="1"/>
    <col min="6065" max="6065" width="63.85546875" style="11" customWidth="1"/>
    <col min="6066" max="6067" width="26.5703125" style="11" customWidth="1"/>
    <col min="6068" max="6068" width="28.140625" style="11" customWidth="1"/>
    <col min="6069" max="6069" width="68.7109375" style="11" customWidth="1"/>
    <col min="6070" max="6071" width="42.7109375" style="11" customWidth="1"/>
    <col min="6072" max="6072" width="39.42578125" style="11" customWidth="1"/>
    <col min="6073" max="6073" width="33" style="11" customWidth="1"/>
    <col min="6074" max="6074" width="41.7109375" style="11" customWidth="1"/>
    <col min="6075" max="6075" width="36.42578125" style="11" customWidth="1"/>
    <col min="6076" max="6076" width="43" style="11" customWidth="1"/>
    <col min="6077" max="6077" width="46.42578125" style="11" customWidth="1"/>
    <col min="6078" max="6078" width="18.28515625" style="11" customWidth="1"/>
    <col min="6079" max="6079" width="43.7109375" style="11" customWidth="1"/>
    <col min="6080" max="6080" width="39.85546875" style="11" customWidth="1"/>
    <col min="6081" max="6081" width="36.42578125" style="11" customWidth="1"/>
    <col min="6082" max="6082" width="39.85546875" style="11" customWidth="1"/>
    <col min="6083" max="6083" width="42" style="11" customWidth="1"/>
    <col min="6084" max="6084" width="45.140625" style="11" customWidth="1"/>
    <col min="6085" max="6085" width="55.85546875" style="11" customWidth="1"/>
    <col min="6086" max="6086" width="33.28515625" style="11" customWidth="1"/>
    <col min="6087" max="6087" width="0.28515625" style="11" customWidth="1"/>
    <col min="6088" max="6088" width="37" style="11" customWidth="1"/>
    <col min="6089" max="6089" width="46" style="11" customWidth="1"/>
    <col min="6090" max="6090" width="38.28515625" style="11" customWidth="1"/>
    <col min="6091" max="6091" width="39.85546875" style="11" customWidth="1"/>
    <col min="6092" max="6092" width="34.7109375" style="11" customWidth="1"/>
    <col min="6093" max="6093" width="42" style="11" customWidth="1"/>
    <col min="6094" max="6094" width="17" style="11" customWidth="1"/>
    <col min="6095" max="6095" width="37.28515625" style="11" customWidth="1"/>
    <col min="6096" max="6096" width="38.28515625" style="11" customWidth="1"/>
    <col min="6097" max="6097" width="40.42578125" style="11" customWidth="1"/>
    <col min="6098" max="6098" width="34.7109375" style="11" customWidth="1"/>
    <col min="6099" max="6099" width="42" style="11" customWidth="1"/>
    <col min="6100" max="6100" width="11.28515625" style="11" customWidth="1"/>
    <col min="6101" max="6101" width="37.28515625" style="11" customWidth="1"/>
    <col min="6102" max="6102" width="33.42578125" style="11" customWidth="1"/>
    <col min="6103" max="6103" width="38.28515625" style="11" customWidth="1"/>
    <col min="6104" max="6104" width="34.7109375" style="11" customWidth="1"/>
    <col min="6105" max="6105" width="42" style="11" customWidth="1"/>
    <col min="6106" max="6106" width="9.140625" style="11"/>
    <col min="6107" max="6107" width="38.28515625" style="11" customWidth="1"/>
    <col min="6108" max="6113" width="34.7109375" style="11" customWidth="1"/>
    <col min="6114" max="6114" width="42" style="11" customWidth="1"/>
    <col min="6115" max="6115" width="39.5703125" style="11" customWidth="1"/>
    <col min="6116" max="6116" width="38.5703125" style="11" customWidth="1"/>
    <col min="6117" max="6121" width="38.140625" style="11" customWidth="1"/>
    <col min="6122" max="6122" width="39" style="11" customWidth="1"/>
    <col min="6123" max="6123" width="9.140625" style="11"/>
    <col min="6124" max="6124" width="38.85546875" style="11" customWidth="1"/>
    <col min="6125" max="6125" width="38.28515625" style="11" customWidth="1"/>
    <col min="6126" max="6130" width="39.7109375" style="11" customWidth="1"/>
    <col min="6131" max="6131" width="33.28515625" style="11" customWidth="1"/>
    <col min="6132" max="6132" width="41.28515625" style="11" customWidth="1"/>
    <col min="6133" max="6133" width="40.28515625" style="11" customWidth="1"/>
    <col min="6134" max="6138" width="37.7109375" style="11" customWidth="1"/>
    <col min="6139" max="6139" width="38.42578125" style="11" customWidth="1"/>
    <col min="6140" max="6140" width="9.140625" style="11"/>
    <col min="6141" max="6141" width="11.42578125" style="11" customWidth="1"/>
    <col min="6142" max="6142" width="9.140625" style="11"/>
    <col min="6143" max="6144" width="37.7109375" style="11" customWidth="1"/>
    <col min="6145" max="6146" width="35" style="11" customWidth="1"/>
    <col min="6147" max="6147" width="39.85546875" style="11" customWidth="1"/>
    <col min="6148" max="6148" width="35" style="11" customWidth="1"/>
    <col min="6149" max="6149" width="39.85546875" style="11" customWidth="1"/>
    <col min="6150" max="6150" width="36.28515625" style="11" customWidth="1"/>
    <col min="6151" max="6151" width="40.140625" style="11" customWidth="1"/>
    <col min="6152" max="6152" width="9.140625" style="11"/>
    <col min="6153" max="6153" width="28.5703125" style="11" customWidth="1"/>
    <col min="6154" max="6154" width="33.7109375" style="11" customWidth="1"/>
    <col min="6155" max="6155" width="29.85546875" style="11" customWidth="1"/>
    <col min="6156" max="6156" width="27.7109375" style="11" customWidth="1"/>
    <col min="6157" max="6158" width="28.5703125" style="11" customWidth="1"/>
    <col min="6159" max="6159" width="36.42578125" style="11" customWidth="1"/>
    <col min="6160" max="6160" width="31.5703125" style="11" customWidth="1"/>
    <col min="6161" max="6162" width="28.5703125" style="11" customWidth="1"/>
    <col min="6163" max="6163" width="9.140625" style="11"/>
    <col min="6164" max="6164" width="25.5703125" style="11" customWidth="1"/>
    <col min="6165" max="6165" width="38" style="11" customWidth="1"/>
    <col min="6166" max="6166" width="27.7109375" style="11" customWidth="1"/>
    <col min="6167" max="6168" width="28.140625" style="11" customWidth="1"/>
    <col min="6169" max="6169" width="28.5703125" style="11" customWidth="1"/>
    <col min="6170" max="6319" width="9.140625" style="11"/>
    <col min="6320" max="6320" width="163.7109375" style="11" customWidth="1"/>
    <col min="6321" max="6321" width="63.85546875" style="11" customWidth="1"/>
    <col min="6322" max="6323" width="26.5703125" style="11" customWidth="1"/>
    <col min="6324" max="6324" width="28.140625" style="11" customWidth="1"/>
    <col min="6325" max="6325" width="68.7109375" style="11" customWidth="1"/>
    <col min="6326" max="6327" width="42.7109375" style="11" customWidth="1"/>
    <col min="6328" max="6328" width="39.42578125" style="11" customWidth="1"/>
    <col min="6329" max="6329" width="33" style="11" customWidth="1"/>
    <col min="6330" max="6330" width="41.7109375" style="11" customWidth="1"/>
    <col min="6331" max="6331" width="36.42578125" style="11" customWidth="1"/>
    <col min="6332" max="6332" width="43" style="11" customWidth="1"/>
    <col min="6333" max="6333" width="46.42578125" style="11" customWidth="1"/>
    <col min="6334" max="6334" width="18.28515625" style="11" customWidth="1"/>
    <col min="6335" max="6335" width="43.7109375" style="11" customWidth="1"/>
    <col min="6336" max="6336" width="39.85546875" style="11" customWidth="1"/>
    <col min="6337" max="6337" width="36.42578125" style="11" customWidth="1"/>
    <col min="6338" max="6338" width="39.85546875" style="11" customWidth="1"/>
    <col min="6339" max="6339" width="42" style="11" customWidth="1"/>
    <col min="6340" max="6340" width="45.140625" style="11" customWidth="1"/>
    <col min="6341" max="6341" width="55.85546875" style="11" customWidth="1"/>
    <col min="6342" max="6342" width="33.28515625" style="11" customWidth="1"/>
    <col min="6343" max="6343" width="0.28515625" style="11" customWidth="1"/>
    <col min="6344" max="6344" width="37" style="11" customWidth="1"/>
    <col min="6345" max="6345" width="46" style="11" customWidth="1"/>
    <col min="6346" max="6346" width="38.28515625" style="11" customWidth="1"/>
    <col min="6347" max="6347" width="39.85546875" style="11" customWidth="1"/>
    <col min="6348" max="6348" width="34.7109375" style="11" customWidth="1"/>
    <col min="6349" max="6349" width="42" style="11" customWidth="1"/>
    <col min="6350" max="6350" width="17" style="11" customWidth="1"/>
    <col min="6351" max="6351" width="37.28515625" style="11" customWidth="1"/>
    <col min="6352" max="6352" width="38.28515625" style="11" customWidth="1"/>
    <col min="6353" max="6353" width="40.42578125" style="11" customWidth="1"/>
    <col min="6354" max="6354" width="34.7109375" style="11" customWidth="1"/>
    <col min="6355" max="6355" width="42" style="11" customWidth="1"/>
    <col min="6356" max="6356" width="11.28515625" style="11" customWidth="1"/>
    <col min="6357" max="6357" width="37.28515625" style="11" customWidth="1"/>
    <col min="6358" max="6358" width="33.42578125" style="11" customWidth="1"/>
    <col min="6359" max="6359" width="38.28515625" style="11" customWidth="1"/>
    <col min="6360" max="6360" width="34.7109375" style="11" customWidth="1"/>
    <col min="6361" max="6361" width="42" style="11" customWidth="1"/>
    <col min="6362" max="6362" width="9.140625" style="11"/>
    <col min="6363" max="6363" width="38.28515625" style="11" customWidth="1"/>
    <col min="6364" max="6369" width="34.7109375" style="11" customWidth="1"/>
    <col min="6370" max="6370" width="42" style="11" customWidth="1"/>
    <col min="6371" max="6371" width="39.5703125" style="11" customWidth="1"/>
    <col min="6372" max="6372" width="38.5703125" style="11" customWidth="1"/>
    <col min="6373" max="6377" width="38.140625" style="11" customWidth="1"/>
    <col min="6378" max="6378" width="39" style="11" customWidth="1"/>
    <col min="6379" max="6379" width="9.140625" style="11"/>
    <col min="6380" max="6380" width="38.85546875" style="11" customWidth="1"/>
    <col min="6381" max="6381" width="38.28515625" style="11" customWidth="1"/>
    <col min="6382" max="6386" width="39.7109375" style="11" customWidth="1"/>
    <col min="6387" max="6387" width="33.28515625" style="11" customWidth="1"/>
    <col min="6388" max="6388" width="41.28515625" style="11" customWidth="1"/>
    <col min="6389" max="6389" width="40.28515625" style="11" customWidth="1"/>
    <col min="6390" max="6394" width="37.7109375" style="11" customWidth="1"/>
    <col min="6395" max="6395" width="38.42578125" style="11" customWidth="1"/>
    <col min="6396" max="6396" width="9.140625" style="11"/>
    <col min="6397" max="6397" width="11.42578125" style="11" customWidth="1"/>
    <col min="6398" max="6398" width="9.140625" style="11"/>
    <col min="6399" max="6400" width="37.7109375" style="11" customWidth="1"/>
    <col min="6401" max="6402" width="35" style="11" customWidth="1"/>
    <col min="6403" max="6403" width="39.85546875" style="11" customWidth="1"/>
    <col min="6404" max="6404" width="35" style="11" customWidth="1"/>
    <col min="6405" max="6405" width="39.85546875" style="11" customWidth="1"/>
    <col min="6406" max="6406" width="36.28515625" style="11" customWidth="1"/>
    <col min="6407" max="6407" width="40.140625" style="11" customWidth="1"/>
    <col min="6408" max="6408" width="9.140625" style="11"/>
    <col min="6409" max="6409" width="28.5703125" style="11" customWidth="1"/>
    <col min="6410" max="6410" width="33.7109375" style="11" customWidth="1"/>
    <col min="6411" max="6411" width="29.85546875" style="11" customWidth="1"/>
    <col min="6412" max="6412" width="27.7109375" style="11" customWidth="1"/>
    <col min="6413" max="6414" width="28.5703125" style="11" customWidth="1"/>
    <col min="6415" max="6415" width="36.42578125" style="11" customWidth="1"/>
    <col min="6416" max="6416" width="31.5703125" style="11" customWidth="1"/>
    <col min="6417" max="6418" width="28.5703125" style="11" customWidth="1"/>
    <col min="6419" max="6419" width="9.140625" style="11"/>
    <col min="6420" max="6420" width="25.5703125" style="11" customWidth="1"/>
    <col min="6421" max="6421" width="38" style="11" customWidth="1"/>
    <col min="6422" max="6422" width="27.7109375" style="11" customWidth="1"/>
    <col min="6423" max="6424" width="28.140625" style="11" customWidth="1"/>
    <col min="6425" max="6425" width="28.5703125" style="11" customWidth="1"/>
    <col min="6426" max="6575" width="9.140625" style="11"/>
    <col min="6576" max="6576" width="163.7109375" style="11" customWidth="1"/>
    <col min="6577" max="6577" width="63.85546875" style="11" customWidth="1"/>
    <col min="6578" max="6579" width="26.5703125" style="11" customWidth="1"/>
    <col min="6580" max="6580" width="28.140625" style="11" customWidth="1"/>
    <col min="6581" max="6581" width="68.7109375" style="11" customWidth="1"/>
    <col min="6582" max="6583" width="42.7109375" style="11" customWidth="1"/>
    <col min="6584" max="6584" width="39.42578125" style="11" customWidth="1"/>
    <col min="6585" max="6585" width="33" style="11" customWidth="1"/>
    <col min="6586" max="6586" width="41.7109375" style="11" customWidth="1"/>
    <col min="6587" max="6587" width="36.42578125" style="11" customWidth="1"/>
    <col min="6588" max="6588" width="43" style="11" customWidth="1"/>
    <col min="6589" max="6589" width="46.42578125" style="11" customWidth="1"/>
    <col min="6590" max="6590" width="18.28515625" style="11" customWidth="1"/>
    <col min="6591" max="6591" width="43.7109375" style="11" customWidth="1"/>
    <col min="6592" max="6592" width="39.85546875" style="11" customWidth="1"/>
    <col min="6593" max="6593" width="36.42578125" style="11" customWidth="1"/>
    <col min="6594" max="6594" width="39.85546875" style="11" customWidth="1"/>
    <col min="6595" max="6595" width="42" style="11" customWidth="1"/>
    <col min="6596" max="6596" width="45.140625" style="11" customWidth="1"/>
    <col min="6597" max="6597" width="55.85546875" style="11" customWidth="1"/>
    <col min="6598" max="6598" width="33.28515625" style="11" customWidth="1"/>
    <col min="6599" max="6599" width="0.28515625" style="11" customWidth="1"/>
    <col min="6600" max="6600" width="37" style="11" customWidth="1"/>
    <col min="6601" max="6601" width="46" style="11" customWidth="1"/>
    <col min="6602" max="6602" width="38.28515625" style="11" customWidth="1"/>
    <col min="6603" max="6603" width="39.85546875" style="11" customWidth="1"/>
    <col min="6604" max="6604" width="34.7109375" style="11" customWidth="1"/>
    <col min="6605" max="6605" width="42" style="11" customWidth="1"/>
    <col min="6606" max="6606" width="17" style="11" customWidth="1"/>
    <col min="6607" max="6607" width="37.28515625" style="11" customWidth="1"/>
    <col min="6608" max="6608" width="38.28515625" style="11" customWidth="1"/>
    <col min="6609" max="6609" width="40.42578125" style="11" customWidth="1"/>
    <col min="6610" max="6610" width="34.7109375" style="11" customWidth="1"/>
    <col min="6611" max="6611" width="42" style="11" customWidth="1"/>
    <col min="6612" max="6612" width="11.28515625" style="11" customWidth="1"/>
    <col min="6613" max="6613" width="37.28515625" style="11" customWidth="1"/>
    <col min="6614" max="6614" width="33.42578125" style="11" customWidth="1"/>
    <col min="6615" max="6615" width="38.28515625" style="11" customWidth="1"/>
    <col min="6616" max="6616" width="34.7109375" style="11" customWidth="1"/>
    <col min="6617" max="6617" width="42" style="11" customWidth="1"/>
    <col min="6618" max="6618" width="9.140625" style="11"/>
    <col min="6619" max="6619" width="38.28515625" style="11" customWidth="1"/>
    <col min="6620" max="6625" width="34.7109375" style="11" customWidth="1"/>
    <col min="6626" max="6626" width="42" style="11" customWidth="1"/>
    <col min="6627" max="6627" width="39.5703125" style="11" customWidth="1"/>
    <col min="6628" max="6628" width="38.5703125" style="11" customWidth="1"/>
    <col min="6629" max="6633" width="38.140625" style="11" customWidth="1"/>
    <col min="6634" max="6634" width="39" style="11" customWidth="1"/>
    <col min="6635" max="6635" width="9.140625" style="11"/>
    <col min="6636" max="6636" width="38.85546875" style="11" customWidth="1"/>
    <col min="6637" max="6637" width="38.28515625" style="11" customWidth="1"/>
    <col min="6638" max="6642" width="39.7109375" style="11" customWidth="1"/>
    <col min="6643" max="6643" width="33.28515625" style="11" customWidth="1"/>
    <col min="6644" max="6644" width="41.28515625" style="11" customWidth="1"/>
    <col min="6645" max="6645" width="40.28515625" style="11" customWidth="1"/>
    <col min="6646" max="6650" width="37.7109375" style="11" customWidth="1"/>
    <col min="6651" max="6651" width="38.42578125" style="11" customWidth="1"/>
    <col min="6652" max="6652" width="9.140625" style="11"/>
    <col min="6653" max="6653" width="11.42578125" style="11" customWidth="1"/>
    <col min="6654" max="6654" width="9.140625" style="11"/>
    <col min="6655" max="6656" width="37.7109375" style="11" customWidth="1"/>
    <col min="6657" max="6658" width="35" style="11" customWidth="1"/>
    <col min="6659" max="6659" width="39.85546875" style="11" customWidth="1"/>
    <col min="6660" max="6660" width="35" style="11" customWidth="1"/>
    <col min="6661" max="6661" width="39.85546875" style="11" customWidth="1"/>
    <col min="6662" max="6662" width="36.28515625" style="11" customWidth="1"/>
    <col min="6663" max="6663" width="40.140625" style="11" customWidth="1"/>
    <col min="6664" max="6664" width="9.140625" style="11"/>
    <col min="6665" max="6665" width="28.5703125" style="11" customWidth="1"/>
    <col min="6666" max="6666" width="33.7109375" style="11" customWidth="1"/>
    <col min="6667" max="6667" width="29.85546875" style="11" customWidth="1"/>
    <col min="6668" max="6668" width="27.7109375" style="11" customWidth="1"/>
    <col min="6669" max="6670" width="28.5703125" style="11" customWidth="1"/>
    <col min="6671" max="6671" width="36.42578125" style="11" customWidth="1"/>
    <col min="6672" max="6672" width="31.5703125" style="11" customWidth="1"/>
    <col min="6673" max="6674" width="28.5703125" style="11" customWidth="1"/>
    <col min="6675" max="6675" width="9.140625" style="11"/>
    <col min="6676" max="6676" width="25.5703125" style="11" customWidth="1"/>
    <col min="6677" max="6677" width="38" style="11" customWidth="1"/>
    <col min="6678" max="6678" width="27.7109375" style="11" customWidth="1"/>
    <col min="6679" max="6680" width="28.140625" style="11" customWidth="1"/>
    <col min="6681" max="6681" width="28.5703125" style="11" customWidth="1"/>
    <col min="6682" max="6831" width="9.140625" style="11"/>
    <col min="6832" max="6832" width="163.7109375" style="11" customWidth="1"/>
    <col min="6833" max="6833" width="63.85546875" style="11" customWidth="1"/>
    <col min="6834" max="6835" width="26.5703125" style="11" customWidth="1"/>
    <col min="6836" max="6836" width="28.140625" style="11" customWidth="1"/>
    <col min="6837" max="6837" width="68.7109375" style="11" customWidth="1"/>
    <col min="6838" max="6839" width="42.7109375" style="11" customWidth="1"/>
    <col min="6840" max="6840" width="39.42578125" style="11" customWidth="1"/>
    <col min="6841" max="6841" width="33" style="11" customWidth="1"/>
    <col min="6842" max="6842" width="41.7109375" style="11" customWidth="1"/>
    <col min="6843" max="6843" width="36.42578125" style="11" customWidth="1"/>
    <col min="6844" max="6844" width="43" style="11" customWidth="1"/>
    <col min="6845" max="6845" width="46.42578125" style="11" customWidth="1"/>
    <col min="6846" max="6846" width="18.28515625" style="11" customWidth="1"/>
    <col min="6847" max="6847" width="43.7109375" style="11" customWidth="1"/>
    <col min="6848" max="6848" width="39.85546875" style="11" customWidth="1"/>
    <col min="6849" max="6849" width="36.42578125" style="11" customWidth="1"/>
    <col min="6850" max="6850" width="39.85546875" style="11" customWidth="1"/>
    <col min="6851" max="6851" width="42" style="11" customWidth="1"/>
    <col min="6852" max="6852" width="45.140625" style="11" customWidth="1"/>
    <col min="6853" max="6853" width="55.85546875" style="11" customWidth="1"/>
    <col min="6854" max="6854" width="33.28515625" style="11" customWidth="1"/>
    <col min="6855" max="6855" width="0.28515625" style="11" customWidth="1"/>
    <col min="6856" max="6856" width="37" style="11" customWidth="1"/>
    <col min="6857" max="6857" width="46" style="11" customWidth="1"/>
    <col min="6858" max="6858" width="38.28515625" style="11" customWidth="1"/>
    <col min="6859" max="6859" width="39.85546875" style="11" customWidth="1"/>
    <col min="6860" max="6860" width="34.7109375" style="11" customWidth="1"/>
    <col min="6861" max="6861" width="42" style="11" customWidth="1"/>
    <col min="6862" max="6862" width="17" style="11" customWidth="1"/>
    <col min="6863" max="6863" width="37.28515625" style="11" customWidth="1"/>
    <col min="6864" max="6864" width="38.28515625" style="11" customWidth="1"/>
    <col min="6865" max="6865" width="40.42578125" style="11" customWidth="1"/>
    <col min="6866" max="6866" width="34.7109375" style="11" customWidth="1"/>
    <col min="6867" max="6867" width="42" style="11" customWidth="1"/>
    <col min="6868" max="6868" width="11.28515625" style="11" customWidth="1"/>
    <col min="6869" max="6869" width="37.28515625" style="11" customWidth="1"/>
    <col min="6870" max="6870" width="33.42578125" style="11" customWidth="1"/>
    <col min="6871" max="6871" width="38.28515625" style="11" customWidth="1"/>
    <col min="6872" max="6872" width="34.7109375" style="11" customWidth="1"/>
    <col min="6873" max="6873" width="42" style="11" customWidth="1"/>
    <col min="6874" max="6874" width="9.140625" style="11"/>
    <col min="6875" max="6875" width="38.28515625" style="11" customWidth="1"/>
    <col min="6876" max="6881" width="34.7109375" style="11" customWidth="1"/>
    <col min="6882" max="6882" width="42" style="11" customWidth="1"/>
    <col min="6883" max="6883" width="39.5703125" style="11" customWidth="1"/>
    <col min="6884" max="6884" width="38.5703125" style="11" customWidth="1"/>
    <col min="6885" max="6889" width="38.140625" style="11" customWidth="1"/>
    <col min="6890" max="6890" width="39" style="11" customWidth="1"/>
    <col min="6891" max="6891" width="9.140625" style="11"/>
    <col min="6892" max="6892" width="38.85546875" style="11" customWidth="1"/>
    <col min="6893" max="6893" width="38.28515625" style="11" customWidth="1"/>
    <col min="6894" max="6898" width="39.7109375" style="11" customWidth="1"/>
    <col min="6899" max="6899" width="33.28515625" style="11" customWidth="1"/>
    <col min="6900" max="6900" width="41.28515625" style="11" customWidth="1"/>
    <col min="6901" max="6901" width="40.28515625" style="11" customWidth="1"/>
    <col min="6902" max="6906" width="37.7109375" style="11" customWidth="1"/>
    <col min="6907" max="6907" width="38.42578125" style="11" customWidth="1"/>
    <col min="6908" max="6908" width="9.140625" style="11"/>
    <col min="6909" max="6909" width="11.42578125" style="11" customWidth="1"/>
    <col min="6910" max="6910" width="9.140625" style="11"/>
    <col min="6911" max="6912" width="37.7109375" style="11" customWidth="1"/>
    <col min="6913" max="6914" width="35" style="11" customWidth="1"/>
    <col min="6915" max="6915" width="39.85546875" style="11" customWidth="1"/>
    <col min="6916" max="6916" width="35" style="11" customWidth="1"/>
    <col min="6917" max="6917" width="39.85546875" style="11" customWidth="1"/>
    <col min="6918" max="6918" width="36.28515625" style="11" customWidth="1"/>
    <col min="6919" max="6919" width="40.140625" style="11" customWidth="1"/>
    <col min="6920" max="6920" width="9.140625" style="11"/>
    <col min="6921" max="6921" width="28.5703125" style="11" customWidth="1"/>
    <col min="6922" max="6922" width="33.7109375" style="11" customWidth="1"/>
    <col min="6923" max="6923" width="29.85546875" style="11" customWidth="1"/>
    <col min="6924" max="6924" width="27.7109375" style="11" customWidth="1"/>
    <col min="6925" max="6926" width="28.5703125" style="11" customWidth="1"/>
    <col min="6927" max="6927" width="36.42578125" style="11" customWidth="1"/>
    <col min="6928" max="6928" width="31.5703125" style="11" customWidth="1"/>
    <col min="6929" max="6930" width="28.5703125" style="11" customWidth="1"/>
    <col min="6931" max="6931" width="9.140625" style="11"/>
    <col min="6932" max="6932" width="25.5703125" style="11" customWidth="1"/>
    <col min="6933" max="6933" width="38" style="11" customWidth="1"/>
    <col min="6934" max="6934" width="27.7109375" style="11" customWidth="1"/>
    <col min="6935" max="6936" width="28.140625" style="11" customWidth="1"/>
    <col min="6937" max="6937" width="28.5703125" style="11" customWidth="1"/>
    <col min="6938" max="7087" width="9.140625" style="11"/>
    <col min="7088" max="7088" width="163.7109375" style="11" customWidth="1"/>
    <col min="7089" max="7089" width="63.85546875" style="11" customWidth="1"/>
    <col min="7090" max="7091" width="26.5703125" style="11" customWidth="1"/>
    <col min="7092" max="7092" width="28.140625" style="11" customWidth="1"/>
    <col min="7093" max="7093" width="68.7109375" style="11" customWidth="1"/>
    <col min="7094" max="7095" width="42.7109375" style="11" customWidth="1"/>
    <col min="7096" max="7096" width="39.42578125" style="11" customWidth="1"/>
    <col min="7097" max="7097" width="33" style="11" customWidth="1"/>
    <col min="7098" max="7098" width="41.7109375" style="11" customWidth="1"/>
    <col min="7099" max="7099" width="36.42578125" style="11" customWidth="1"/>
    <col min="7100" max="7100" width="43" style="11" customWidth="1"/>
    <col min="7101" max="7101" width="46.42578125" style="11" customWidth="1"/>
    <col min="7102" max="7102" width="18.28515625" style="11" customWidth="1"/>
    <col min="7103" max="7103" width="43.7109375" style="11" customWidth="1"/>
    <col min="7104" max="7104" width="39.85546875" style="11" customWidth="1"/>
    <col min="7105" max="7105" width="36.42578125" style="11" customWidth="1"/>
    <col min="7106" max="7106" width="39.85546875" style="11" customWidth="1"/>
    <col min="7107" max="7107" width="42" style="11" customWidth="1"/>
    <col min="7108" max="7108" width="45.140625" style="11" customWidth="1"/>
    <col min="7109" max="7109" width="55.85546875" style="11" customWidth="1"/>
    <col min="7110" max="7110" width="33.28515625" style="11" customWidth="1"/>
    <col min="7111" max="7111" width="0.28515625" style="11" customWidth="1"/>
    <col min="7112" max="7112" width="37" style="11" customWidth="1"/>
    <col min="7113" max="7113" width="46" style="11" customWidth="1"/>
    <col min="7114" max="7114" width="38.28515625" style="11" customWidth="1"/>
    <col min="7115" max="7115" width="39.85546875" style="11" customWidth="1"/>
    <col min="7116" max="7116" width="34.7109375" style="11" customWidth="1"/>
    <col min="7117" max="7117" width="42" style="11" customWidth="1"/>
    <col min="7118" max="7118" width="17" style="11" customWidth="1"/>
    <col min="7119" max="7119" width="37.28515625" style="11" customWidth="1"/>
    <col min="7120" max="7120" width="38.28515625" style="11" customWidth="1"/>
    <col min="7121" max="7121" width="40.42578125" style="11" customWidth="1"/>
    <col min="7122" max="7122" width="34.7109375" style="11" customWidth="1"/>
    <col min="7123" max="7123" width="42" style="11" customWidth="1"/>
    <col min="7124" max="7124" width="11.28515625" style="11" customWidth="1"/>
    <col min="7125" max="7125" width="37.28515625" style="11" customWidth="1"/>
    <col min="7126" max="7126" width="33.42578125" style="11" customWidth="1"/>
    <col min="7127" max="7127" width="38.28515625" style="11" customWidth="1"/>
    <col min="7128" max="7128" width="34.7109375" style="11" customWidth="1"/>
    <col min="7129" max="7129" width="42" style="11" customWidth="1"/>
    <col min="7130" max="7130" width="9.140625" style="11"/>
    <col min="7131" max="7131" width="38.28515625" style="11" customWidth="1"/>
    <col min="7132" max="7137" width="34.7109375" style="11" customWidth="1"/>
    <col min="7138" max="7138" width="42" style="11" customWidth="1"/>
    <col min="7139" max="7139" width="39.5703125" style="11" customWidth="1"/>
    <col min="7140" max="7140" width="38.5703125" style="11" customWidth="1"/>
    <col min="7141" max="7145" width="38.140625" style="11" customWidth="1"/>
    <col min="7146" max="7146" width="39" style="11" customWidth="1"/>
    <col min="7147" max="7147" width="9.140625" style="11"/>
    <col min="7148" max="7148" width="38.85546875" style="11" customWidth="1"/>
    <col min="7149" max="7149" width="38.28515625" style="11" customWidth="1"/>
    <col min="7150" max="7154" width="39.7109375" style="11" customWidth="1"/>
    <col min="7155" max="7155" width="33.28515625" style="11" customWidth="1"/>
    <col min="7156" max="7156" width="41.28515625" style="11" customWidth="1"/>
    <col min="7157" max="7157" width="40.28515625" style="11" customWidth="1"/>
    <col min="7158" max="7162" width="37.7109375" style="11" customWidth="1"/>
    <col min="7163" max="7163" width="38.42578125" style="11" customWidth="1"/>
    <col min="7164" max="7164" width="9.140625" style="11"/>
    <col min="7165" max="7165" width="11.42578125" style="11" customWidth="1"/>
    <col min="7166" max="7166" width="9.140625" style="11"/>
    <col min="7167" max="7168" width="37.7109375" style="11" customWidth="1"/>
    <col min="7169" max="7170" width="35" style="11" customWidth="1"/>
    <col min="7171" max="7171" width="39.85546875" style="11" customWidth="1"/>
    <col min="7172" max="7172" width="35" style="11" customWidth="1"/>
    <col min="7173" max="7173" width="39.85546875" style="11" customWidth="1"/>
    <col min="7174" max="7174" width="36.28515625" style="11" customWidth="1"/>
    <col min="7175" max="7175" width="40.140625" style="11" customWidth="1"/>
    <col min="7176" max="7176" width="9.140625" style="11"/>
    <col min="7177" max="7177" width="28.5703125" style="11" customWidth="1"/>
    <col min="7178" max="7178" width="33.7109375" style="11" customWidth="1"/>
    <col min="7179" max="7179" width="29.85546875" style="11" customWidth="1"/>
    <col min="7180" max="7180" width="27.7109375" style="11" customWidth="1"/>
    <col min="7181" max="7182" width="28.5703125" style="11" customWidth="1"/>
    <col min="7183" max="7183" width="36.42578125" style="11" customWidth="1"/>
    <col min="7184" max="7184" width="31.5703125" style="11" customWidth="1"/>
    <col min="7185" max="7186" width="28.5703125" style="11" customWidth="1"/>
    <col min="7187" max="7187" width="9.140625" style="11"/>
    <col min="7188" max="7188" width="25.5703125" style="11" customWidth="1"/>
    <col min="7189" max="7189" width="38" style="11" customWidth="1"/>
    <col min="7190" max="7190" width="27.7109375" style="11" customWidth="1"/>
    <col min="7191" max="7192" width="28.140625" style="11" customWidth="1"/>
    <col min="7193" max="7193" width="28.5703125" style="11" customWidth="1"/>
    <col min="7194" max="7343" width="9.140625" style="11"/>
    <col min="7344" max="7344" width="163.7109375" style="11" customWidth="1"/>
    <col min="7345" max="7345" width="63.85546875" style="11" customWidth="1"/>
    <col min="7346" max="7347" width="26.5703125" style="11" customWidth="1"/>
    <col min="7348" max="7348" width="28.140625" style="11" customWidth="1"/>
    <col min="7349" max="7349" width="68.7109375" style="11" customWidth="1"/>
    <col min="7350" max="7351" width="42.7109375" style="11" customWidth="1"/>
    <col min="7352" max="7352" width="39.42578125" style="11" customWidth="1"/>
    <col min="7353" max="7353" width="33" style="11" customWidth="1"/>
    <col min="7354" max="7354" width="41.7109375" style="11" customWidth="1"/>
    <col min="7355" max="7355" width="36.42578125" style="11" customWidth="1"/>
    <col min="7356" max="7356" width="43" style="11" customWidth="1"/>
    <col min="7357" max="7357" width="46.42578125" style="11" customWidth="1"/>
    <col min="7358" max="7358" width="18.28515625" style="11" customWidth="1"/>
    <col min="7359" max="7359" width="43.7109375" style="11" customWidth="1"/>
    <col min="7360" max="7360" width="39.85546875" style="11" customWidth="1"/>
    <col min="7361" max="7361" width="36.42578125" style="11" customWidth="1"/>
    <col min="7362" max="7362" width="39.85546875" style="11" customWidth="1"/>
    <col min="7363" max="7363" width="42" style="11" customWidth="1"/>
    <col min="7364" max="7364" width="45.140625" style="11" customWidth="1"/>
    <col min="7365" max="7365" width="55.85546875" style="11" customWidth="1"/>
    <col min="7366" max="7366" width="33.28515625" style="11" customWidth="1"/>
    <col min="7367" max="7367" width="0.28515625" style="11" customWidth="1"/>
    <col min="7368" max="7368" width="37" style="11" customWidth="1"/>
    <col min="7369" max="7369" width="46" style="11" customWidth="1"/>
    <col min="7370" max="7370" width="38.28515625" style="11" customWidth="1"/>
    <col min="7371" max="7371" width="39.85546875" style="11" customWidth="1"/>
    <col min="7372" max="7372" width="34.7109375" style="11" customWidth="1"/>
    <col min="7373" max="7373" width="42" style="11" customWidth="1"/>
    <col min="7374" max="7374" width="17" style="11" customWidth="1"/>
    <col min="7375" max="7375" width="37.28515625" style="11" customWidth="1"/>
    <col min="7376" max="7376" width="38.28515625" style="11" customWidth="1"/>
    <col min="7377" max="7377" width="40.42578125" style="11" customWidth="1"/>
    <col min="7378" max="7378" width="34.7109375" style="11" customWidth="1"/>
    <col min="7379" max="7379" width="42" style="11" customWidth="1"/>
    <col min="7380" max="7380" width="11.28515625" style="11" customWidth="1"/>
    <col min="7381" max="7381" width="37.28515625" style="11" customWidth="1"/>
    <col min="7382" max="7382" width="33.42578125" style="11" customWidth="1"/>
    <col min="7383" max="7383" width="38.28515625" style="11" customWidth="1"/>
    <col min="7384" max="7384" width="34.7109375" style="11" customWidth="1"/>
    <col min="7385" max="7385" width="42" style="11" customWidth="1"/>
    <col min="7386" max="7386" width="9.140625" style="11"/>
    <col min="7387" max="7387" width="38.28515625" style="11" customWidth="1"/>
    <col min="7388" max="7393" width="34.7109375" style="11" customWidth="1"/>
    <col min="7394" max="7394" width="42" style="11" customWidth="1"/>
    <col min="7395" max="7395" width="39.5703125" style="11" customWidth="1"/>
    <col min="7396" max="7396" width="38.5703125" style="11" customWidth="1"/>
    <col min="7397" max="7401" width="38.140625" style="11" customWidth="1"/>
    <col min="7402" max="7402" width="39" style="11" customWidth="1"/>
    <col min="7403" max="7403" width="9.140625" style="11"/>
    <col min="7404" max="7404" width="38.85546875" style="11" customWidth="1"/>
    <col min="7405" max="7405" width="38.28515625" style="11" customWidth="1"/>
    <col min="7406" max="7410" width="39.7109375" style="11" customWidth="1"/>
    <col min="7411" max="7411" width="33.28515625" style="11" customWidth="1"/>
    <col min="7412" max="7412" width="41.28515625" style="11" customWidth="1"/>
    <col min="7413" max="7413" width="40.28515625" style="11" customWidth="1"/>
    <col min="7414" max="7418" width="37.7109375" style="11" customWidth="1"/>
    <col min="7419" max="7419" width="38.42578125" style="11" customWidth="1"/>
    <col min="7420" max="7420" width="9.140625" style="11"/>
    <col min="7421" max="7421" width="11.42578125" style="11" customWidth="1"/>
    <col min="7422" max="7422" width="9.140625" style="11"/>
    <col min="7423" max="7424" width="37.7109375" style="11" customWidth="1"/>
    <col min="7425" max="7426" width="35" style="11" customWidth="1"/>
    <col min="7427" max="7427" width="39.85546875" style="11" customWidth="1"/>
    <col min="7428" max="7428" width="35" style="11" customWidth="1"/>
    <col min="7429" max="7429" width="39.85546875" style="11" customWidth="1"/>
    <col min="7430" max="7430" width="36.28515625" style="11" customWidth="1"/>
    <col min="7431" max="7431" width="40.140625" style="11" customWidth="1"/>
    <col min="7432" max="7432" width="9.140625" style="11"/>
    <col min="7433" max="7433" width="28.5703125" style="11" customWidth="1"/>
    <col min="7434" max="7434" width="33.7109375" style="11" customWidth="1"/>
    <col min="7435" max="7435" width="29.85546875" style="11" customWidth="1"/>
    <col min="7436" max="7436" width="27.7109375" style="11" customWidth="1"/>
    <col min="7437" max="7438" width="28.5703125" style="11" customWidth="1"/>
    <col min="7439" max="7439" width="36.42578125" style="11" customWidth="1"/>
    <col min="7440" max="7440" width="31.5703125" style="11" customWidth="1"/>
    <col min="7441" max="7442" width="28.5703125" style="11" customWidth="1"/>
    <col min="7443" max="7443" width="9.140625" style="11"/>
    <col min="7444" max="7444" width="25.5703125" style="11" customWidth="1"/>
    <col min="7445" max="7445" width="38" style="11" customWidth="1"/>
    <col min="7446" max="7446" width="27.7109375" style="11" customWidth="1"/>
    <col min="7447" max="7448" width="28.140625" style="11" customWidth="1"/>
    <col min="7449" max="7449" width="28.5703125" style="11" customWidth="1"/>
    <col min="7450" max="7599" width="9.140625" style="11"/>
    <col min="7600" max="7600" width="163.7109375" style="11" customWidth="1"/>
    <col min="7601" max="7601" width="63.85546875" style="11" customWidth="1"/>
    <col min="7602" max="7603" width="26.5703125" style="11" customWidth="1"/>
    <col min="7604" max="7604" width="28.140625" style="11" customWidth="1"/>
    <col min="7605" max="7605" width="68.7109375" style="11" customWidth="1"/>
    <col min="7606" max="7607" width="42.7109375" style="11" customWidth="1"/>
    <col min="7608" max="7608" width="39.42578125" style="11" customWidth="1"/>
    <col min="7609" max="7609" width="33" style="11" customWidth="1"/>
    <col min="7610" max="7610" width="41.7109375" style="11" customWidth="1"/>
    <col min="7611" max="7611" width="36.42578125" style="11" customWidth="1"/>
    <col min="7612" max="7612" width="43" style="11" customWidth="1"/>
    <col min="7613" max="7613" width="46.42578125" style="11" customWidth="1"/>
    <col min="7614" max="7614" width="18.28515625" style="11" customWidth="1"/>
    <col min="7615" max="7615" width="43.7109375" style="11" customWidth="1"/>
    <col min="7616" max="7616" width="39.85546875" style="11" customWidth="1"/>
    <col min="7617" max="7617" width="36.42578125" style="11" customWidth="1"/>
    <col min="7618" max="7618" width="39.85546875" style="11" customWidth="1"/>
    <col min="7619" max="7619" width="42" style="11" customWidth="1"/>
    <col min="7620" max="7620" width="45.140625" style="11" customWidth="1"/>
    <col min="7621" max="7621" width="55.85546875" style="11" customWidth="1"/>
    <col min="7622" max="7622" width="33.28515625" style="11" customWidth="1"/>
    <col min="7623" max="7623" width="0.28515625" style="11" customWidth="1"/>
    <col min="7624" max="7624" width="37" style="11" customWidth="1"/>
    <col min="7625" max="7625" width="46" style="11" customWidth="1"/>
    <col min="7626" max="7626" width="38.28515625" style="11" customWidth="1"/>
    <col min="7627" max="7627" width="39.85546875" style="11" customWidth="1"/>
    <col min="7628" max="7628" width="34.7109375" style="11" customWidth="1"/>
    <col min="7629" max="7629" width="42" style="11" customWidth="1"/>
    <col min="7630" max="7630" width="17" style="11" customWidth="1"/>
    <col min="7631" max="7631" width="37.28515625" style="11" customWidth="1"/>
    <col min="7632" max="7632" width="38.28515625" style="11" customWidth="1"/>
    <col min="7633" max="7633" width="40.42578125" style="11" customWidth="1"/>
    <col min="7634" max="7634" width="34.7109375" style="11" customWidth="1"/>
    <col min="7635" max="7635" width="42" style="11" customWidth="1"/>
    <col min="7636" max="7636" width="11.28515625" style="11" customWidth="1"/>
    <col min="7637" max="7637" width="37.28515625" style="11" customWidth="1"/>
    <col min="7638" max="7638" width="33.42578125" style="11" customWidth="1"/>
    <col min="7639" max="7639" width="38.28515625" style="11" customWidth="1"/>
    <col min="7640" max="7640" width="34.7109375" style="11" customWidth="1"/>
    <col min="7641" max="7641" width="42" style="11" customWidth="1"/>
    <col min="7642" max="7642" width="9.140625" style="11"/>
    <col min="7643" max="7643" width="38.28515625" style="11" customWidth="1"/>
    <col min="7644" max="7649" width="34.7109375" style="11" customWidth="1"/>
    <col min="7650" max="7650" width="42" style="11" customWidth="1"/>
    <col min="7651" max="7651" width="39.5703125" style="11" customWidth="1"/>
    <col min="7652" max="7652" width="38.5703125" style="11" customWidth="1"/>
    <col min="7653" max="7657" width="38.140625" style="11" customWidth="1"/>
    <col min="7658" max="7658" width="39" style="11" customWidth="1"/>
    <col min="7659" max="7659" width="9.140625" style="11"/>
    <col min="7660" max="7660" width="38.85546875" style="11" customWidth="1"/>
    <col min="7661" max="7661" width="38.28515625" style="11" customWidth="1"/>
    <col min="7662" max="7666" width="39.7109375" style="11" customWidth="1"/>
    <col min="7667" max="7667" width="33.28515625" style="11" customWidth="1"/>
    <col min="7668" max="7668" width="41.28515625" style="11" customWidth="1"/>
    <col min="7669" max="7669" width="40.28515625" style="11" customWidth="1"/>
    <col min="7670" max="7674" width="37.7109375" style="11" customWidth="1"/>
    <col min="7675" max="7675" width="38.42578125" style="11" customWidth="1"/>
    <col min="7676" max="7676" width="9.140625" style="11"/>
    <col min="7677" max="7677" width="11.42578125" style="11" customWidth="1"/>
    <col min="7678" max="7678" width="9.140625" style="11"/>
    <col min="7679" max="7680" width="37.7109375" style="11" customWidth="1"/>
    <col min="7681" max="7682" width="35" style="11" customWidth="1"/>
    <col min="7683" max="7683" width="39.85546875" style="11" customWidth="1"/>
    <col min="7684" max="7684" width="35" style="11" customWidth="1"/>
    <col min="7685" max="7685" width="39.85546875" style="11" customWidth="1"/>
    <col min="7686" max="7686" width="36.28515625" style="11" customWidth="1"/>
    <col min="7687" max="7687" width="40.140625" style="11" customWidth="1"/>
    <col min="7688" max="7688" width="9.140625" style="11"/>
    <col min="7689" max="7689" width="28.5703125" style="11" customWidth="1"/>
    <col min="7690" max="7690" width="33.7109375" style="11" customWidth="1"/>
    <col min="7691" max="7691" width="29.85546875" style="11" customWidth="1"/>
    <col min="7692" max="7692" width="27.7109375" style="11" customWidth="1"/>
    <col min="7693" max="7694" width="28.5703125" style="11" customWidth="1"/>
    <col min="7695" max="7695" width="36.42578125" style="11" customWidth="1"/>
    <col min="7696" max="7696" width="31.5703125" style="11" customWidth="1"/>
    <col min="7697" max="7698" width="28.5703125" style="11" customWidth="1"/>
    <col min="7699" max="7699" width="9.140625" style="11"/>
    <col min="7700" max="7700" width="25.5703125" style="11" customWidth="1"/>
    <col min="7701" max="7701" width="38" style="11" customWidth="1"/>
    <col min="7702" max="7702" width="27.7109375" style="11" customWidth="1"/>
    <col min="7703" max="7704" width="28.140625" style="11" customWidth="1"/>
    <col min="7705" max="7705" width="28.5703125" style="11" customWidth="1"/>
    <col min="7706" max="7855" width="9.140625" style="11"/>
    <col min="7856" max="7856" width="163.7109375" style="11" customWidth="1"/>
    <col min="7857" max="7857" width="63.85546875" style="11" customWidth="1"/>
    <col min="7858" max="7859" width="26.5703125" style="11" customWidth="1"/>
    <col min="7860" max="7860" width="28.140625" style="11" customWidth="1"/>
    <col min="7861" max="7861" width="68.7109375" style="11" customWidth="1"/>
    <col min="7862" max="7863" width="42.7109375" style="11" customWidth="1"/>
    <col min="7864" max="7864" width="39.42578125" style="11" customWidth="1"/>
    <col min="7865" max="7865" width="33" style="11" customWidth="1"/>
    <col min="7866" max="7866" width="41.7109375" style="11" customWidth="1"/>
    <col min="7867" max="7867" width="36.42578125" style="11" customWidth="1"/>
    <col min="7868" max="7868" width="43" style="11" customWidth="1"/>
    <col min="7869" max="7869" width="46.42578125" style="11" customWidth="1"/>
    <col min="7870" max="7870" width="18.28515625" style="11" customWidth="1"/>
    <col min="7871" max="7871" width="43.7109375" style="11" customWidth="1"/>
    <col min="7872" max="7872" width="39.85546875" style="11" customWidth="1"/>
    <col min="7873" max="7873" width="36.42578125" style="11" customWidth="1"/>
    <col min="7874" max="7874" width="39.85546875" style="11" customWidth="1"/>
    <col min="7875" max="7875" width="42" style="11" customWidth="1"/>
    <col min="7876" max="7876" width="45.140625" style="11" customWidth="1"/>
    <col min="7877" max="7877" width="55.85546875" style="11" customWidth="1"/>
    <col min="7878" max="7878" width="33.28515625" style="11" customWidth="1"/>
    <col min="7879" max="7879" width="0.28515625" style="11" customWidth="1"/>
    <col min="7880" max="7880" width="37" style="11" customWidth="1"/>
    <col min="7881" max="7881" width="46" style="11" customWidth="1"/>
    <col min="7882" max="7882" width="38.28515625" style="11" customWidth="1"/>
    <col min="7883" max="7883" width="39.85546875" style="11" customWidth="1"/>
    <col min="7884" max="7884" width="34.7109375" style="11" customWidth="1"/>
    <col min="7885" max="7885" width="42" style="11" customWidth="1"/>
    <col min="7886" max="7886" width="17" style="11" customWidth="1"/>
    <col min="7887" max="7887" width="37.28515625" style="11" customWidth="1"/>
    <col min="7888" max="7888" width="38.28515625" style="11" customWidth="1"/>
    <col min="7889" max="7889" width="40.42578125" style="11" customWidth="1"/>
    <col min="7890" max="7890" width="34.7109375" style="11" customWidth="1"/>
    <col min="7891" max="7891" width="42" style="11" customWidth="1"/>
    <col min="7892" max="7892" width="11.28515625" style="11" customWidth="1"/>
    <col min="7893" max="7893" width="37.28515625" style="11" customWidth="1"/>
    <col min="7894" max="7894" width="33.42578125" style="11" customWidth="1"/>
    <col min="7895" max="7895" width="38.28515625" style="11" customWidth="1"/>
    <col min="7896" max="7896" width="34.7109375" style="11" customWidth="1"/>
    <col min="7897" max="7897" width="42" style="11" customWidth="1"/>
    <col min="7898" max="7898" width="9.140625" style="11"/>
    <col min="7899" max="7899" width="38.28515625" style="11" customWidth="1"/>
    <col min="7900" max="7905" width="34.7109375" style="11" customWidth="1"/>
    <col min="7906" max="7906" width="42" style="11" customWidth="1"/>
    <col min="7907" max="7907" width="39.5703125" style="11" customWidth="1"/>
    <col min="7908" max="7908" width="38.5703125" style="11" customWidth="1"/>
    <col min="7909" max="7913" width="38.140625" style="11" customWidth="1"/>
    <col min="7914" max="7914" width="39" style="11" customWidth="1"/>
    <col min="7915" max="7915" width="9.140625" style="11"/>
    <col min="7916" max="7916" width="38.85546875" style="11" customWidth="1"/>
    <col min="7917" max="7917" width="38.28515625" style="11" customWidth="1"/>
    <col min="7918" max="7922" width="39.7109375" style="11" customWidth="1"/>
    <col min="7923" max="7923" width="33.28515625" style="11" customWidth="1"/>
    <col min="7924" max="7924" width="41.28515625" style="11" customWidth="1"/>
    <col min="7925" max="7925" width="40.28515625" style="11" customWidth="1"/>
    <col min="7926" max="7930" width="37.7109375" style="11" customWidth="1"/>
    <col min="7931" max="7931" width="38.42578125" style="11" customWidth="1"/>
    <col min="7932" max="7932" width="9.140625" style="11"/>
    <col min="7933" max="7933" width="11.42578125" style="11" customWidth="1"/>
    <col min="7934" max="7934" width="9.140625" style="11"/>
    <col min="7935" max="7936" width="37.7109375" style="11" customWidth="1"/>
    <col min="7937" max="7938" width="35" style="11" customWidth="1"/>
    <col min="7939" max="7939" width="39.85546875" style="11" customWidth="1"/>
    <col min="7940" max="7940" width="35" style="11" customWidth="1"/>
    <col min="7941" max="7941" width="39.85546875" style="11" customWidth="1"/>
    <col min="7942" max="7942" width="36.28515625" style="11" customWidth="1"/>
    <col min="7943" max="7943" width="40.140625" style="11" customWidth="1"/>
    <col min="7944" max="7944" width="9.140625" style="11"/>
    <col min="7945" max="7945" width="28.5703125" style="11" customWidth="1"/>
    <col min="7946" max="7946" width="33.7109375" style="11" customWidth="1"/>
    <col min="7947" max="7947" width="29.85546875" style="11" customWidth="1"/>
    <col min="7948" max="7948" width="27.7109375" style="11" customWidth="1"/>
    <col min="7949" max="7950" width="28.5703125" style="11" customWidth="1"/>
    <col min="7951" max="7951" width="36.42578125" style="11" customWidth="1"/>
    <col min="7952" max="7952" width="31.5703125" style="11" customWidth="1"/>
    <col min="7953" max="7954" width="28.5703125" style="11" customWidth="1"/>
    <col min="7955" max="7955" width="9.140625" style="11"/>
    <col min="7956" max="7956" width="25.5703125" style="11" customWidth="1"/>
    <col min="7957" max="7957" width="38" style="11" customWidth="1"/>
    <col min="7958" max="7958" width="27.7109375" style="11" customWidth="1"/>
    <col min="7959" max="7960" width="28.140625" style="11" customWidth="1"/>
    <col min="7961" max="7961" width="28.5703125" style="11" customWidth="1"/>
    <col min="7962" max="8111" width="9.140625" style="11"/>
    <col min="8112" max="8112" width="163.7109375" style="11" customWidth="1"/>
    <col min="8113" max="8113" width="63.85546875" style="11" customWidth="1"/>
    <col min="8114" max="8115" width="26.5703125" style="11" customWidth="1"/>
    <col min="8116" max="8116" width="28.140625" style="11" customWidth="1"/>
    <col min="8117" max="8117" width="68.7109375" style="11" customWidth="1"/>
    <col min="8118" max="8119" width="42.7109375" style="11" customWidth="1"/>
    <col min="8120" max="8120" width="39.42578125" style="11" customWidth="1"/>
    <col min="8121" max="8121" width="33" style="11" customWidth="1"/>
    <col min="8122" max="8122" width="41.7109375" style="11" customWidth="1"/>
    <col min="8123" max="8123" width="36.42578125" style="11" customWidth="1"/>
    <col min="8124" max="8124" width="43" style="11" customWidth="1"/>
    <col min="8125" max="8125" width="46.42578125" style="11" customWidth="1"/>
    <col min="8126" max="8126" width="18.28515625" style="11" customWidth="1"/>
    <col min="8127" max="8127" width="43.7109375" style="11" customWidth="1"/>
    <col min="8128" max="8128" width="39.85546875" style="11" customWidth="1"/>
    <col min="8129" max="8129" width="36.42578125" style="11" customWidth="1"/>
    <col min="8130" max="8130" width="39.85546875" style="11" customWidth="1"/>
    <col min="8131" max="8131" width="42" style="11" customWidth="1"/>
    <col min="8132" max="8132" width="45.140625" style="11" customWidth="1"/>
    <col min="8133" max="8133" width="55.85546875" style="11" customWidth="1"/>
    <col min="8134" max="8134" width="33.28515625" style="11" customWidth="1"/>
    <col min="8135" max="8135" width="0.28515625" style="11" customWidth="1"/>
    <col min="8136" max="8136" width="37" style="11" customWidth="1"/>
    <col min="8137" max="8137" width="46" style="11" customWidth="1"/>
    <col min="8138" max="8138" width="38.28515625" style="11" customWidth="1"/>
    <col min="8139" max="8139" width="39.85546875" style="11" customWidth="1"/>
    <col min="8140" max="8140" width="34.7109375" style="11" customWidth="1"/>
    <col min="8141" max="8141" width="42" style="11" customWidth="1"/>
    <col min="8142" max="8142" width="17" style="11" customWidth="1"/>
    <col min="8143" max="8143" width="37.28515625" style="11" customWidth="1"/>
    <col min="8144" max="8144" width="38.28515625" style="11" customWidth="1"/>
    <col min="8145" max="8145" width="40.42578125" style="11" customWidth="1"/>
    <col min="8146" max="8146" width="34.7109375" style="11" customWidth="1"/>
    <col min="8147" max="8147" width="42" style="11" customWidth="1"/>
    <col min="8148" max="8148" width="11.28515625" style="11" customWidth="1"/>
    <col min="8149" max="8149" width="37.28515625" style="11" customWidth="1"/>
    <col min="8150" max="8150" width="33.42578125" style="11" customWidth="1"/>
    <col min="8151" max="8151" width="38.28515625" style="11" customWidth="1"/>
    <col min="8152" max="8152" width="34.7109375" style="11" customWidth="1"/>
    <col min="8153" max="8153" width="42" style="11" customWidth="1"/>
    <col min="8154" max="8154" width="9.140625" style="11"/>
    <col min="8155" max="8155" width="38.28515625" style="11" customWidth="1"/>
    <col min="8156" max="8161" width="34.7109375" style="11" customWidth="1"/>
    <col min="8162" max="8162" width="42" style="11" customWidth="1"/>
    <col min="8163" max="8163" width="39.5703125" style="11" customWidth="1"/>
    <col min="8164" max="8164" width="38.5703125" style="11" customWidth="1"/>
    <col min="8165" max="8169" width="38.140625" style="11" customWidth="1"/>
    <col min="8170" max="8170" width="39" style="11" customWidth="1"/>
    <col min="8171" max="8171" width="9.140625" style="11"/>
    <col min="8172" max="8172" width="38.85546875" style="11" customWidth="1"/>
    <col min="8173" max="8173" width="38.28515625" style="11" customWidth="1"/>
    <col min="8174" max="8178" width="39.7109375" style="11" customWidth="1"/>
    <col min="8179" max="8179" width="33.28515625" style="11" customWidth="1"/>
    <col min="8180" max="8180" width="41.28515625" style="11" customWidth="1"/>
    <col min="8181" max="8181" width="40.28515625" style="11" customWidth="1"/>
    <col min="8182" max="8186" width="37.7109375" style="11" customWidth="1"/>
    <col min="8187" max="8187" width="38.42578125" style="11" customWidth="1"/>
    <col min="8188" max="8188" width="9.140625" style="11"/>
    <col min="8189" max="8189" width="11.42578125" style="11" customWidth="1"/>
    <col min="8190" max="8190" width="9.140625" style="11"/>
    <col min="8191" max="8192" width="37.7109375" style="11" customWidth="1"/>
    <col min="8193" max="8194" width="35" style="11" customWidth="1"/>
    <col min="8195" max="8195" width="39.85546875" style="11" customWidth="1"/>
    <col min="8196" max="8196" width="35" style="11" customWidth="1"/>
    <col min="8197" max="8197" width="39.85546875" style="11" customWidth="1"/>
    <col min="8198" max="8198" width="36.28515625" style="11" customWidth="1"/>
    <col min="8199" max="8199" width="40.140625" style="11" customWidth="1"/>
    <col min="8200" max="8200" width="9.140625" style="11"/>
    <col min="8201" max="8201" width="28.5703125" style="11" customWidth="1"/>
    <col min="8202" max="8202" width="33.7109375" style="11" customWidth="1"/>
    <col min="8203" max="8203" width="29.85546875" style="11" customWidth="1"/>
    <col min="8204" max="8204" width="27.7109375" style="11" customWidth="1"/>
    <col min="8205" max="8206" width="28.5703125" style="11" customWidth="1"/>
    <col min="8207" max="8207" width="36.42578125" style="11" customWidth="1"/>
    <col min="8208" max="8208" width="31.5703125" style="11" customWidth="1"/>
    <col min="8209" max="8210" width="28.5703125" style="11" customWidth="1"/>
    <col min="8211" max="8211" width="9.140625" style="11"/>
    <col min="8212" max="8212" width="25.5703125" style="11" customWidth="1"/>
    <col min="8213" max="8213" width="38" style="11" customWidth="1"/>
    <col min="8214" max="8214" width="27.7109375" style="11" customWidth="1"/>
    <col min="8215" max="8216" width="28.140625" style="11" customWidth="1"/>
    <col min="8217" max="8217" width="28.5703125" style="11" customWidth="1"/>
    <col min="8218" max="8367" width="9.140625" style="11"/>
    <col min="8368" max="8368" width="163.7109375" style="11" customWidth="1"/>
    <col min="8369" max="8369" width="63.85546875" style="11" customWidth="1"/>
    <col min="8370" max="8371" width="26.5703125" style="11" customWidth="1"/>
    <col min="8372" max="8372" width="28.140625" style="11" customWidth="1"/>
    <col min="8373" max="8373" width="68.7109375" style="11" customWidth="1"/>
    <col min="8374" max="8375" width="42.7109375" style="11" customWidth="1"/>
    <col min="8376" max="8376" width="39.42578125" style="11" customWidth="1"/>
    <col min="8377" max="8377" width="33" style="11" customWidth="1"/>
    <col min="8378" max="8378" width="41.7109375" style="11" customWidth="1"/>
    <col min="8379" max="8379" width="36.42578125" style="11" customWidth="1"/>
    <col min="8380" max="8380" width="43" style="11" customWidth="1"/>
    <col min="8381" max="8381" width="46.42578125" style="11" customWidth="1"/>
    <col min="8382" max="8382" width="18.28515625" style="11" customWidth="1"/>
    <col min="8383" max="8383" width="43.7109375" style="11" customWidth="1"/>
    <col min="8384" max="8384" width="39.85546875" style="11" customWidth="1"/>
    <col min="8385" max="8385" width="36.42578125" style="11" customWidth="1"/>
    <col min="8386" max="8386" width="39.85546875" style="11" customWidth="1"/>
    <col min="8387" max="8387" width="42" style="11" customWidth="1"/>
    <col min="8388" max="8388" width="45.140625" style="11" customWidth="1"/>
    <col min="8389" max="8389" width="55.85546875" style="11" customWidth="1"/>
    <col min="8390" max="8390" width="33.28515625" style="11" customWidth="1"/>
    <col min="8391" max="8391" width="0.28515625" style="11" customWidth="1"/>
    <col min="8392" max="8392" width="37" style="11" customWidth="1"/>
    <col min="8393" max="8393" width="46" style="11" customWidth="1"/>
    <col min="8394" max="8394" width="38.28515625" style="11" customWidth="1"/>
    <col min="8395" max="8395" width="39.85546875" style="11" customWidth="1"/>
    <col min="8396" max="8396" width="34.7109375" style="11" customWidth="1"/>
    <col min="8397" max="8397" width="42" style="11" customWidth="1"/>
    <col min="8398" max="8398" width="17" style="11" customWidth="1"/>
    <col min="8399" max="8399" width="37.28515625" style="11" customWidth="1"/>
    <col min="8400" max="8400" width="38.28515625" style="11" customWidth="1"/>
    <col min="8401" max="8401" width="40.42578125" style="11" customWidth="1"/>
    <col min="8402" max="8402" width="34.7109375" style="11" customWidth="1"/>
    <col min="8403" max="8403" width="42" style="11" customWidth="1"/>
    <col min="8404" max="8404" width="11.28515625" style="11" customWidth="1"/>
    <col min="8405" max="8405" width="37.28515625" style="11" customWidth="1"/>
    <col min="8406" max="8406" width="33.42578125" style="11" customWidth="1"/>
    <col min="8407" max="8407" width="38.28515625" style="11" customWidth="1"/>
    <col min="8408" max="8408" width="34.7109375" style="11" customWidth="1"/>
    <col min="8409" max="8409" width="42" style="11" customWidth="1"/>
    <col min="8410" max="8410" width="9.140625" style="11"/>
    <col min="8411" max="8411" width="38.28515625" style="11" customWidth="1"/>
    <col min="8412" max="8417" width="34.7109375" style="11" customWidth="1"/>
    <col min="8418" max="8418" width="42" style="11" customWidth="1"/>
    <col min="8419" max="8419" width="39.5703125" style="11" customWidth="1"/>
    <col min="8420" max="8420" width="38.5703125" style="11" customWidth="1"/>
    <col min="8421" max="8425" width="38.140625" style="11" customWidth="1"/>
    <col min="8426" max="8426" width="39" style="11" customWidth="1"/>
    <col min="8427" max="8427" width="9.140625" style="11"/>
    <col min="8428" max="8428" width="38.85546875" style="11" customWidth="1"/>
    <col min="8429" max="8429" width="38.28515625" style="11" customWidth="1"/>
    <col min="8430" max="8434" width="39.7109375" style="11" customWidth="1"/>
    <col min="8435" max="8435" width="33.28515625" style="11" customWidth="1"/>
    <col min="8436" max="8436" width="41.28515625" style="11" customWidth="1"/>
    <col min="8437" max="8437" width="40.28515625" style="11" customWidth="1"/>
    <col min="8438" max="8442" width="37.7109375" style="11" customWidth="1"/>
    <col min="8443" max="8443" width="38.42578125" style="11" customWidth="1"/>
    <col min="8444" max="8444" width="9.140625" style="11"/>
    <col min="8445" max="8445" width="11.42578125" style="11" customWidth="1"/>
    <col min="8446" max="8446" width="9.140625" style="11"/>
    <col min="8447" max="8448" width="37.7109375" style="11" customWidth="1"/>
    <col min="8449" max="8450" width="35" style="11" customWidth="1"/>
    <col min="8451" max="8451" width="39.85546875" style="11" customWidth="1"/>
    <col min="8452" max="8452" width="35" style="11" customWidth="1"/>
    <col min="8453" max="8453" width="39.85546875" style="11" customWidth="1"/>
    <col min="8454" max="8454" width="36.28515625" style="11" customWidth="1"/>
    <col min="8455" max="8455" width="40.140625" style="11" customWidth="1"/>
    <col min="8456" max="8456" width="9.140625" style="11"/>
    <col min="8457" max="8457" width="28.5703125" style="11" customWidth="1"/>
    <col min="8458" max="8458" width="33.7109375" style="11" customWidth="1"/>
    <col min="8459" max="8459" width="29.85546875" style="11" customWidth="1"/>
    <col min="8460" max="8460" width="27.7109375" style="11" customWidth="1"/>
    <col min="8461" max="8462" width="28.5703125" style="11" customWidth="1"/>
    <col min="8463" max="8463" width="36.42578125" style="11" customWidth="1"/>
    <col min="8464" max="8464" width="31.5703125" style="11" customWidth="1"/>
    <col min="8465" max="8466" width="28.5703125" style="11" customWidth="1"/>
    <col min="8467" max="8467" width="9.140625" style="11"/>
    <col min="8468" max="8468" width="25.5703125" style="11" customWidth="1"/>
    <col min="8469" max="8469" width="38" style="11" customWidth="1"/>
    <col min="8470" max="8470" width="27.7109375" style="11" customWidth="1"/>
    <col min="8471" max="8472" width="28.140625" style="11" customWidth="1"/>
    <col min="8473" max="8473" width="28.5703125" style="11" customWidth="1"/>
    <col min="8474" max="8623" width="9.140625" style="11"/>
    <col min="8624" max="8624" width="163.7109375" style="11" customWidth="1"/>
    <col min="8625" max="8625" width="63.85546875" style="11" customWidth="1"/>
    <col min="8626" max="8627" width="26.5703125" style="11" customWidth="1"/>
    <col min="8628" max="8628" width="28.140625" style="11" customWidth="1"/>
    <col min="8629" max="8629" width="68.7109375" style="11" customWidth="1"/>
    <col min="8630" max="8631" width="42.7109375" style="11" customWidth="1"/>
    <col min="8632" max="8632" width="39.42578125" style="11" customWidth="1"/>
    <col min="8633" max="8633" width="33" style="11" customWidth="1"/>
    <col min="8634" max="8634" width="41.7109375" style="11" customWidth="1"/>
    <col min="8635" max="8635" width="36.42578125" style="11" customWidth="1"/>
    <col min="8636" max="8636" width="43" style="11" customWidth="1"/>
    <col min="8637" max="8637" width="46.42578125" style="11" customWidth="1"/>
    <col min="8638" max="8638" width="18.28515625" style="11" customWidth="1"/>
    <col min="8639" max="8639" width="43.7109375" style="11" customWidth="1"/>
    <col min="8640" max="8640" width="39.85546875" style="11" customWidth="1"/>
    <col min="8641" max="8641" width="36.42578125" style="11" customWidth="1"/>
    <col min="8642" max="8642" width="39.85546875" style="11" customWidth="1"/>
    <col min="8643" max="8643" width="42" style="11" customWidth="1"/>
    <col min="8644" max="8644" width="45.140625" style="11" customWidth="1"/>
    <col min="8645" max="8645" width="55.85546875" style="11" customWidth="1"/>
    <col min="8646" max="8646" width="33.28515625" style="11" customWidth="1"/>
    <col min="8647" max="8647" width="0.28515625" style="11" customWidth="1"/>
    <col min="8648" max="8648" width="37" style="11" customWidth="1"/>
    <col min="8649" max="8649" width="46" style="11" customWidth="1"/>
    <col min="8650" max="8650" width="38.28515625" style="11" customWidth="1"/>
    <col min="8651" max="8651" width="39.85546875" style="11" customWidth="1"/>
    <col min="8652" max="8652" width="34.7109375" style="11" customWidth="1"/>
    <col min="8653" max="8653" width="42" style="11" customWidth="1"/>
    <col min="8654" max="8654" width="17" style="11" customWidth="1"/>
    <col min="8655" max="8655" width="37.28515625" style="11" customWidth="1"/>
    <col min="8656" max="8656" width="38.28515625" style="11" customWidth="1"/>
    <col min="8657" max="8657" width="40.42578125" style="11" customWidth="1"/>
    <col min="8658" max="8658" width="34.7109375" style="11" customWidth="1"/>
    <col min="8659" max="8659" width="42" style="11" customWidth="1"/>
    <col min="8660" max="8660" width="11.28515625" style="11" customWidth="1"/>
    <col min="8661" max="8661" width="37.28515625" style="11" customWidth="1"/>
    <col min="8662" max="8662" width="33.42578125" style="11" customWidth="1"/>
    <col min="8663" max="8663" width="38.28515625" style="11" customWidth="1"/>
    <col min="8664" max="8664" width="34.7109375" style="11" customWidth="1"/>
    <col min="8665" max="8665" width="42" style="11" customWidth="1"/>
    <col min="8666" max="8666" width="9.140625" style="11"/>
    <col min="8667" max="8667" width="38.28515625" style="11" customWidth="1"/>
    <col min="8668" max="8673" width="34.7109375" style="11" customWidth="1"/>
    <col min="8674" max="8674" width="42" style="11" customWidth="1"/>
    <col min="8675" max="8675" width="39.5703125" style="11" customWidth="1"/>
    <col min="8676" max="8676" width="38.5703125" style="11" customWidth="1"/>
    <col min="8677" max="8681" width="38.140625" style="11" customWidth="1"/>
    <col min="8682" max="8682" width="39" style="11" customWidth="1"/>
    <col min="8683" max="8683" width="9.140625" style="11"/>
    <col min="8684" max="8684" width="38.85546875" style="11" customWidth="1"/>
    <col min="8685" max="8685" width="38.28515625" style="11" customWidth="1"/>
    <col min="8686" max="8690" width="39.7109375" style="11" customWidth="1"/>
    <col min="8691" max="8691" width="33.28515625" style="11" customWidth="1"/>
    <col min="8692" max="8692" width="41.28515625" style="11" customWidth="1"/>
    <col min="8693" max="8693" width="40.28515625" style="11" customWidth="1"/>
    <col min="8694" max="8698" width="37.7109375" style="11" customWidth="1"/>
    <col min="8699" max="8699" width="38.42578125" style="11" customWidth="1"/>
    <col min="8700" max="8700" width="9.140625" style="11"/>
    <col min="8701" max="8701" width="11.42578125" style="11" customWidth="1"/>
    <col min="8702" max="8702" width="9.140625" style="11"/>
    <col min="8703" max="8704" width="37.7109375" style="11" customWidth="1"/>
    <col min="8705" max="8706" width="35" style="11" customWidth="1"/>
    <col min="8707" max="8707" width="39.85546875" style="11" customWidth="1"/>
    <col min="8708" max="8708" width="35" style="11" customWidth="1"/>
    <col min="8709" max="8709" width="39.85546875" style="11" customWidth="1"/>
    <col min="8710" max="8710" width="36.28515625" style="11" customWidth="1"/>
    <col min="8711" max="8711" width="40.140625" style="11" customWidth="1"/>
    <col min="8712" max="8712" width="9.140625" style="11"/>
    <col min="8713" max="8713" width="28.5703125" style="11" customWidth="1"/>
    <col min="8714" max="8714" width="33.7109375" style="11" customWidth="1"/>
    <col min="8715" max="8715" width="29.85546875" style="11" customWidth="1"/>
    <col min="8716" max="8716" width="27.7109375" style="11" customWidth="1"/>
    <col min="8717" max="8718" width="28.5703125" style="11" customWidth="1"/>
    <col min="8719" max="8719" width="36.42578125" style="11" customWidth="1"/>
    <col min="8720" max="8720" width="31.5703125" style="11" customWidth="1"/>
    <col min="8721" max="8722" width="28.5703125" style="11" customWidth="1"/>
    <col min="8723" max="8723" width="9.140625" style="11"/>
    <col min="8724" max="8724" width="25.5703125" style="11" customWidth="1"/>
    <col min="8725" max="8725" width="38" style="11" customWidth="1"/>
    <col min="8726" max="8726" width="27.7109375" style="11" customWidth="1"/>
    <col min="8727" max="8728" width="28.140625" style="11" customWidth="1"/>
    <col min="8729" max="8729" width="28.5703125" style="11" customWidth="1"/>
    <col min="8730" max="8879" width="9.140625" style="11"/>
    <col min="8880" max="8880" width="163.7109375" style="11" customWidth="1"/>
    <col min="8881" max="8881" width="63.85546875" style="11" customWidth="1"/>
    <col min="8882" max="8883" width="26.5703125" style="11" customWidth="1"/>
    <col min="8884" max="8884" width="28.140625" style="11" customWidth="1"/>
    <col min="8885" max="8885" width="68.7109375" style="11" customWidth="1"/>
    <col min="8886" max="8887" width="42.7109375" style="11" customWidth="1"/>
    <col min="8888" max="8888" width="39.42578125" style="11" customWidth="1"/>
    <col min="8889" max="8889" width="33" style="11" customWidth="1"/>
    <col min="8890" max="8890" width="41.7109375" style="11" customWidth="1"/>
    <col min="8891" max="8891" width="36.42578125" style="11" customWidth="1"/>
    <col min="8892" max="8892" width="43" style="11" customWidth="1"/>
    <col min="8893" max="8893" width="46.42578125" style="11" customWidth="1"/>
    <col min="8894" max="8894" width="18.28515625" style="11" customWidth="1"/>
    <col min="8895" max="8895" width="43.7109375" style="11" customWidth="1"/>
    <col min="8896" max="8896" width="39.85546875" style="11" customWidth="1"/>
    <col min="8897" max="8897" width="36.42578125" style="11" customWidth="1"/>
    <col min="8898" max="8898" width="39.85546875" style="11" customWidth="1"/>
    <col min="8899" max="8899" width="42" style="11" customWidth="1"/>
    <col min="8900" max="8900" width="45.140625" style="11" customWidth="1"/>
    <col min="8901" max="8901" width="55.85546875" style="11" customWidth="1"/>
    <col min="8902" max="8902" width="33.28515625" style="11" customWidth="1"/>
    <col min="8903" max="8903" width="0.28515625" style="11" customWidth="1"/>
    <col min="8904" max="8904" width="37" style="11" customWidth="1"/>
    <col min="8905" max="8905" width="46" style="11" customWidth="1"/>
    <col min="8906" max="8906" width="38.28515625" style="11" customWidth="1"/>
    <col min="8907" max="8907" width="39.85546875" style="11" customWidth="1"/>
    <col min="8908" max="8908" width="34.7109375" style="11" customWidth="1"/>
    <col min="8909" max="8909" width="42" style="11" customWidth="1"/>
    <col min="8910" max="8910" width="17" style="11" customWidth="1"/>
    <col min="8911" max="8911" width="37.28515625" style="11" customWidth="1"/>
    <col min="8912" max="8912" width="38.28515625" style="11" customWidth="1"/>
    <col min="8913" max="8913" width="40.42578125" style="11" customWidth="1"/>
    <col min="8914" max="8914" width="34.7109375" style="11" customWidth="1"/>
    <col min="8915" max="8915" width="42" style="11" customWidth="1"/>
    <col min="8916" max="8916" width="11.28515625" style="11" customWidth="1"/>
    <col min="8917" max="8917" width="37.28515625" style="11" customWidth="1"/>
    <col min="8918" max="8918" width="33.42578125" style="11" customWidth="1"/>
    <col min="8919" max="8919" width="38.28515625" style="11" customWidth="1"/>
    <col min="8920" max="8920" width="34.7109375" style="11" customWidth="1"/>
    <col min="8921" max="8921" width="42" style="11" customWidth="1"/>
    <col min="8922" max="8922" width="9.140625" style="11"/>
    <col min="8923" max="8923" width="38.28515625" style="11" customWidth="1"/>
    <col min="8924" max="8929" width="34.7109375" style="11" customWidth="1"/>
    <col min="8930" max="8930" width="42" style="11" customWidth="1"/>
    <col min="8931" max="8931" width="39.5703125" style="11" customWidth="1"/>
    <col min="8932" max="8932" width="38.5703125" style="11" customWidth="1"/>
    <col min="8933" max="8937" width="38.140625" style="11" customWidth="1"/>
    <col min="8938" max="8938" width="39" style="11" customWidth="1"/>
    <col min="8939" max="8939" width="9.140625" style="11"/>
    <col min="8940" max="8940" width="38.85546875" style="11" customWidth="1"/>
    <col min="8941" max="8941" width="38.28515625" style="11" customWidth="1"/>
    <col min="8942" max="8946" width="39.7109375" style="11" customWidth="1"/>
    <col min="8947" max="8947" width="33.28515625" style="11" customWidth="1"/>
    <col min="8948" max="8948" width="41.28515625" style="11" customWidth="1"/>
    <col min="8949" max="8949" width="40.28515625" style="11" customWidth="1"/>
    <col min="8950" max="8954" width="37.7109375" style="11" customWidth="1"/>
    <col min="8955" max="8955" width="38.42578125" style="11" customWidth="1"/>
    <col min="8956" max="8956" width="9.140625" style="11"/>
    <col min="8957" max="8957" width="11.42578125" style="11" customWidth="1"/>
    <col min="8958" max="8958" width="9.140625" style="11"/>
    <col min="8959" max="8960" width="37.7109375" style="11" customWidth="1"/>
    <col min="8961" max="8962" width="35" style="11" customWidth="1"/>
    <col min="8963" max="8963" width="39.85546875" style="11" customWidth="1"/>
    <col min="8964" max="8964" width="35" style="11" customWidth="1"/>
    <col min="8965" max="8965" width="39.85546875" style="11" customWidth="1"/>
    <col min="8966" max="8966" width="36.28515625" style="11" customWidth="1"/>
    <col min="8967" max="8967" width="40.140625" style="11" customWidth="1"/>
    <col min="8968" max="8968" width="9.140625" style="11"/>
    <col min="8969" max="8969" width="28.5703125" style="11" customWidth="1"/>
    <col min="8970" max="8970" width="33.7109375" style="11" customWidth="1"/>
    <col min="8971" max="8971" width="29.85546875" style="11" customWidth="1"/>
    <col min="8972" max="8972" width="27.7109375" style="11" customWidth="1"/>
    <col min="8973" max="8974" width="28.5703125" style="11" customWidth="1"/>
    <col min="8975" max="8975" width="36.42578125" style="11" customWidth="1"/>
    <col min="8976" max="8976" width="31.5703125" style="11" customWidth="1"/>
    <col min="8977" max="8978" width="28.5703125" style="11" customWidth="1"/>
    <col min="8979" max="8979" width="9.140625" style="11"/>
    <col min="8980" max="8980" width="25.5703125" style="11" customWidth="1"/>
    <col min="8981" max="8981" width="38" style="11" customWidth="1"/>
    <col min="8982" max="8982" width="27.7109375" style="11" customWidth="1"/>
    <col min="8983" max="8984" width="28.140625" style="11" customWidth="1"/>
    <col min="8985" max="8985" width="28.5703125" style="11" customWidth="1"/>
    <col min="8986" max="9135" width="9.140625" style="11"/>
    <col min="9136" max="9136" width="163.7109375" style="11" customWidth="1"/>
    <col min="9137" max="9137" width="63.85546875" style="11" customWidth="1"/>
    <col min="9138" max="9139" width="26.5703125" style="11" customWidth="1"/>
    <col min="9140" max="9140" width="28.140625" style="11" customWidth="1"/>
    <col min="9141" max="9141" width="68.7109375" style="11" customWidth="1"/>
    <col min="9142" max="9143" width="42.7109375" style="11" customWidth="1"/>
    <col min="9144" max="9144" width="39.42578125" style="11" customWidth="1"/>
    <col min="9145" max="9145" width="33" style="11" customWidth="1"/>
    <col min="9146" max="9146" width="41.7109375" style="11" customWidth="1"/>
    <col min="9147" max="9147" width="36.42578125" style="11" customWidth="1"/>
    <col min="9148" max="9148" width="43" style="11" customWidth="1"/>
    <col min="9149" max="9149" width="46.42578125" style="11" customWidth="1"/>
    <col min="9150" max="9150" width="18.28515625" style="11" customWidth="1"/>
    <col min="9151" max="9151" width="43.7109375" style="11" customWidth="1"/>
    <col min="9152" max="9152" width="39.85546875" style="11" customWidth="1"/>
    <col min="9153" max="9153" width="36.42578125" style="11" customWidth="1"/>
    <col min="9154" max="9154" width="39.85546875" style="11" customWidth="1"/>
    <col min="9155" max="9155" width="42" style="11" customWidth="1"/>
    <col min="9156" max="9156" width="45.140625" style="11" customWidth="1"/>
    <col min="9157" max="9157" width="55.85546875" style="11" customWidth="1"/>
    <col min="9158" max="9158" width="33.28515625" style="11" customWidth="1"/>
    <col min="9159" max="9159" width="0.28515625" style="11" customWidth="1"/>
    <col min="9160" max="9160" width="37" style="11" customWidth="1"/>
    <col min="9161" max="9161" width="46" style="11" customWidth="1"/>
    <col min="9162" max="9162" width="38.28515625" style="11" customWidth="1"/>
    <col min="9163" max="9163" width="39.85546875" style="11" customWidth="1"/>
    <col min="9164" max="9164" width="34.7109375" style="11" customWidth="1"/>
    <col min="9165" max="9165" width="42" style="11" customWidth="1"/>
    <col min="9166" max="9166" width="17" style="11" customWidth="1"/>
    <col min="9167" max="9167" width="37.28515625" style="11" customWidth="1"/>
    <col min="9168" max="9168" width="38.28515625" style="11" customWidth="1"/>
    <col min="9169" max="9169" width="40.42578125" style="11" customWidth="1"/>
    <col min="9170" max="9170" width="34.7109375" style="11" customWidth="1"/>
    <col min="9171" max="9171" width="42" style="11" customWidth="1"/>
    <col min="9172" max="9172" width="11.28515625" style="11" customWidth="1"/>
    <col min="9173" max="9173" width="37.28515625" style="11" customWidth="1"/>
    <col min="9174" max="9174" width="33.42578125" style="11" customWidth="1"/>
    <col min="9175" max="9175" width="38.28515625" style="11" customWidth="1"/>
    <col min="9176" max="9176" width="34.7109375" style="11" customWidth="1"/>
    <col min="9177" max="9177" width="42" style="11" customWidth="1"/>
    <col min="9178" max="9178" width="9.140625" style="11"/>
    <col min="9179" max="9179" width="38.28515625" style="11" customWidth="1"/>
    <col min="9180" max="9185" width="34.7109375" style="11" customWidth="1"/>
    <col min="9186" max="9186" width="42" style="11" customWidth="1"/>
    <col min="9187" max="9187" width="39.5703125" style="11" customWidth="1"/>
    <col min="9188" max="9188" width="38.5703125" style="11" customWidth="1"/>
    <col min="9189" max="9193" width="38.140625" style="11" customWidth="1"/>
    <col min="9194" max="9194" width="39" style="11" customWidth="1"/>
    <col min="9195" max="9195" width="9.140625" style="11"/>
    <col min="9196" max="9196" width="38.85546875" style="11" customWidth="1"/>
    <col min="9197" max="9197" width="38.28515625" style="11" customWidth="1"/>
    <col min="9198" max="9202" width="39.7109375" style="11" customWidth="1"/>
    <col min="9203" max="9203" width="33.28515625" style="11" customWidth="1"/>
    <col min="9204" max="9204" width="41.28515625" style="11" customWidth="1"/>
    <col min="9205" max="9205" width="40.28515625" style="11" customWidth="1"/>
    <col min="9206" max="9210" width="37.7109375" style="11" customWidth="1"/>
    <col min="9211" max="9211" width="38.42578125" style="11" customWidth="1"/>
    <col min="9212" max="9212" width="9.140625" style="11"/>
    <col min="9213" max="9213" width="11.42578125" style="11" customWidth="1"/>
    <col min="9214" max="9214" width="9.140625" style="11"/>
    <col min="9215" max="9216" width="37.7109375" style="11" customWidth="1"/>
    <col min="9217" max="9218" width="35" style="11" customWidth="1"/>
    <col min="9219" max="9219" width="39.85546875" style="11" customWidth="1"/>
    <col min="9220" max="9220" width="35" style="11" customWidth="1"/>
    <col min="9221" max="9221" width="39.85546875" style="11" customWidth="1"/>
    <col min="9222" max="9222" width="36.28515625" style="11" customWidth="1"/>
    <col min="9223" max="9223" width="40.140625" style="11" customWidth="1"/>
    <col min="9224" max="9224" width="9.140625" style="11"/>
    <col min="9225" max="9225" width="28.5703125" style="11" customWidth="1"/>
    <col min="9226" max="9226" width="33.7109375" style="11" customWidth="1"/>
    <col min="9227" max="9227" width="29.85546875" style="11" customWidth="1"/>
    <col min="9228" max="9228" width="27.7109375" style="11" customWidth="1"/>
    <col min="9229" max="9230" width="28.5703125" style="11" customWidth="1"/>
    <col min="9231" max="9231" width="36.42578125" style="11" customWidth="1"/>
    <col min="9232" max="9232" width="31.5703125" style="11" customWidth="1"/>
    <col min="9233" max="9234" width="28.5703125" style="11" customWidth="1"/>
    <col min="9235" max="9235" width="9.140625" style="11"/>
    <col min="9236" max="9236" width="25.5703125" style="11" customWidth="1"/>
    <col min="9237" max="9237" width="38" style="11" customWidth="1"/>
    <col min="9238" max="9238" width="27.7109375" style="11" customWidth="1"/>
    <col min="9239" max="9240" width="28.140625" style="11" customWidth="1"/>
    <col min="9241" max="9241" width="28.5703125" style="11" customWidth="1"/>
    <col min="9242" max="9391" width="9.140625" style="11"/>
    <col min="9392" max="9392" width="163.7109375" style="11" customWidth="1"/>
    <col min="9393" max="9393" width="63.85546875" style="11" customWidth="1"/>
    <col min="9394" max="9395" width="26.5703125" style="11" customWidth="1"/>
    <col min="9396" max="9396" width="28.140625" style="11" customWidth="1"/>
    <col min="9397" max="9397" width="68.7109375" style="11" customWidth="1"/>
    <col min="9398" max="9399" width="42.7109375" style="11" customWidth="1"/>
    <col min="9400" max="9400" width="39.42578125" style="11" customWidth="1"/>
    <col min="9401" max="9401" width="33" style="11" customWidth="1"/>
    <col min="9402" max="9402" width="41.7109375" style="11" customWidth="1"/>
    <col min="9403" max="9403" width="36.42578125" style="11" customWidth="1"/>
    <col min="9404" max="9404" width="43" style="11" customWidth="1"/>
    <col min="9405" max="9405" width="46.42578125" style="11" customWidth="1"/>
    <col min="9406" max="9406" width="18.28515625" style="11" customWidth="1"/>
    <col min="9407" max="9407" width="43.7109375" style="11" customWidth="1"/>
    <col min="9408" max="9408" width="39.85546875" style="11" customWidth="1"/>
    <col min="9409" max="9409" width="36.42578125" style="11" customWidth="1"/>
    <col min="9410" max="9410" width="39.85546875" style="11" customWidth="1"/>
    <col min="9411" max="9411" width="42" style="11" customWidth="1"/>
    <col min="9412" max="9412" width="45.140625" style="11" customWidth="1"/>
    <col min="9413" max="9413" width="55.85546875" style="11" customWidth="1"/>
    <col min="9414" max="9414" width="33.28515625" style="11" customWidth="1"/>
    <col min="9415" max="9415" width="0.28515625" style="11" customWidth="1"/>
    <col min="9416" max="9416" width="37" style="11" customWidth="1"/>
    <col min="9417" max="9417" width="46" style="11" customWidth="1"/>
    <col min="9418" max="9418" width="38.28515625" style="11" customWidth="1"/>
    <col min="9419" max="9419" width="39.85546875" style="11" customWidth="1"/>
    <col min="9420" max="9420" width="34.7109375" style="11" customWidth="1"/>
    <col min="9421" max="9421" width="42" style="11" customWidth="1"/>
    <col min="9422" max="9422" width="17" style="11" customWidth="1"/>
    <col min="9423" max="9423" width="37.28515625" style="11" customWidth="1"/>
    <col min="9424" max="9424" width="38.28515625" style="11" customWidth="1"/>
    <col min="9425" max="9425" width="40.42578125" style="11" customWidth="1"/>
    <col min="9426" max="9426" width="34.7109375" style="11" customWidth="1"/>
    <col min="9427" max="9427" width="42" style="11" customWidth="1"/>
    <col min="9428" max="9428" width="11.28515625" style="11" customWidth="1"/>
    <col min="9429" max="9429" width="37.28515625" style="11" customWidth="1"/>
    <col min="9430" max="9430" width="33.42578125" style="11" customWidth="1"/>
    <col min="9431" max="9431" width="38.28515625" style="11" customWidth="1"/>
    <col min="9432" max="9432" width="34.7109375" style="11" customWidth="1"/>
    <col min="9433" max="9433" width="42" style="11" customWidth="1"/>
    <col min="9434" max="9434" width="9.140625" style="11"/>
    <col min="9435" max="9435" width="38.28515625" style="11" customWidth="1"/>
    <col min="9436" max="9441" width="34.7109375" style="11" customWidth="1"/>
    <col min="9442" max="9442" width="42" style="11" customWidth="1"/>
    <col min="9443" max="9443" width="39.5703125" style="11" customWidth="1"/>
    <col min="9444" max="9444" width="38.5703125" style="11" customWidth="1"/>
    <col min="9445" max="9449" width="38.140625" style="11" customWidth="1"/>
    <col min="9450" max="9450" width="39" style="11" customWidth="1"/>
    <col min="9451" max="9451" width="9.140625" style="11"/>
    <col min="9452" max="9452" width="38.85546875" style="11" customWidth="1"/>
    <col min="9453" max="9453" width="38.28515625" style="11" customWidth="1"/>
    <col min="9454" max="9458" width="39.7109375" style="11" customWidth="1"/>
    <col min="9459" max="9459" width="33.28515625" style="11" customWidth="1"/>
    <col min="9460" max="9460" width="41.28515625" style="11" customWidth="1"/>
    <col min="9461" max="9461" width="40.28515625" style="11" customWidth="1"/>
    <col min="9462" max="9466" width="37.7109375" style="11" customWidth="1"/>
    <col min="9467" max="9467" width="38.42578125" style="11" customWidth="1"/>
    <col min="9468" max="9468" width="9.140625" style="11"/>
    <col min="9469" max="9469" width="11.42578125" style="11" customWidth="1"/>
    <col min="9470" max="9470" width="9.140625" style="11"/>
    <col min="9471" max="9472" width="37.7109375" style="11" customWidth="1"/>
    <col min="9473" max="9474" width="35" style="11" customWidth="1"/>
    <col min="9475" max="9475" width="39.85546875" style="11" customWidth="1"/>
    <col min="9476" max="9476" width="35" style="11" customWidth="1"/>
    <col min="9477" max="9477" width="39.85546875" style="11" customWidth="1"/>
    <col min="9478" max="9478" width="36.28515625" style="11" customWidth="1"/>
    <col min="9479" max="9479" width="40.140625" style="11" customWidth="1"/>
    <col min="9480" max="9480" width="9.140625" style="11"/>
    <col min="9481" max="9481" width="28.5703125" style="11" customWidth="1"/>
    <col min="9482" max="9482" width="33.7109375" style="11" customWidth="1"/>
    <col min="9483" max="9483" width="29.85546875" style="11" customWidth="1"/>
    <col min="9484" max="9484" width="27.7109375" style="11" customWidth="1"/>
    <col min="9485" max="9486" width="28.5703125" style="11" customWidth="1"/>
    <col min="9487" max="9487" width="36.42578125" style="11" customWidth="1"/>
    <col min="9488" max="9488" width="31.5703125" style="11" customWidth="1"/>
    <col min="9489" max="9490" width="28.5703125" style="11" customWidth="1"/>
    <col min="9491" max="9491" width="9.140625" style="11"/>
    <col min="9492" max="9492" width="25.5703125" style="11" customWidth="1"/>
    <col min="9493" max="9493" width="38" style="11" customWidth="1"/>
    <col min="9494" max="9494" width="27.7109375" style="11" customWidth="1"/>
    <col min="9495" max="9496" width="28.140625" style="11" customWidth="1"/>
    <col min="9497" max="9497" width="28.5703125" style="11" customWidth="1"/>
    <col min="9498" max="9647" width="9.140625" style="11"/>
    <col min="9648" max="9648" width="163.7109375" style="11" customWidth="1"/>
    <col min="9649" max="9649" width="63.85546875" style="11" customWidth="1"/>
    <col min="9650" max="9651" width="26.5703125" style="11" customWidth="1"/>
    <col min="9652" max="9652" width="28.140625" style="11" customWidth="1"/>
    <col min="9653" max="9653" width="68.7109375" style="11" customWidth="1"/>
    <col min="9654" max="9655" width="42.7109375" style="11" customWidth="1"/>
    <col min="9656" max="9656" width="39.42578125" style="11" customWidth="1"/>
    <col min="9657" max="9657" width="33" style="11" customWidth="1"/>
    <col min="9658" max="9658" width="41.7109375" style="11" customWidth="1"/>
    <col min="9659" max="9659" width="36.42578125" style="11" customWidth="1"/>
    <col min="9660" max="9660" width="43" style="11" customWidth="1"/>
    <col min="9661" max="9661" width="46.42578125" style="11" customWidth="1"/>
    <col min="9662" max="9662" width="18.28515625" style="11" customWidth="1"/>
    <col min="9663" max="9663" width="43.7109375" style="11" customWidth="1"/>
    <col min="9664" max="9664" width="39.85546875" style="11" customWidth="1"/>
    <col min="9665" max="9665" width="36.42578125" style="11" customWidth="1"/>
    <col min="9666" max="9666" width="39.85546875" style="11" customWidth="1"/>
    <col min="9667" max="9667" width="42" style="11" customWidth="1"/>
    <col min="9668" max="9668" width="45.140625" style="11" customWidth="1"/>
    <col min="9669" max="9669" width="55.85546875" style="11" customWidth="1"/>
    <col min="9670" max="9670" width="33.28515625" style="11" customWidth="1"/>
    <col min="9671" max="9671" width="0.28515625" style="11" customWidth="1"/>
    <col min="9672" max="9672" width="37" style="11" customWidth="1"/>
    <col min="9673" max="9673" width="46" style="11" customWidth="1"/>
    <col min="9674" max="9674" width="38.28515625" style="11" customWidth="1"/>
    <col min="9675" max="9675" width="39.85546875" style="11" customWidth="1"/>
    <col min="9676" max="9676" width="34.7109375" style="11" customWidth="1"/>
    <col min="9677" max="9677" width="42" style="11" customWidth="1"/>
    <col min="9678" max="9678" width="17" style="11" customWidth="1"/>
    <col min="9679" max="9679" width="37.28515625" style="11" customWidth="1"/>
    <col min="9680" max="9680" width="38.28515625" style="11" customWidth="1"/>
    <col min="9681" max="9681" width="40.42578125" style="11" customWidth="1"/>
    <col min="9682" max="9682" width="34.7109375" style="11" customWidth="1"/>
    <col min="9683" max="9683" width="42" style="11" customWidth="1"/>
    <col min="9684" max="9684" width="11.28515625" style="11" customWidth="1"/>
    <col min="9685" max="9685" width="37.28515625" style="11" customWidth="1"/>
    <col min="9686" max="9686" width="33.42578125" style="11" customWidth="1"/>
    <col min="9687" max="9687" width="38.28515625" style="11" customWidth="1"/>
    <col min="9688" max="9688" width="34.7109375" style="11" customWidth="1"/>
    <col min="9689" max="9689" width="42" style="11" customWidth="1"/>
    <col min="9690" max="9690" width="9.140625" style="11"/>
    <col min="9691" max="9691" width="38.28515625" style="11" customWidth="1"/>
    <col min="9692" max="9697" width="34.7109375" style="11" customWidth="1"/>
    <col min="9698" max="9698" width="42" style="11" customWidth="1"/>
    <col min="9699" max="9699" width="39.5703125" style="11" customWidth="1"/>
    <col min="9700" max="9700" width="38.5703125" style="11" customWidth="1"/>
    <col min="9701" max="9705" width="38.140625" style="11" customWidth="1"/>
    <col min="9706" max="9706" width="39" style="11" customWidth="1"/>
    <col min="9707" max="9707" width="9.140625" style="11"/>
    <col min="9708" max="9708" width="38.85546875" style="11" customWidth="1"/>
    <col min="9709" max="9709" width="38.28515625" style="11" customWidth="1"/>
    <col min="9710" max="9714" width="39.7109375" style="11" customWidth="1"/>
    <col min="9715" max="9715" width="33.28515625" style="11" customWidth="1"/>
    <col min="9716" max="9716" width="41.28515625" style="11" customWidth="1"/>
    <col min="9717" max="9717" width="40.28515625" style="11" customWidth="1"/>
    <col min="9718" max="9722" width="37.7109375" style="11" customWidth="1"/>
    <col min="9723" max="9723" width="38.42578125" style="11" customWidth="1"/>
    <col min="9724" max="9724" width="9.140625" style="11"/>
    <col min="9725" max="9725" width="11.42578125" style="11" customWidth="1"/>
    <col min="9726" max="9726" width="9.140625" style="11"/>
    <col min="9727" max="9728" width="37.7109375" style="11" customWidth="1"/>
    <col min="9729" max="9730" width="35" style="11" customWidth="1"/>
    <col min="9731" max="9731" width="39.85546875" style="11" customWidth="1"/>
    <col min="9732" max="9732" width="35" style="11" customWidth="1"/>
    <col min="9733" max="9733" width="39.85546875" style="11" customWidth="1"/>
    <col min="9734" max="9734" width="36.28515625" style="11" customWidth="1"/>
    <col min="9735" max="9735" width="40.140625" style="11" customWidth="1"/>
    <col min="9736" max="9736" width="9.140625" style="11"/>
    <col min="9737" max="9737" width="28.5703125" style="11" customWidth="1"/>
    <col min="9738" max="9738" width="33.7109375" style="11" customWidth="1"/>
    <col min="9739" max="9739" width="29.85546875" style="11" customWidth="1"/>
    <col min="9740" max="9740" width="27.7109375" style="11" customWidth="1"/>
    <col min="9741" max="9742" width="28.5703125" style="11" customWidth="1"/>
    <col min="9743" max="9743" width="36.42578125" style="11" customWidth="1"/>
    <col min="9744" max="9744" width="31.5703125" style="11" customWidth="1"/>
    <col min="9745" max="9746" width="28.5703125" style="11" customWidth="1"/>
    <col min="9747" max="9747" width="9.140625" style="11"/>
    <col min="9748" max="9748" width="25.5703125" style="11" customWidth="1"/>
    <col min="9749" max="9749" width="38" style="11" customWidth="1"/>
    <col min="9750" max="9750" width="27.7109375" style="11" customWidth="1"/>
    <col min="9751" max="9752" width="28.140625" style="11" customWidth="1"/>
    <col min="9753" max="9753" width="28.5703125" style="11" customWidth="1"/>
    <col min="9754" max="9903" width="9.140625" style="11"/>
    <col min="9904" max="9904" width="163.7109375" style="11" customWidth="1"/>
    <col min="9905" max="9905" width="63.85546875" style="11" customWidth="1"/>
    <col min="9906" max="9907" width="26.5703125" style="11" customWidth="1"/>
    <col min="9908" max="9908" width="28.140625" style="11" customWidth="1"/>
    <col min="9909" max="9909" width="68.7109375" style="11" customWidth="1"/>
    <col min="9910" max="9911" width="42.7109375" style="11" customWidth="1"/>
    <col min="9912" max="9912" width="39.42578125" style="11" customWidth="1"/>
    <col min="9913" max="9913" width="33" style="11" customWidth="1"/>
    <col min="9914" max="9914" width="41.7109375" style="11" customWidth="1"/>
    <col min="9915" max="9915" width="36.42578125" style="11" customWidth="1"/>
    <col min="9916" max="9916" width="43" style="11" customWidth="1"/>
    <col min="9917" max="9917" width="46.42578125" style="11" customWidth="1"/>
    <col min="9918" max="9918" width="18.28515625" style="11" customWidth="1"/>
    <col min="9919" max="9919" width="43.7109375" style="11" customWidth="1"/>
    <col min="9920" max="9920" width="39.85546875" style="11" customWidth="1"/>
    <col min="9921" max="9921" width="36.42578125" style="11" customWidth="1"/>
    <col min="9922" max="9922" width="39.85546875" style="11" customWidth="1"/>
    <col min="9923" max="9923" width="42" style="11" customWidth="1"/>
    <col min="9924" max="9924" width="45.140625" style="11" customWidth="1"/>
    <col min="9925" max="9925" width="55.85546875" style="11" customWidth="1"/>
    <col min="9926" max="9926" width="33.28515625" style="11" customWidth="1"/>
    <col min="9927" max="9927" width="0.28515625" style="11" customWidth="1"/>
    <col min="9928" max="9928" width="37" style="11" customWidth="1"/>
    <col min="9929" max="9929" width="46" style="11" customWidth="1"/>
    <col min="9930" max="9930" width="38.28515625" style="11" customWidth="1"/>
    <col min="9931" max="9931" width="39.85546875" style="11" customWidth="1"/>
    <col min="9932" max="9932" width="34.7109375" style="11" customWidth="1"/>
    <col min="9933" max="9933" width="42" style="11" customWidth="1"/>
    <col min="9934" max="9934" width="17" style="11" customWidth="1"/>
    <col min="9935" max="9935" width="37.28515625" style="11" customWidth="1"/>
    <col min="9936" max="9936" width="38.28515625" style="11" customWidth="1"/>
    <col min="9937" max="9937" width="40.42578125" style="11" customWidth="1"/>
    <col min="9938" max="9938" width="34.7109375" style="11" customWidth="1"/>
    <col min="9939" max="9939" width="42" style="11" customWidth="1"/>
    <col min="9940" max="9940" width="11.28515625" style="11" customWidth="1"/>
    <col min="9941" max="9941" width="37.28515625" style="11" customWidth="1"/>
    <col min="9942" max="9942" width="33.42578125" style="11" customWidth="1"/>
    <col min="9943" max="9943" width="38.28515625" style="11" customWidth="1"/>
    <col min="9944" max="9944" width="34.7109375" style="11" customWidth="1"/>
    <col min="9945" max="9945" width="42" style="11" customWidth="1"/>
    <col min="9946" max="9946" width="9.140625" style="11"/>
    <col min="9947" max="9947" width="38.28515625" style="11" customWidth="1"/>
    <col min="9948" max="9953" width="34.7109375" style="11" customWidth="1"/>
    <col min="9954" max="9954" width="42" style="11" customWidth="1"/>
    <col min="9955" max="9955" width="39.5703125" style="11" customWidth="1"/>
    <col min="9956" max="9956" width="38.5703125" style="11" customWidth="1"/>
    <col min="9957" max="9961" width="38.140625" style="11" customWidth="1"/>
    <col min="9962" max="9962" width="39" style="11" customWidth="1"/>
    <col min="9963" max="9963" width="9.140625" style="11"/>
    <col min="9964" max="9964" width="38.85546875" style="11" customWidth="1"/>
    <col min="9965" max="9965" width="38.28515625" style="11" customWidth="1"/>
    <col min="9966" max="9970" width="39.7109375" style="11" customWidth="1"/>
    <col min="9971" max="9971" width="33.28515625" style="11" customWidth="1"/>
    <col min="9972" max="9972" width="41.28515625" style="11" customWidth="1"/>
    <col min="9973" max="9973" width="40.28515625" style="11" customWidth="1"/>
    <col min="9974" max="9978" width="37.7109375" style="11" customWidth="1"/>
    <col min="9979" max="9979" width="38.42578125" style="11" customWidth="1"/>
    <col min="9980" max="9980" width="9.140625" style="11"/>
    <col min="9981" max="9981" width="11.42578125" style="11" customWidth="1"/>
    <col min="9982" max="9982" width="9.140625" style="11"/>
    <col min="9983" max="9984" width="37.7109375" style="11" customWidth="1"/>
    <col min="9985" max="9986" width="35" style="11" customWidth="1"/>
    <col min="9987" max="9987" width="39.85546875" style="11" customWidth="1"/>
    <col min="9988" max="9988" width="35" style="11" customWidth="1"/>
    <col min="9989" max="9989" width="39.85546875" style="11" customWidth="1"/>
    <col min="9990" max="9990" width="36.28515625" style="11" customWidth="1"/>
    <col min="9991" max="9991" width="40.140625" style="11" customWidth="1"/>
    <col min="9992" max="9992" width="9.140625" style="11"/>
    <col min="9993" max="9993" width="28.5703125" style="11" customWidth="1"/>
    <col min="9994" max="9994" width="33.7109375" style="11" customWidth="1"/>
    <col min="9995" max="9995" width="29.85546875" style="11" customWidth="1"/>
    <col min="9996" max="9996" width="27.7109375" style="11" customWidth="1"/>
    <col min="9997" max="9998" width="28.5703125" style="11" customWidth="1"/>
    <col min="9999" max="9999" width="36.42578125" style="11" customWidth="1"/>
    <col min="10000" max="10000" width="31.5703125" style="11" customWidth="1"/>
    <col min="10001" max="10002" width="28.5703125" style="11" customWidth="1"/>
    <col min="10003" max="10003" width="9.140625" style="11"/>
    <col min="10004" max="10004" width="25.5703125" style="11" customWidth="1"/>
    <col min="10005" max="10005" width="38" style="11" customWidth="1"/>
    <col min="10006" max="10006" width="27.7109375" style="11" customWidth="1"/>
    <col min="10007" max="10008" width="28.140625" style="11" customWidth="1"/>
    <col min="10009" max="10009" width="28.5703125" style="11" customWidth="1"/>
    <col min="10010" max="10159" width="9.140625" style="11"/>
    <col min="10160" max="10160" width="163.7109375" style="11" customWidth="1"/>
    <col min="10161" max="10161" width="63.85546875" style="11" customWidth="1"/>
    <col min="10162" max="10163" width="26.5703125" style="11" customWidth="1"/>
    <col min="10164" max="10164" width="28.140625" style="11" customWidth="1"/>
    <col min="10165" max="10165" width="68.7109375" style="11" customWidth="1"/>
    <col min="10166" max="10167" width="42.7109375" style="11" customWidth="1"/>
    <col min="10168" max="10168" width="39.42578125" style="11" customWidth="1"/>
    <col min="10169" max="10169" width="33" style="11" customWidth="1"/>
    <col min="10170" max="10170" width="41.7109375" style="11" customWidth="1"/>
    <col min="10171" max="10171" width="36.42578125" style="11" customWidth="1"/>
    <col min="10172" max="10172" width="43" style="11" customWidth="1"/>
    <col min="10173" max="10173" width="46.42578125" style="11" customWidth="1"/>
    <col min="10174" max="10174" width="18.28515625" style="11" customWidth="1"/>
    <col min="10175" max="10175" width="43.7109375" style="11" customWidth="1"/>
    <col min="10176" max="10176" width="39.85546875" style="11" customWidth="1"/>
    <col min="10177" max="10177" width="36.42578125" style="11" customWidth="1"/>
    <col min="10178" max="10178" width="39.85546875" style="11" customWidth="1"/>
    <col min="10179" max="10179" width="42" style="11" customWidth="1"/>
    <col min="10180" max="10180" width="45.140625" style="11" customWidth="1"/>
    <col min="10181" max="10181" width="55.85546875" style="11" customWidth="1"/>
    <col min="10182" max="10182" width="33.28515625" style="11" customWidth="1"/>
    <col min="10183" max="10183" width="0.28515625" style="11" customWidth="1"/>
    <col min="10184" max="10184" width="37" style="11" customWidth="1"/>
    <col min="10185" max="10185" width="46" style="11" customWidth="1"/>
    <col min="10186" max="10186" width="38.28515625" style="11" customWidth="1"/>
    <col min="10187" max="10187" width="39.85546875" style="11" customWidth="1"/>
    <col min="10188" max="10188" width="34.7109375" style="11" customWidth="1"/>
    <col min="10189" max="10189" width="42" style="11" customWidth="1"/>
    <col min="10190" max="10190" width="17" style="11" customWidth="1"/>
    <col min="10191" max="10191" width="37.28515625" style="11" customWidth="1"/>
    <col min="10192" max="10192" width="38.28515625" style="11" customWidth="1"/>
    <col min="10193" max="10193" width="40.42578125" style="11" customWidth="1"/>
    <col min="10194" max="10194" width="34.7109375" style="11" customWidth="1"/>
    <col min="10195" max="10195" width="42" style="11" customWidth="1"/>
    <col min="10196" max="10196" width="11.28515625" style="11" customWidth="1"/>
    <col min="10197" max="10197" width="37.28515625" style="11" customWidth="1"/>
    <col min="10198" max="10198" width="33.42578125" style="11" customWidth="1"/>
    <col min="10199" max="10199" width="38.28515625" style="11" customWidth="1"/>
    <col min="10200" max="10200" width="34.7109375" style="11" customWidth="1"/>
    <col min="10201" max="10201" width="42" style="11" customWidth="1"/>
    <col min="10202" max="10202" width="9.140625" style="11"/>
    <col min="10203" max="10203" width="38.28515625" style="11" customWidth="1"/>
    <col min="10204" max="10209" width="34.7109375" style="11" customWidth="1"/>
    <col min="10210" max="10210" width="42" style="11" customWidth="1"/>
    <col min="10211" max="10211" width="39.5703125" style="11" customWidth="1"/>
    <col min="10212" max="10212" width="38.5703125" style="11" customWidth="1"/>
    <col min="10213" max="10217" width="38.140625" style="11" customWidth="1"/>
    <col min="10218" max="10218" width="39" style="11" customWidth="1"/>
    <col min="10219" max="10219" width="9.140625" style="11"/>
    <col min="10220" max="10220" width="38.85546875" style="11" customWidth="1"/>
    <col min="10221" max="10221" width="38.28515625" style="11" customWidth="1"/>
    <col min="10222" max="10226" width="39.7109375" style="11" customWidth="1"/>
    <col min="10227" max="10227" width="33.28515625" style="11" customWidth="1"/>
    <col min="10228" max="10228" width="41.28515625" style="11" customWidth="1"/>
    <col min="10229" max="10229" width="40.28515625" style="11" customWidth="1"/>
    <col min="10230" max="10234" width="37.7109375" style="11" customWidth="1"/>
    <col min="10235" max="10235" width="38.42578125" style="11" customWidth="1"/>
    <col min="10236" max="10236" width="9.140625" style="11"/>
    <col min="10237" max="10237" width="11.42578125" style="11" customWidth="1"/>
    <col min="10238" max="10238" width="9.140625" style="11"/>
    <col min="10239" max="10240" width="37.7109375" style="11" customWidth="1"/>
    <col min="10241" max="10242" width="35" style="11" customWidth="1"/>
    <col min="10243" max="10243" width="39.85546875" style="11" customWidth="1"/>
    <col min="10244" max="10244" width="35" style="11" customWidth="1"/>
    <col min="10245" max="10245" width="39.85546875" style="11" customWidth="1"/>
    <col min="10246" max="10246" width="36.28515625" style="11" customWidth="1"/>
    <col min="10247" max="10247" width="40.140625" style="11" customWidth="1"/>
    <col min="10248" max="10248" width="9.140625" style="11"/>
    <col min="10249" max="10249" width="28.5703125" style="11" customWidth="1"/>
    <col min="10250" max="10250" width="33.7109375" style="11" customWidth="1"/>
    <col min="10251" max="10251" width="29.85546875" style="11" customWidth="1"/>
    <col min="10252" max="10252" width="27.7109375" style="11" customWidth="1"/>
    <col min="10253" max="10254" width="28.5703125" style="11" customWidth="1"/>
    <col min="10255" max="10255" width="36.42578125" style="11" customWidth="1"/>
    <col min="10256" max="10256" width="31.5703125" style="11" customWidth="1"/>
    <col min="10257" max="10258" width="28.5703125" style="11" customWidth="1"/>
    <col min="10259" max="10259" width="9.140625" style="11"/>
    <col min="10260" max="10260" width="25.5703125" style="11" customWidth="1"/>
    <col min="10261" max="10261" width="38" style="11" customWidth="1"/>
    <col min="10262" max="10262" width="27.7109375" style="11" customWidth="1"/>
    <col min="10263" max="10264" width="28.140625" style="11" customWidth="1"/>
    <col min="10265" max="10265" width="28.5703125" style="11" customWidth="1"/>
    <col min="10266" max="10415" width="9.140625" style="11"/>
    <col min="10416" max="10416" width="163.7109375" style="11" customWidth="1"/>
    <col min="10417" max="10417" width="63.85546875" style="11" customWidth="1"/>
    <col min="10418" max="10419" width="26.5703125" style="11" customWidth="1"/>
    <col min="10420" max="10420" width="28.140625" style="11" customWidth="1"/>
    <col min="10421" max="10421" width="68.7109375" style="11" customWidth="1"/>
    <col min="10422" max="10423" width="42.7109375" style="11" customWidth="1"/>
    <col min="10424" max="10424" width="39.42578125" style="11" customWidth="1"/>
    <col min="10425" max="10425" width="33" style="11" customWidth="1"/>
    <col min="10426" max="10426" width="41.7109375" style="11" customWidth="1"/>
    <col min="10427" max="10427" width="36.42578125" style="11" customWidth="1"/>
    <col min="10428" max="10428" width="43" style="11" customWidth="1"/>
    <col min="10429" max="10429" width="46.42578125" style="11" customWidth="1"/>
    <col min="10430" max="10430" width="18.28515625" style="11" customWidth="1"/>
    <col min="10431" max="10431" width="43.7109375" style="11" customWidth="1"/>
    <col min="10432" max="10432" width="39.85546875" style="11" customWidth="1"/>
    <col min="10433" max="10433" width="36.42578125" style="11" customWidth="1"/>
    <col min="10434" max="10434" width="39.85546875" style="11" customWidth="1"/>
    <col min="10435" max="10435" width="42" style="11" customWidth="1"/>
    <col min="10436" max="10436" width="45.140625" style="11" customWidth="1"/>
    <col min="10437" max="10437" width="55.85546875" style="11" customWidth="1"/>
    <col min="10438" max="10438" width="33.28515625" style="11" customWidth="1"/>
    <col min="10439" max="10439" width="0.28515625" style="11" customWidth="1"/>
    <col min="10440" max="10440" width="37" style="11" customWidth="1"/>
    <col min="10441" max="10441" width="46" style="11" customWidth="1"/>
    <col min="10442" max="10442" width="38.28515625" style="11" customWidth="1"/>
    <col min="10443" max="10443" width="39.85546875" style="11" customWidth="1"/>
    <col min="10444" max="10444" width="34.7109375" style="11" customWidth="1"/>
    <col min="10445" max="10445" width="42" style="11" customWidth="1"/>
    <col min="10446" max="10446" width="17" style="11" customWidth="1"/>
    <col min="10447" max="10447" width="37.28515625" style="11" customWidth="1"/>
    <col min="10448" max="10448" width="38.28515625" style="11" customWidth="1"/>
    <col min="10449" max="10449" width="40.42578125" style="11" customWidth="1"/>
    <col min="10450" max="10450" width="34.7109375" style="11" customWidth="1"/>
    <col min="10451" max="10451" width="42" style="11" customWidth="1"/>
    <col min="10452" max="10452" width="11.28515625" style="11" customWidth="1"/>
    <col min="10453" max="10453" width="37.28515625" style="11" customWidth="1"/>
    <col min="10454" max="10454" width="33.42578125" style="11" customWidth="1"/>
    <col min="10455" max="10455" width="38.28515625" style="11" customWidth="1"/>
    <col min="10456" max="10456" width="34.7109375" style="11" customWidth="1"/>
    <col min="10457" max="10457" width="42" style="11" customWidth="1"/>
    <col min="10458" max="10458" width="9.140625" style="11"/>
    <col min="10459" max="10459" width="38.28515625" style="11" customWidth="1"/>
    <col min="10460" max="10465" width="34.7109375" style="11" customWidth="1"/>
    <col min="10466" max="10466" width="42" style="11" customWidth="1"/>
    <col min="10467" max="10467" width="39.5703125" style="11" customWidth="1"/>
    <col min="10468" max="10468" width="38.5703125" style="11" customWidth="1"/>
    <col min="10469" max="10473" width="38.140625" style="11" customWidth="1"/>
    <col min="10474" max="10474" width="39" style="11" customWidth="1"/>
    <col min="10475" max="10475" width="9.140625" style="11"/>
    <col min="10476" max="10476" width="38.85546875" style="11" customWidth="1"/>
    <col min="10477" max="10477" width="38.28515625" style="11" customWidth="1"/>
    <col min="10478" max="10482" width="39.7109375" style="11" customWidth="1"/>
    <col min="10483" max="10483" width="33.28515625" style="11" customWidth="1"/>
    <col min="10484" max="10484" width="41.28515625" style="11" customWidth="1"/>
    <col min="10485" max="10485" width="40.28515625" style="11" customWidth="1"/>
    <col min="10486" max="10490" width="37.7109375" style="11" customWidth="1"/>
    <col min="10491" max="10491" width="38.42578125" style="11" customWidth="1"/>
    <col min="10492" max="10492" width="9.140625" style="11"/>
    <col min="10493" max="10493" width="11.42578125" style="11" customWidth="1"/>
    <col min="10494" max="10494" width="9.140625" style="11"/>
    <col min="10495" max="10496" width="37.7109375" style="11" customWidth="1"/>
    <col min="10497" max="10498" width="35" style="11" customWidth="1"/>
    <col min="10499" max="10499" width="39.85546875" style="11" customWidth="1"/>
    <col min="10500" max="10500" width="35" style="11" customWidth="1"/>
    <col min="10501" max="10501" width="39.85546875" style="11" customWidth="1"/>
    <col min="10502" max="10502" width="36.28515625" style="11" customWidth="1"/>
    <col min="10503" max="10503" width="40.140625" style="11" customWidth="1"/>
    <col min="10504" max="10504" width="9.140625" style="11"/>
    <col min="10505" max="10505" width="28.5703125" style="11" customWidth="1"/>
    <col min="10506" max="10506" width="33.7109375" style="11" customWidth="1"/>
    <col min="10507" max="10507" width="29.85546875" style="11" customWidth="1"/>
    <col min="10508" max="10508" width="27.7109375" style="11" customWidth="1"/>
    <col min="10509" max="10510" width="28.5703125" style="11" customWidth="1"/>
    <col min="10511" max="10511" width="36.42578125" style="11" customWidth="1"/>
    <col min="10512" max="10512" width="31.5703125" style="11" customWidth="1"/>
    <col min="10513" max="10514" width="28.5703125" style="11" customWidth="1"/>
    <col min="10515" max="10515" width="9.140625" style="11"/>
    <col min="10516" max="10516" width="25.5703125" style="11" customWidth="1"/>
    <col min="10517" max="10517" width="38" style="11" customWidth="1"/>
    <col min="10518" max="10518" width="27.7109375" style="11" customWidth="1"/>
    <col min="10519" max="10520" width="28.140625" style="11" customWidth="1"/>
    <col min="10521" max="10521" width="28.5703125" style="11" customWidth="1"/>
    <col min="10522" max="10671" width="9.140625" style="11"/>
    <col min="10672" max="10672" width="163.7109375" style="11" customWidth="1"/>
    <col min="10673" max="10673" width="63.85546875" style="11" customWidth="1"/>
    <col min="10674" max="10675" width="26.5703125" style="11" customWidth="1"/>
    <col min="10676" max="10676" width="28.140625" style="11" customWidth="1"/>
    <col min="10677" max="10677" width="68.7109375" style="11" customWidth="1"/>
    <col min="10678" max="10679" width="42.7109375" style="11" customWidth="1"/>
    <col min="10680" max="10680" width="39.42578125" style="11" customWidth="1"/>
    <col min="10681" max="10681" width="33" style="11" customWidth="1"/>
    <col min="10682" max="10682" width="41.7109375" style="11" customWidth="1"/>
    <col min="10683" max="10683" width="36.42578125" style="11" customWidth="1"/>
    <col min="10684" max="10684" width="43" style="11" customWidth="1"/>
    <col min="10685" max="10685" width="46.42578125" style="11" customWidth="1"/>
    <col min="10686" max="10686" width="18.28515625" style="11" customWidth="1"/>
    <col min="10687" max="10687" width="43.7109375" style="11" customWidth="1"/>
    <col min="10688" max="10688" width="39.85546875" style="11" customWidth="1"/>
    <col min="10689" max="10689" width="36.42578125" style="11" customWidth="1"/>
    <col min="10690" max="10690" width="39.85546875" style="11" customWidth="1"/>
    <col min="10691" max="10691" width="42" style="11" customWidth="1"/>
    <col min="10692" max="10692" width="45.140625" style="11" customWidth="1"/>
    <col min="10693" max="10693" width="55.85546875" style="11" customWidth="1"/>
    <col min="10694" max="10694" width="33.28515625" style="11" customWidth="1"/>
    <col min="10695" max="10695" width="0.28515625" style="11" customWidth="1"/>
    <col min="10696" max="10696" width="37" style="11" customWidth="1"/>
    <col min="10697" max="10697" width="46" style="11" customWidth="1"/>
    <col min="10698" max="10698" width="38.28515625" style="11" customWidth="1"/>
    <col min="10699" max="10699" width="39.85546875" style="11" customWidth="1"/>
    <col min="10700" max="10700" width="34.7109375" style="11" customWidth="1"/>
    <col min="10701" max="10701" width="42" style="11" customWidth="1"/>
    <col min="10702" max="10702" width="17" style="11" customWidth="1"/>
    <col min="10703" max="10703" width="37.28515625" style="11" customWidth="1"/>
    <col min="10704" max="10704" width="38.28515625" style="11" customWidth="1"/>
    <col min="10705" max="10705" width="40.42578125" style="11" customWidth="1"/>
    <col min="10706" max="10706" width="34.7109375" style="11" customWidth="1"/>
    <col min="10707" max="10707" width="42" style="11" customWidth="1"/>
    <col min="10708" max="10708" width="11.28515625" style="11" customWidth="1"/>
    <col min="10709" max="10709" width="37.28515625" style="11" customWidth="1"/>
    <col min="10710" max="10710" width="33.42578125" style="11" customWidth="1"/>
    <col min="10711" max="10711" width="38.28515625" style="11" customWidth="1"/>
    <col min="10712" max="10712" width="34.7109375" style="11" customWidth="1"/>
    <col min="10713" max="10713" width="42" style="11" customWidth="1"/>
    <col min="10714" max="10714" width="9.140625" style="11"/>
    <col min="10715" max="10715" width="38.28515625" style="11" customWidth="1"/>
    <col min="10716" max="10721" width="34.7109375" style="11" customWidth="1"/>
    <col min="10722" max="10722" width="42" style="11" customWidth="1"/>
    <col min="10723" max="10723" width="39.5703125" style="11" customWidth="1"/>
    <col min="10724" max="10724" width="38.5703125" style="11" customWidth="1"/>
    <col min="10725" max="10729" width="38.140625" style="11" customWidth="1"/>
    <col min="10730" max="10730" width="39" style="11" customWidth="1"/>
    <col min="10731" max="10731" width="9.140625" style="11"/>
    <col min="10732" max="10732" width="38.85546875" style="11" customWidth="1"/>
    <col min="10733" max="10733" width="38.28515625" style="11" customWidth="1"/>
    <col min="10734" max="10738" width="39.7109375" style="11" customWidth="1"/>
    <col min="10739" max="10739" width="33.28515625" style="11" customWidth="1"/>
    <col min="10740" max="10740" width="41.28515625" style="11" customWidth="1"/>
    <col min="10741" max="10741" width="40.28515625" style="11" customWidth="1"/>
    <col min="10742" max="10746" width="37.7109375" style="11" customWidth="1"/>
    <col min="10747" max="10747" width="38.42578125" style="11" customWidth="1"/>
    <col min="10748" max="10748" width="9.140625" style="11"/>
    <col min="10749" max="10749" width="11.42578125" style="11" customWidth="1"/>
    <col min="10750" max="10750" width="9.140625" style="11"/>
    <col min="10751" max="10752" width="37.7109375" style="11" customWidth="1"/>
    <col min="10753" max="10754" width="35" style="11" customWidth="1"/>
    <col min="10755" max="10755" width="39.85546875" style="11" customWidth="1"/>
    <col min="10756" max="10756" width="35" style="11" customWidth="1"/>
    <col min="10757" max="10757" width="39.85546875" style="11" customWidth="1"/>
    <col min="10758" max="10758" width="36.28515625" style="11" customWidth="1"/>
    <col min="10759" max="10759" width="40.140625" style="11" customWidth="1"/>
    <col min="10760" max="10760" width="9.140625" style="11"/>
    <col min="10761" max="10761" width="28.5703125" style="11" customWidth="1"/>
    <col min="10762" max="10762" width="33.7109375" style="11" customWidth="1"/>
    <col min="10763" max="10763" width="29.85546875" style="11" customWidth="1"/>
    <col min="10764" max="10764" width="27.7109375" style="11" customWidth="1"/>
    <col min="10765" max="10766" width="28.5703125" style="11" customWidth="1"/>
    <col min="10767" max="10767" width="36.42578125" style="11" customWidth="1"/>
    <col min="10768" max="10768" width="31.5703125" style="11" customWidth="1"/>
    <col min="10769" max="10770" width="28.5703125" style="11" customWidth="1"/>
    <col min="10771" max="10771" width="9.140625" style="11"/>
    <col min="10772" max="10772" width="25.5703125" style="11" customWidth="1"/>
    <col min="10773" max="10773" width="38" style="11" customWidth="1"/>
    <col min="10774" max="10774" width="27.7109375" style="11" customWidth="1"/>
    <col min="10775" max="10776" width="28.140625" style="11" customWidth="1"/>
    <col min="10777" max="10777" width="28.5703125" style="11" customWidth="1"/>
    <col min="10778" max="10927" width="9.140625" style="11"/>
    <col min="10928" max="10928" width="163.7109375" style="11" customWidth="1"/>
    <col min="10929" max="10929" width="63.85546875" style="11" customWidth="1"/>
    <col min="10930" max="10931" width="26.5703125" style="11" customWidth="1"/>
    <col min="10932" max="10932" width="28.140625" style="11" customWidth="1"/>
    <col min="10933" max="10933" width="68.7109375" style="11" customWidth="1"/>
    <col min="10934" max="10935" width="42.7109375" style="11" customWidth="1"/>
    <col min="10936" max="10936" width="39.42578125" style="11" customWidth="1"/>
    <col min="10937" max="10937" width="33" style="11" customWidth="1"/>
    <col min="10938" max="10938" width="41.7109375" style="11" customWidth="1"/>
    <col min="10939" max="10939" width="36.42578125" style="11" customWidth="1"/>
    <col min="10940" max="10940" width="43" style="11" customWidth="1"/>
    <col min="10941" max="10941" width="46.42578125" style="11" customWidth="1"/>
    <col min="10942" max="10942" width="18.28515625" style="11" customWidth="1"/>
    <col min="10943" max="10943" width="43.7109375" style="11" customWidth="1"/>
    <col min="10944" max="10944" width="39.85546875" style="11" customWidth="1"/>
    <col min="10945" max="10945" width="36.42578125" style="11" customWidth="1"/>
    <col min="10946" max="10946" width="39.85546875" style="11" customWidth="1"/>
    <col min="10947" max="10947" width="42" style="11" customWidth="1"/>
    <col min="10948" max="10948" width="45.140625" style="11" customWidth="1"/>
    <col min="10949" max="10949" width="55.85546875" style="11" customWidth="1"/>
    <col min="10950" max="10950" width="33.28515625" style="11" customWidth="1"/>
    <col min="10951" max="10951" width="0.28515625" style="11" customWidth="1"/>
    <col min="10952" max="10952" width="37" style="11" customWidth="1"/>
    <col min="10953" max="10953" width="46" style="11" customWidth="1"/>
    <col min="10954" max="10954" width="38.28515625" style="11" customWidth="1"/>
    <col min="10955" max="10955" width="39.85546875" style="11" customWidth="1"/>
    <col min="10956" max="10956" width="34.7109375" style="11" customWidth="1"/>
    <col min="10957" max="10957" width="42" style="11" customWidth="1"/>
    <col min="10958" max="10958" width="17" style="11" customWidth="1"/>
    <col min="10959" max="10959" width="37.28515625" style="11" customWidth="1"/>
    <col min="10960" max="10960" width="38.28515625" style="11" customWidth="1"/>
    <col min="10961" max="10961" width="40.42578125" style="11" customWidth="1"/>
    <col min="10962" max="10962" width="34.7109375" style="11" customWidth="1"/>
    <col min="10963" max="10963" width="42" style="11" customWidth="1"/>
    <col min="10964" max="10964" width="11.28515625" style="11" customWidth="1"/>
    <col min="10965" max="10965" width="37.28515625" style="11" customWidth="1"/>
    <col min="10966" max="10966" width="33.42578125" style="11" customWidth="1"/>
    <col min="10967" max="10967" width="38.28515625" style="11" customWidth="1"/>
    <col min="10968" max="10968" width="34.7109375" style="11" customWidth="1"/>
    <col min="10969" max="10969" width="42" style="11" customWidth="1"/>
    <col min="10970" max="10970" width="9.140625" style="11"/>
    <col min="10971" max="10971" width="38.28515625" style="11" customWidth="1"/>
    <col min="10972" max="10977" width="34.7109375" style="11" customWidth="1"/>
    <col min="10978" max="10978" width="42" style="11" customWidth="1"/>
    <col min="10979" max="10979" width="39.5703125" style="11" customWidth="1"/>
    <col min="10980" max="10980" width="38.5703125" style="11" customWidth="1"/>
    <col min="10981" max="10985" width="38.140625" style="11" customWidth="1"/>
    <col min="10986" max="10986" width="39" style="11" customWidth="1"/>
    <col min="10987" max="10987" width="9.140625" style="11"/>
    <col min="10988" max="10988" width="38.85546875" style="11" customWidth="1"/>
    <col min="10989" max="10989" width="38.28515625" style="11" customWidth="1"/>
    <col min="10990" max="10994" width="39.7109375" style="11" customWidth="1"/>
    <col min="10995" max="10995" width="33.28515625" style="11" customWidth="1"/>
    <col min="10996" max="10996" width="41.28515625" style="11" customWidth="1"/>
    <col min="10997" max="10997" width="40.28515625" style="11" customWidth="1"/>
    <col min="10998" max="11002" width="37.7109375" style="11" customWidth="1"/>
    <col min="11003" max="11003" width="38.42578125" style="11" customWidth="1"/>
    <col min="11004" max="11004" width="9.140625" style="11"/>
    <col min="11005" max="11005" width="11.42578125" style="11" customWidth="1"/>
    <col min="11006" max="11006" width="9.140625" style="11"/>
    <col min="11007" max="11008" width="37.7109375" style="11" customWidth="1"/>
    <col min="11009" max="11010" width="35" style="11" customWidth="1"/>
    <col min="11011" max="11011" width="39.85546875" style="11" customWidth="1"/>
    <col min="11012" max="11012" width="35" style="11" customWidth="1"/>
    <col min="11013" max="11013" width="39.85546875" style="11" customWidth="1"/>
    <col min="11014" max="11014" width="36.28515625" style="11" customWidth="1"/>
    <col min="11015" max="11015" width="40.140625" style="11" customWidth="1"/>
    <col min="11016" max="11016" width="9.140625" style="11"/>
    <col min="11017" max="11017" width="28.5703125" style="11" customWidth="1"/>
    <col min="11018" max="11018" width="33.7109375" style="11" customWidth="1"/>
    <col min="11019" max="11019" width="29.85546875" style="11" customWidth="1"/>
    <col min="11020" max="11020" width="27.7109375" style="11" customWidth="1"/>
    <col min="11021" max="11022" width="28.5703125" style="11" customWidth="1"/>
    <col min="11023" max="11023" width="36.42578125" style="11" customWidth="1"/>
    <col min="11024" max="11024" width="31.5703125" style="11" customWidth="1"/>
    <col min="11025" max="11026" width="28.5703125" style="11" customWidth="1"/>
    <col min="11027" max="11027" width="9.140625" style="11"/>
    <col min="11028" max="11028" width="25.5703125" style="11" customWidth="1"/>
    <col min="11029" max="11029" width="38" style="11" customWidth="1"/>
    <col min="11030" max="11030" width="27.7109375" style="11" customWidth="1"/>
    <col min="11031" max="11032" width="28.140625" style="11" customWidth="1"/>
    <col min="11033" max="11033" width="28.5703125" style="11" customWidth="1"/>
    <col min="11034" max="11183" width="9.140625" style="11"/>
    <col min="11184" max="11184" width="163.7109375" style="11" customWidth="1"/>
    <col min="11185" max="11185" width="63.85546875" style="11" customWidth="1"/>
    <col min="11186" max="11187" width="26.5703125" style="11" customWidth="1"/>
    <col min="11188" max="11188" width="28.140625" style="11" customWidth="1"/>
    <col min="11189" max="11189" width="68.7109375" style="11" customWidth="1"/>
    <col min="11190" max="11191" width="42.7109375" style="11" customWidth="1"/>
    <col min="11192" max="11192" width="39.42578125" style="11" customWidth="1"/>
    <col min="11193" max="11193" width="33" style="11" customWidth="1"/>
    <col min="11194" max="11194" width="41.7109375" style="11" customWidth="1"/>
    <col min="11195" max="11195" width="36.42578125" style="11" customWidth="1"/>
    <col min="11196" max="11196" width="43" style="11" customWidth="1"/>
    <col min="11197" max="11197" width="46.42578125" style="11" customWidth="1"/>
    <col min="11198" max="11198" width="18.28515625" style="11" customWidth="1"/>
    <col min="11199" max="11199" width="43.7109375" style="11" customWidth="1"/>
    <col min="11200" max="11200" width="39.85546875" style="11" customWidth="1"/>
    <col min="11201" max="11201" width="36.42578125" style="11" customWidth="1"/>
    <col min="11202" max="11202" width="39.85546875" style="11" customWidth="1"/>
    <col min="11203" max="11203" width="42" style="11" customWidth="1"/>
    <col min="11204" max="11204" width="45.140625" style="11" customWidth="1"/>
    <col min="11205" max="11205" width="55.85546875" style="11" customWidth="1"/>
    <col min="11206" max="11206" width="33.28515625" style="11" customWidth="1"/>
    <col min="11207" max="11207" width="0.28515625" style="11" customWidth="1"/>
    <col min="11208" max="11208" width="37" style="11" customWidth="1"/>
    <col min="11209" max="11209" width="46" style="11" customWidth="1"/>
    <col min="11210" max="11210" width="38.28515625" style="11" customWidth="1"/>
    <col min="11211" max="11211" width="39.85546875" style="11" customWidth="1"/>
    <col min="11212" max="11212" width="34.7109375" style="11" customWidth="1"/>
    <col min="11213" max="11213" width="42" style="11" customWidth="1"/>
    <col min="11214" max="11214" width="17" style="11" customWidth="1"/>
    <col min="11215" max="11215" width="37.28515625" style="11" customWidth="1"/>
    <col min="11216" max="11216" width="38.28515625" style="11" customWidth="1"/>
    <col min="11217" max="11217" width="40.42578125" style="11" customWidth="1"/>
    <col min="11218" max="11218" width="34.7109375" style="11" customWidth="1"/>
    <col min="11219" max="11219" width="42" style="11" customWidth="1"/>
    <col min="11220" max="11220" width="11.28515625" style="11" customWidth="1"/>
    <col min="11221" max="11221" width="37.28515625" style="11" customWidth="1"/>
    <col min="11222" max="11222" width="33.42578125" style="11" customWidth="1"/>
    <col min="11223" max="11223" width="38.28515625" style="11" customWidth="1"/>
    <col min="11224" max="11224" width="34.7109375" style="11" customWidth="1"/>
    <col min="11225" max="11225" width="42" style="11" customWidth="1"/>
    <col min="11226" max="11226" width="9.140625" style="11"/>
    <col min="11227" max="11227" width="38.28515625" style="11" customWidth="1"/>
    <col min="11228" max="11233" width="34.7109375" style="11" customWidth="1"/>
    <col min="11234" max="11234" width="42" style="11" customWidth="1"/>
    <col min="11235" max="11235" width="39.5703125" style="11" customWidth="1"/>
    <col min="11236" max="11236" width="38.5703125" style="11" customWidth="1"/>
    <col min="11237" max="11241" width="38.140625" style="11" customWidth="1"/>
    <col min="11242" max="11242" width="39" style="11" customWidth="1"/>
    <col min="11243" max="11243" width="9.140625" style="11"/>
    <col min="11244" max="11244" width="38.85546875" style="11" customWidth="1"/>
    <col min="11245" max="11245" width="38.28515625" style="11" customWidth="1"/>
    <col min="11246" max="11250" width="39.7109375" style="11" customWidth="1"/>
    <col min="11251" max="11251" width="33.28515625" style="11" customWidth="1"/>
    <col min="11252" max="11252" width="41.28515625" style="11" customWidth="1"/>
    <col min="11253" max="11253" width="40.28515625" style="11" customWidth="1"/>
    <col min="11254" max="11258" width="37.7109375" style="11" customWidth="1"/>
    <col min="11259" max="11259" width="38.42578125" style="11" customWidth="1"/>
    <col min="11260" max="11260" width="9.140625" style="11"/>
    <col min="11261" max="11261" width="11.42578125" style="11" customWidth="1"/>
    <col min="11262" max="11262" width="9.140625" style="11"/>
    <col min="11263" max="11264" width="37.7109375" style="11" customWidth="1"/>
    <col min="11265" max="11266" width="35" style="11" customWidth="1"/>
    <col min="11267" max="11267" width="39.85546875" style="11" customWidth="1"/>
    <col min="11268" max="11268" width="35" style="11" customWidth="1"/>
    <col min="11269" max="11269" width="39.85546875" style="11" customWidth="1"/>
    <col min="11270" max="11270" width="36.28515625" style="11" customWidth="1"/>
    <col min="11271" max="11271" width="40.140625" style="11" customWidth="1"/>
    <col min="11272" max="11272" width="9.140625" style="11"/>
    <col min="11273" max="11273" width="28.5703125" style="11" customWidth="1"/>
    <col min="11274" max="11274" width="33.7109375" style="11" customWidth="1"/>
    <col min="11275" max="11275" width="29.85546875" style="11" customWidth="1"/>
    <col min="11276" max="11276" width="27.7109375" style="11" customWidth="1"/>
    <col min="11277" max="11278" width="28.5703125" style="11" customWidth="1"/>
    <col min="11279" max="11279" width="36.42578125" style="11" customWidth="1"/>
    <col min="11280" max="11280" width="31.5703125" style="11" customWidth="1"/>
    <col min="11281" max="11282" width="28.5703125" style="11" customWidth="1"/>
    <col min="11283" max="11283" width="9.140625" style="11"/>
    <col min="11284" max="11284" width="25.5703125" style="11" customWidth="1"/>
    <col min="11285" max="11285" width="38" style="11" customWidth="1"/>
    <col min="11286" max="11286" width="27.7109375" style="11" customWidth="1"/>
    <col min="11287" max="11288" width="28.140625" style="11" customWidth="1"/>
    <col min="11289" max="11289" width="28.5703125" style="11" customWidth="1"/>
    <col min="11290" max="11439" width="9.140625" style="11"/>
    <col min="11440" max="11440" width="163.7109375" style="11" customWidth="1"/>
    <col min="11441" max="11441" width="63.85546875" style="11" customWidth="1"/>
    <col min="11442" max="11443" width="26.5703125" style="11" customWidth="1"/>
    <col min="11444" max="11444" width="28.140625" style="11" customWidth="1"/>
    <col min="11445" max="11445" width="68.7109375" style="11" customWidth="1"/>
    <col min="11446" max="11447" width="42.7109375" style="11" customWidth="1"/>
    <col min="11448" max="11448" width="39.42578125" style="11" customWidth="1"/>
    <col min="11449" max="11449" width="33" style="11" customWidth="1"/>
    <col min="11450" max="11450" width="41.7109375" style="11" customWidth="1"/>
    <col min="11451" max="11451" width="36.42578125" style="11" customWidth="1"/>
    <col min="11452" max="11452" width="43" style="11" customWidth="1"/>
    <col min="11453" max="11453" width="46.42578125" style="11" customWidth="1"/>
    <col min="11454" max="11454" width="18.28515625" style="11" customWidth="1"/>
    <col min="11455" max="11455" width="43.7109375" style="11" customWidth="1"/>
    <col min="11456" max="11456" width="39.85546875" style="11" customWidth="1"/>
    <col min="11457" max="11457" width="36.42578125" style="11" customWidth="1"/>
    <col min="11458" max="11458" width="39.85546875" style="11" customWidth="1"/>
    <col min="11459" max="11459" width="42" style="11" customWidth="1"/>
    <col min="11460" max="11460" width="45.140625" style="11" customWidth="1"/>
    <col min="11461" max="11461" width="55.85546875" style="11" customWidth="1"/>
    <col min="11462" max="11462" width="33.28515625" style="11" customWidth="1"/>
    <col min="11463" max="11463" width="0.28515625" style="11" customWidth="1"/>
    <col min="11464" max="11464" width="37" style="11" customWidth="1"/>
    <col min="11465" max="11465" width="46" style="11" customWidth="1"/>
    <col min="11466" max="11466" width="38.28515625" style="11" customWidth="1"/>
    <col min="11467" max="11467" width="39.85546875" style="11" customWidth="1"/>
    <col min="11468" max="11468" width="34.7109375" style="11" customWidth="1"/>
    <col min="11469" max="11469" width="42" style="11" customWidth="1"/>
    <col min="11470" max="11470" width="17" style="11" customWidth="1"/>
    <col min="11471" max="11471" width="37.28515625" style="11" customWidth="1"/>
    <col min="11472" max="11472" width="38.28515625" style="11" customWidth="1"/>
    <col min="11473" max="11473" width="40.42578125" style="11" customWidth="1"/>
    <col min="11474" max="11474" width="34.7109375" style="11" customWidth="1"/>
    <col min="11475" max="11475" width="42" style="11" customWidth="1"/>
    <col min="11476" max="11476" width="11.28515625" style="11" customWidth="1"/>
    <col min="11477" max="11477" width="37.28515625" style="11" customWidth="1"/>
    <col min="11478" max="11478" width="33.42578125" style="11" customWidth="1"/>
    <col min="11479" max="11479" width="38.28515625" style="11" customWidth="1"/>
    <col min="11480" max="11480" width="34.7109375" style="11" customWidth="1"/>
    <col min="11481" max="11481" width="42" style="11" customWidth="1"/>
    <col min="11482" max="11482" width="9.140625" style="11"/>
    <col min="11483" max="11483" width="38.28515625" style="11" customWidth="1"/>
    <col min="11484" max="11489" width="34.7109375" style="11" customWidth="1"/>
    <col min="11490" max="11490" width="42" style="11" customWidth="1"/>
    <col min="11491" max="11491" width="39.5703125" style="11" customWidth="1"/>
    <col min="11492" max="11492" width="38.5703125" style="11" customWidth="1"/>
    <col min="11493" max="11497" width="38.140625" style="11" customWidth="1"/>
    <col min="11498" max="11498" width="39" style="11" customWidth="1"/>
    <col min="11499" max="11499" width="9.140625" style="11"/>
    <col min="11500" max="11500" width="38.85546875" style="11" customWidth="1"/>
    <col min="11501" max="11501" width="38.28515625" style="11" customWidth="1"/>
    <col min="11502" max="11506" width="39.7109375" style="11" customWidth="1"/>
    <col min="11507" max="11507" width="33.28515625" style="11" customWidth="1"/>
    <col min="11508" max="11508" width="41.28515625" style="11" customWidth="1"/>
    <col min="11509" max="11509" width="40.28515625" style="11" customWidth="1"/>
    <col min="11510" max="11514" width="37.7109375" style="11" customWidth="1"/>
    <col min="11515" max="11515" width="38.42578125" style="11" customWidth="1"/>
    <col min="11516" max="11516" width="9.140625" style="11"/>
    <col min="11517" max="11517" width="11.42578125" style="11" customWidth="1"/>
    <col min="11518" max="11518" width="9.140625" style="11"/>
    <col min="11519" max="11520" width="37.7109375" style="11" customWidth="1"/>
    <col min="11521" max="11522" width="35" style="11" customWidth="1"/>
    <col min="11523" max="11523" width="39.85546875" style="11" customWidth="1"/>
    <col min="11524" max="11524" width="35" style="11" customWidth="1"/>
    <col min="11525" max="11525" width="39.85546875" style="11" customWidth="1"/>
    <col min="11526" max="11526" width="36.28515625" style="11" customWidth="1"/>
    <col min="11527" max="11527" width="40.140625" style="11" customWidth="1"/>
    <col min="11528" max="11528" width="9.140625" style="11"/>
    <col min="11529" max="11529" width="28.5703125" style="11" customWidth="1"/>
    <col min="11530" max="11530" width="33.7109375" style="11" customWidth="1"/>
    <col min="11531" max="11531" width="29.85546875" style="11" customWidth="1"/>
    <col min="11532" max="11532" width="27.7109375" style="11" customWidth="1"/>
    <col min="11533" max="11534" width="28.5703125" style="11" customWidth="1"/>
    <col min="11535" max="11535" width="36.42578125" style="11" customWidth="1"/>
    <col min="11536" max="11536" width="31.5703125" style="11" customWidth="1"/>
    <col min="11537" max="11538" width="28.5703125" style="11" customWidth="1"/>
    <col min="11539" max="11539" width="9.140625" style="11"/>
    <col min="11540" max="11540" width="25.5703125" style="11" customWidth="1"/>
    <col min="11541" max="11541" width="38" style="11" customWidth="1"/>
    <col min="11542" max="11542" width="27.7109375" style="11" customWidth="1"/>
    <col min="11543" max="11544" width="28.140625" style="11" customWidth="1"/>
    <col min="11545" max="11545" width="28.5703125" style="11" customWidth="1"/>
    <col min="11546" max="11695" width="9.140625" style="11"/>
    <col min="11696" max="11696" width="163.7109375" style="11" customWidth="1"/>
    <col min="11697" max="11697" width="63.85546875" style="11" customWidth="1"/>
    <col min="11698" max="11699" width="26.5703125" style="11" customWidth="1"/>
    <col min="11700" max="11700" width="28.140625" style="11" customWidth="1"/>
    <col min="11701" max="11701" width="68.7109375" style="11" customWidth="1"/>
    <col min="11702" max="11703" width="42.7109375" style="11" customWidth="1"/>
    <col min="11704" max="11704" width="39.42578125" style="11" customWidth="1"/>
    <col min="11705" max="11705" width="33" style="11" customWidth="1"/>
    <col min="11706" max="11706" width="41.7109375" style="11" customWidth="1"/>
    <col min="11707" max="11707" width="36.42578125" style="11" customWidth="1"/>
    <col min="11708" max="11708" width="43" style="11" customWidth="1"/>
    <col min="11709" max="11709" width="46.42578125" style="11" customWidth="1"/>
    <col min="11710" max="11710" width="18.28515625" style="11" customWidth="1"/>
    <col min="11711" max="11711" width="43.7109375" style="11" customWidth="1"/>
    <col min="11712" max="11712" width="39.85546875" style="11" customWidth="1"/>
    <col min="11713" max="11713" width="36.42578125" style="11" customWidth="1"/>
    <col min="11714" max="11714" width="39.85546875" style="11" customWidth="1"/>
    <col min="11715" max="11715" width="42" style="11" customWidth="1"/>
    <col min="11716" max="11716" width="45.140625" style="11" customWidth="1"/>
    <col min="11717" max="11717" width="55.85546875" style="11" customWidth="1"/>
    <col min="11718" max="11718" width="33.28515625" style="11" customWidth="1"/>
    <col min="11719" max="11719" width="0.28515625" style="11" customWidth="1"/>
    <col min="11720" max="11720" width="37" style="11" customWidth="1"/>
    <col min="11721" max="11721" width="46" style="11" customWidth="1"/>
    <col min="11722" max="11722" width="38.28515625" style="11" customWidth="1"/>
    <col min="11723" max="11723" width="39.85546875" style="11" customWidth="1"/>
    <col min="11724" max="11724" width="34.7109375" style="11" customWidth="1"/>
    <col min="11725" max="11725" width="42" style="11" customWidth="1"/>
    <col min="11726" max="11726" width="17" style="11" customWidth="1"/>
    <col min="11727" max="11727" width="37.28515625" style="11" customWidth="1"/>
    <col min="11728" max="11728" width="38.28515625" style="11" customWidth="1"/>
    <col min="11729" max="11729" width="40.42578125" style="11" customWidth="1"/>
    <col min="11730" max="11730" width="34.7109375" style="11" customWidth="1"/>
    <col min="11731" max="11731" width="42" style="11" customWidth="1"/>
    <col min="11732" max="11732" width="11.28515625" style="11" customWidth="1"/>
    <col min="11733" max="11733" width="37.28515625" style="11" customWidth="1"/>
    <col min="11734" max="11734" width="33.42578125" style="11" customWidth="1"/>
    <col min="11735" max="11735" width="38.28515625" style="11" customWidth="1"/>
    <col min="11736" max="11736" width="34.7109375" style="11" customWidth="1"/>
    <col min="11737" max="11737" width="42" style="11" customWidth="1"/>
    <col min="11738" max="11738" width="9.140625" style="11"/>
    <col min="11739" max="11739" width="38.28515625" style="11" customWidth="1"/>
    <col min="11740" max="11745" width="34.7109375" style="11" customWidth="1"/>
    <col min="11746" max="11746" width="42" style="11" customWidth="1"/>
    <col min="11747" max="11747" width="39.5703125" style="11" customWidth="1"/>
    <col min="11748" max="11748" width="38.5703125" style="11" customWidth="1"/>
    <col min="11749" max="11753" width="38.140625" style="11" customWidth="1"/>
    <col min="11754" max="11754" width="39" style="11" customWidth="1"/>
    <col min="11755" max="11755" width="9.140625" style="11"/>
    <col min="11756" max="11756" width="38.85546875" style="11" customWidth="1"/>
    <col min="11757" max="11757" width="38.28515625" style="11" customWidth="1"/>
    <col min="11758" max="11762" width="39.7109375" style="11" customWidth="1"/>
    <col min="11763" max="11763" width="33.28515625" style="11" customWidth="1"/>
    <col min="11764" max="11764" width="41.28515625" style="11" customWidth="1"/>
    <col min="11765" max="11765" width="40.28515625" style="11" customWidth="1"/>
    <col min="11766" max="11770" width="37.7109375" style="11" customWidth="1"/>
    <col min="11771" max="11771" width="38.42578125" style="11" customWidth="1"/>
    <col min="11772" max="11772" width="9.140625" style="11"/>
    <col min="11773" max="11773" width="11.42578125" style="11" customWidth="1"/>
    <col min="11774" max="11774" width="9.140625" style="11"/>
    <col min="11775" max="11776" width="37.7109375" style="11" customWidth="1"/>
    <col min="11777" max="11778" width="35" style="11" customWidth="1"/>
    <col min="11779" max="11779" width="39.85546875" style="11" customWidth="1"/>
    <col min="11780" max="11780" width="35" style="11" customWidth="1"/>
    <col min="11781" max="11781" width="39.85546875" style="11" customWidth="1"/>
    <col min="11782" max="11782" width="36.28515625" style="11" customWidth="1"/>
    <col min="11783" max="11783" width="40.140625" style="11" customWidth="1"/>
    <col min="11784" max="11784" width="9.140625" style="11"/>
    <col min="11785" max="11785" width="28.5703125" style="11" customWidth="1"/>
    <col min="11786" max="11786" width="33.7109375" style="11" customWidth="1"/>
    <col min="11787" max="11787" width="29.85546875" style="11" customWidth="1"/>
    <col min="11788" max="11788" width="27.7109375" style="11" customWidth="1"/>
    <col min="11789" max="11790" width="28.5703125" style="11" customWidth="1"/>
    <col min="11791" max="11791" width="36.42578125" style="11" customWidth="1"/>
    <col min="11792" max="11792" width="31.5703125" style="11" customWidth="1"/>
    <col min="11793" max="11794" width="28.5703125" style="11" customWidth="1"/>
    <col min="11795" max="11795" width="9.140625" style="11"/>
    <col min="11796" max="11796" width="25.5703125" style="11" customWidth="1"/>
    <col min="11797" max="11797" width="38" style="11" customWidth="1"/>
    <col min="11798" max="11798" width="27.7109375" style="11" customWidth="1"/>
    <col min="11799" max="11800" width="28.140625" style="11" customWidth="1"/>
    <col min="11801" max="11801" width="28.5703125" style="11" customWidth="1"/>
    <col min="11802" max="11951" width="9.140625" style="11"/>
    <col min="11952" max="11952" width="163.7109375" style="11" customWidth="1"/>
    <col min="11953" max="11953" width="63.85546875" style="11" customWidth="1"/>
    <col min="11954" max="11955" width="26.5703125" style="11" customWidth="1"/>
    <col min="11956" max="11956" width="28.140625" style="11" customWidth="1"/>
    <col min="11957" max="11957" width="68.7109375" style="11" customWidth="1"/>
    <col min="11958" max="11959" width="42.7109375" style="11" customWidth="1"/>
    <col min="11960" max="11960" width="39.42578125" style="11" customWidth="1"/>
    <col min="11961" max="11961" width="33" style="11" customWidth="1"/>
    <col min="11962" max="11962" width="41.7109375" style="11" customWidth="1"/>
    <col min="11963" max="11963" width="36.42578125" style="11" customWidth="1"/>
    <col min="11964" max="11964" width="43" style="11" customWidth="1"/>
    <col min="11965" max="11965" width="46.42578125" style="11" customWidth="1"/>
    <col min="11966" max="11966" width="18.28515625" style="11" customWidth="1"/>
    <col min="11967" max="11967" width="43.7109375" style="11" customWidth="1"/>
    <col min="11968" max="11968" width="39.85546875" style="11" customWidth="1"/>
    <col min="11969" max="11969" width="36.42578125" style="11" customWidth="1"/>
    <col min="11970" max="11970" width="39.85546875" style="11" customWidth="1"/>
    <col min="11971" max="11971" width="42" style="11" customWidth="1"/>
    <col min="11972" max="11972" width="45.140625" style="11" customWidth="1"/>
    <col min="11973" max="11973" width="55.85546875" style="11" customWidth="1"/>
    <col min="11974" max="11974" width="33.28515625" style="11" customWidth="1"/>
    <col min="11975" max="11975" width="0.28515625" style="11" customWidth="1"/>
    <col min="11976" max="11976" width="37" style="11" customWidth="1"/>
    <col min="11977" max="11977" width="46" style="11" customWidth="1"/>
    <col min="11978" max="11978" width="38.28515625" style="11" customWidth="1"/>
    <col min="11979" max="11979" width="39.85546875" style="11" customWidth="1"/>
    <col min="11980" max="11980" width="34.7109375" style="11" customWidth="1"/>
    <col min="11981" max="11981" width="42" style="11" customWidth="1"/>
    <col min="11982" max="11982" width="17" style="11" customWidth="1"/>
    <col min="11983" max="11983" width="37.28515625" style="11" customWidth="1"/>
    <col min="11984" max="11984" width="38.28515625" style="11" customWidth="1"/>
    <col min="11985" max="11985" width="40.42578125" style="11" customWidth="1"/>
    <col min="11986" max="11986" width="34.7109375" style="11" customWidth="1"/>
    <col min="11987" max="11987" width="42" style="11" customWidth="1"/>
    <col min="11988" max="11988" width="11.28515625" style="11" customWidth="1"/>
    <col min="11989" max="11989" width="37.28515625" style="11" customWidth="1"/>
    <col min="11990" max="11990" width="33.42578125" style="11" customWidth="1"/>
    <col min="11991" max="11991" width="38.28515625" style="11" customWidth="1"/>
    <col min="11992" max="11992" width="34.7109375" style="11" customWidth="1"/>
    <col min="11993" max="11993" width="42" style="11" customWidth="1"/>
    <col min="11994" max="11994" width="9.140625" style="11"/>
    <col min="11995" max="11995" width="38.28515625" style="11" customWidth="1"/>
    <col min="11996" max="12001" width="34.7109375" style="11" customWidth="1"/>
    <col min="12002" max="12002" width="42" style="11" customWidth="1"/>
    <col min="12003" max="12003" width="39.5703125" style="11" customWidth="1"/>
    <col min="12004" max="12004" width="38.5703125" style="11" customWidth="1"/>
    <col min="12005" max="12009" width="38.140625" style="11" customWidth="1"/>
    <col min="12010" max="12010" width="39" style="11" customWidth="1"/>
    <col min="12011" max="12011" width="9.140625" style="11"/>
    <col min="12012" max="12012" width="38.85546875" style="11" customWidth="1"/>
    <col min="12013" max="12013" width="38.28515625" style="11" customWidth="1"/>
    <col min="12014" max="12018" width="39.7109375" style="11" customWidth="1"/>
    <col min="12019" max="12019" width="33.28515625" style="11" customWidth="1"/>
    <col min="12020" max="12020" width="41.28515625" style="11" customWidth="1"/>
    <col min="12021" max="12021" width="40.28515625" style="11" customWidth="1"/>
    <col min="12022" max="12026" width="37.7109375" style="11" customWidth="1"/>
    <col min="12027" max="12027" width="38.42578125" style="11" customWidth="1"/>
    <col min="12028" max="12028" width="9.140625" style="11"/>
    <col min="12029" max="12029" width="11.42578125" style="11" customWidth="1"/>
    <col min="12030" max="12030" width="9.140625" style="11"/>
    <col min="12031" max="12032" width="37.7109375" style="11" customWidth="1"/>
    <col min="12033" max="12034" width="35" style="11" customWidth="1"/>
    <col min="12035" max="12035" width="39.85546875" style="11" customWidth="1"/>
    <col min="12036" max="12036" width="35" style="11" customWidth="1"/>
    <col min="12037" max="12037" width="39.85546875" style="11" customWidth="1"/>
    <col min="12038" max="12038" width="36.28515625" style="11" customWidth="1"/>
    <col min="12039" max="12039" width="40.140625" style="11" customWidth="1"/>
    <col min="12040" max="12040" width="9.140625" style="11"/>
    <col min="12041" max="12041" width="28.5703125" style="11" customWidth="1"/>
    <col min="12042" max="12042" width="33.7109375" style="11" customWidth="1"/>
    <col min="12043" max="12043" width="29.85546875" style="11" customWidth="1"/>
    <col min="12044" max="12044" width="27.7109375" style="11" customWidth="1"/>
    <col min="12045" max="12046" width="28.5703125" style="11" customWidth="1"/>
    <col min="12047" max="12047" width="36.42578125" style="11" customWidth="1"/>
    <col min="12048" max="12048" width="31.5703125" style="11" customWidth="1"/>
    <col min="12049" max="12050" width="28.5703125" style="11" customWidth="1"/>
    <col min="12051" max="12051" width="9.140625" style="11"/>
    <col min="12052" max="12052" width="25.5703125" style="11" customWidth="1"/>
    <col min="12053" max="12053" width="38" style="11" customWidth="1"/>
    <col min="12054" max="12054" width="27.7109375" style="11" customWidth="1"/>
    <col min="12055" max="12056" width="28.140625" style="11" customWidth="1"/>
    <col min="12057" max="12057" width="28.5703125" style="11" customWidth="1"/>
    <col min="12058" max="12207" width="9.140625" style="11"/>
    <col min="12208" max="12208" width="163.7109375" style="11" customWidth="1"/>
    <col min="12209" max="12209" width="63.85546875" style="11" customWidth="1"/>
    <col min="12210" max="12211" width="26.5703125" style="11" customWidth="1"/>
    <col min="12212" max="12212" width="28.140625" style="11" customWidth="1"/>
    <col min="12213" max="12213" width="68.7109375" style="11" customWidth="1"/>
    <col min="12214" max="12215" width="42.7109375" style="11" customWidth="1"/>
    <col min="12216" max="12216" width="39.42578125" style="11" customWidth="1"/>
    <col min="12217" max="12217" width="33" style="11" customWidth="1"/>
    <col min="12218" max="12218" width="41.7109375" style="11" customWidth="1"/>
    <col min="12219" max="12219" width="36.42578125" style="11" customWidth="1"/>
    <col min="12220" max="12220" width="43" style="11" customWidth="1"/>
    <col min="12221" max="12221" width="46.42578125" style="11" customWidth="1"/>
    <col min="12222" max="12222" width="18.28515625" style="11" customWidth="1"/>
    <col min="12223" max="12223" width="43.7109375" style="11" customWidth="1"/>
    <col min="12224" max="12224" width="39.85546875" style="11" customWidth="1"/>
    <col min="12225" max="12225" width="36.42578125" style="11" customWidth="1"/>
    <col min="12226" max="12226" width="39.85546875" style="11" customWidth="1"/>
    <col min="12227" max="12227" width="42" style="11" customWidth="1"/>
    <col min="12228" max="12228" width="45.140625" style="11" customWidth="1"/>
    <col min="12229" max="12229" width="55.85546875" style="11" customWidth="1"/>
    <col min="12230" max="12230" width="33.28515625" style="11" customWidth="1"/>
    <col min="12231" max="12231" width="0.28515625" style="11" customWidth="1"/>
    <col min="12232" max="12232" width="37" style="11" customWidth="1"/>
    <col min="12233" max="12233" width="46" style="11" customWidth="1"/>
    <col min="12234" max="12234" width="38.28515625" style="11" customWidth="1"/>
    <col min="12235" max="12235" width="39.85546875" style="11" customWidth="1"/>
    <col min="12236" max="12236" width="34.7109375" style="11" customWidth="1"/>
    <col min="12237" max="12237" width="42" style="11" customWidth="1"/>
    <col min="12238" max="12238" width="17" style="11" customWidth="1"/>
    <col min="12239" max="12239" width="37.28515625" style="11" customWidth="1"/>
    <col min="12240" max="12240" width="38.28515625" style="11" customWidth="1"/>
    <col min="12241" max="12241" width="40.42578125" style="11" customWidth="1"/>
    <col min="12242" max="12242" width="34.7109375" style="11" customWidth="1"/>
    <col min="12243" max="12243" width="42" style="11" customWidth="1"/>
    <col min="12244" max="12244" width="11.28515625" style="11" customWidth="1"/>
    <col min="12245" max="12245" width="37.28515625" style="11" customWidth="1"/>
    <col min="12246" max="12246" width="33.42578125" style="11" customWidth="1"/>
    <col min="12247" max="12247" width="38.28515625" style="11" customWidth="1"/>
    <col min="12248" max="12248" width="34.7109375" style="11" customWidth="1"/>
    <col min="12249" max="12249" width="42" style="11" customWidth="1"/>
    <col min="12250" max="12250" width="9.140625" style="11"/>
    <col min="12251" max="12251" width="38.28515625" style="11" customWidth="1"/>
    <col min="12252" max="12257" width="34.7109375" style="11" customWidth="1"/>
    <col min="12258" max="12258" width="42" style="11" customWidth="1"/>
    <col min="12259" max="12259" width="39.5703125" style="11" customWidth="1"/>
    <col min="12260" max="12260" width="38.5703125" style="11" customWidth="1"/>
    <col min="12261" max="12265" width="38.140625" style="11" customWidth="1"/>
    <col min="12266" max="12266" width="39" style="11" customWidth="1"/>
    <col min="12267" max="12267" width="9.140625" style="11"/>
    <col min="12268" max="12268" width="38.85546875" style="11" customWidth="1"/>
    <col min="12269" max="12269" width="38.28515625" style="11" customWidth="1"/>
    <col min="12270" max="12274" width="39.7109375" style="11" customWidth="1"/>
    <col min="12275" max="12275" width="33.28515625" style="11" customWidth="1"/>
    <col min="12276" max="12276" width="41.28515625" style="11" customWidth="1"/>
    <col min="12277" max="12277" width="40.28515625" style="11" customWidth="1"/>
    <col min="12278" max="12282" width="37.7109375" style="11" customWidth="1"/>
    <col min="12283" max="12283" width="38.42578125" style="11" customWidth="1"/>
    <col min="12284" max="12284" width="9.140625" style="11"/>
    <col min="12285" max="12285" width="11.42578125" style="11" customWidth="1"/>
    <col min="12286" max="12286" width="9.140625" style="11"/>
    <col min="12287" max="12288" width="37.7109375" style="11" customWidth="1"/>
    <col min="12289" max="12290" width="35" style="11" customWidth="1"/>
    <col min="12291" max="12291" width="39.85546875" style="11" customWidth="1"/>
    <col min="12292" max="12292" width="35" style="11" customWidth="1"/>
    <col min="12293" max="12293" width="39.85546875" style="11" customWidth="1"/>
    <col min="12294" max="12294" width="36.28515625" style="11" customWidth="1"/>
    <col min="12295" max="12295" width="40.140625" style="11" customWidth="1"/>
    <col min="12296" max="12296" width="9.140625" style="11"/>
    <col min="12297" max="12297" width="28.5703125" style="11" customWidth="1"/>
    <col min="12298" max="12298" width="33.7109375" style="11" customWidth="1"/>
    <col min="12299" max="12299" width="29.85546875" style="11" customWidth="1"/>
    <col min="12300" max="12300" width="27.7109375" style="11" customWidth="1"/>
    <col min="12301" max="12302" width="28.5703125" style="11" customWidth="1"/>
    <col min="12303" max="12303" width="36.42578125" style="11" customWidth="1"/>
    <col min="12304" max="12304" width="31.5703125" style="11" customWidth="1"/>
    <col min="12305" max="12306" width="28.5703125" style="11" customWidth="1"/>
    <col min="12307" max="12307" width="9.140625" style="11"/>
    <col min="12308" max="12308" width="25.5703125" style="11" customWidth="1"/>
    <col min="12309" max="12309" width="38" style="11" customWidth="1"/>
    <col min="12310" max="12310" width="27.7109375" style="11" customWidth="1"/>
    <col min="12311" max="12312" width="28.140625" style="11" customWidth="1"/>
    <col min="12313" max="12313" width="28.5703125" style="11" customWidth="1"/>
    <col min="12314" max="12463" width="9.140625" style="11"/>
    <col min="12464" max="12464" width="163.7109375" style="11" customWidth="1"/>
    <col min="12465" max="12465" width="63.85546875" style="11" customWidth="1"/>
    <col min="12466" max="12467" width="26.5703125" style="11" customWidth="1"/>
    <col min="12468" max="12468" width="28.140625" style="11" customWidth="1"/>
    <col min="12469" max="12469" width="68.7109375" style="11" customWidth="1"/>
    <col min="12470" max="12471" width="42.7109375" style="11" customWidth="1"/>
    <col min="12472" max="12472" width="39.42578125" style="11" customWidth="1"/>
    <col min="12473" max="12473" width="33" style="11" customWidth="1"/>
    <col min="12474" max="12474" width="41.7109375" style="11" customWidth="1"/>
    <col min="12475" max="12475" width="36.42578125" style="11" customWidth="1"/>
    <col min="12476" max="12476" width="43" style="11" customWidth="1"/>
    <col min="12477" max="12477" width="46.42578125" style="11" customWidth="1"/>
    <col min="12478" max="12478" width="18.28515625" style="11" customWidth="1"/>
    <col min="12479" max="12479" width="43.7109375" style="11" customWidth="1"/>
    <col min="12480" max="12480" width="39.85546875" style="11" customWidth="1"/>
    <col min="12481" max="12481" width="36.42578125" style="11" customWidth="1"/>
    <col min="12482" max="12482" width="39.85546875" style="11" customWidth="1"/>
    <col min="12483" max="12483" width="42" style="11" customWidth="1"/>
    <col min="12484" max="12484" width="45.140625" style="11" customWidth="1"/>
    <col min="12485" max="12485" width="55.85546875" style="11" customWidth="1"/>
    <col min="12486" max="12486" width="33.28515625" style="11" customWidth="1"/>
    <col min="12487" max="12487" width="0.28515625" style="11" customWidth="1"/>
    <col min="12488" max="12488" width="37" style="11" customWidth="1"/>
    <col min="12489" max="12489" width="46" style="11" customWidth="1"/>
    <col min="12490" max="12490" width="38.28515625" style="11" customWidth="1"/>
    <col min="12491" max="12491" width="39.85546875" style="11" customWidth="1"/>
    <col min="12492" max="12492" width="34.7109375" style="11" customWidth="1"/>
    <col min="12493" max="12493" width="42" style="11" customWidth="1"/>
    <col min="12494" max="12494" width="17" style="11" customWidth="1"/>
    <col min="12495" max="12495" width="37.28515625" style="11" customWidth="1"/>
    <col min="12496" max="12496" width="38.28515625" style="11" customWidth="1"/>
    <col min="12497" max="12497" width="40.42578125" style="11" customWidth="1"/>
    <col min="12498" max="12498" width="34.7109375" style="11" customWidth="1"/>
    <col min="12499" max="12499" width="42" style="11" customWidth="1"/>
    <col min="12500" max="12500" width="11.28515625" style="11" customWidth="1"/>
    <col min="12501" max="12501" width="37.28515625" style="11" customWidth="1"/>
    <col min="12502" max="12502" width="33.42578125" style="11" customWidth="1"/>
    <col min="12503" max="12503" width="38.28515625" style="11" customWidth="1"/>
    <col min="12504" max="12504" width="34.7109375" style="11" customWidth="1"/>
    <col min="12505" max="12505" width="42" style="11" customWidth="1"/>
    <col min="12506" max="12506" width="9.140625" style="11"/>
    <col min="12507" max="12507" width="38.28515625" style="11" customWidth="1"/>
    <col min="12508" max="12513" width="34.7109375" style="11" customWidth="1"/>
    <col min="12514" max="12514" width="42" style="11" customWidth="1"/>
    <col min="12515" max="12515" width="39.5703125" style="11" customWidth="1"/>
    <col min="12516" max="12516" width="38.5703125" style="11" customWidth="1"/>
    <col min="12517" max="12521" width="38.140625" style="11" customWidth="1"/>
    <col min="12522" max="12522" width="39" style="11" customWidth="1"/>
    <col min="12523" max="12523" width="9.140625" style="11"/>
    <col min="12524" max="12524" width="38.85546875" style="11" customWidth="1"/>
    <col min="12525" max="12525" width="38.28515625" style="11" customWidth="1"/>
    <col min="12526" max="12530" width="39.7109375" style="11" customWidth="1"/>
    <col min="12531" max="12531" width="33.28515625" style="11" customWidth="1"/>
    <col min="12532" max="12532" width="41.28515625" style="11" customWidth="1"/>
    <col min="12533" max="12533" width="40.28515625" style="11" customWidth="1"/>
    <col min="12534" max="12538" width="37.7109375" style="11" customWidth="1"/>
    <col min="12539" max="12539" width="38.42578125" style="11" customWidth="1"/>
    <col min="12540" max="12540" width="9.140625" style="11"/>
    <col min="12541" max="12541" width="11.42578125" style="11" customWidth="1"/>
    <col min="12542" max="12542" width="9.140625" style="11"/>
    <col min="12543" max="12544" width="37.7109375" style="11" customWidth="1"/>
    <col min="12545" max="12546" width="35" style="11" customWidth="1"/>
    <col min="12547" max="12547" width="39.85546875" style="11" customWidth="1"/>
    <col min="12548" max="12548" width="35" style="11" customWidth="1"/>
    <col min="12549" max="12549" width="39.85546875" style="11" customWidth="1"/>
    <col min="12550" max="12550" width="36.28515625" style="11" customWidth="1"/>
    <col min="12551" max="12551" width="40.140625" style="11" customWidth="1"/>
    <col min="12552" max="12552" width="9.140625" style="11"/>
    <col min="12553" max="12553" width="28.5703125" style="11" customWidth="1"/>
    <col min="12554" max="12554" width="33.7109375" style="11" customWidth="1"/>
    <col min="12555" max="12555" width="29.85546875" style="11" customWidth="1"/>
    <col min="12556" max="12556" width="27.7109375" style="11" customWidth="1"/>
    <col min="12557" max="12558" width="28.5703125" style="11" customWidth="1"/>
    <col min="12559" max="12559" width="36.42578125" style="11" customWidth="1"/>
    <col min="12560" max="12560" width="31.5703125" style="11" customWidth="1"/>
    <col min="12561" max="12562" width="28.5703125" style="11" customWidth="1"/>
    <col min="12563" max="12563" width="9.140625" style="11"/>
    <col min="12564" max="12564" width="25.5703125" style="11" customWidth="1"/>
    <col min="12565" max="12565" width="38" style="11" customWidth="1"/>
    <col min="12566" max="12566" width="27.7109375" style="11" customWidth="1"/>
    <col min="12567" max="12568" width="28.140625" style="11" customWidth="1"/>
    <col min="12569" max="12569" width="28.5703125" style="11" customWidth="1"/>
    <col min="12570" max="12719" width="9.140625" style="11"/>
    <col min="12720" max="12720" width="163.7109375" style="11" customWidth="1"/>
    <col min="12721" max="12721" width="63.85546875" style="11" customWidth="1"/>
    <col min="12722" max="12723" width="26.5703125" style="11" customWidth="1"/>
    <col min="12724" max="12724" width="28.140625" style="11" customWidth="1"/>
    <col min="12725" max="12725" width="68.7109375" style="11" customWidth="1"/>
    <col min="12726" max="12727" width="42.7109375" style="11" customWidth="1"/>
    <col min="12728" max="12728" width="39.42578125" style="11" customWidth="1"/>
    <col min="12729" max="12729" width="33" style="11" customWidth="1"/>
    <col min="12730" max="12730" width="41.7109375" style="11" customWidth="1"/>
    <col min="12731" max="12731" width="36.42578125" style="11" customWidth="1"/>
    <col min="12732" max="12732" width="43" style="11" customWidth="1"/>
    <col min="12733" max="12733" width="46.42578125" style="11" customWidth="1"/>
    <col min="12734" max="12734" width="18.28515625" style="11" customWidth="1"/>
    <col min="12735" max="12735" width="43.7109375" style="11" customWidth="1"/>
    <col min="12736" max="12736" width="39.85546875" style="11" customWidth="1"/>
    <col min="12737" max="12737" width="36.42578125" style="11" customWidth="1"/>
    <col min="12738" max="12738" width="39.85546875" style="11" customWidth="1"/>
    <col min="12739" max="12739" width="42" style="11" customWidth="1"/>
    <col min="12740" max="12740" width="45.140625" style="11" customWidth="1"/>
    <col min="12741" max="12741" width="55.85546875" style="11" customWidth="1"/>
    <col min="12742" max="12742" width="33.28515625" style="11" customWidth="1"/>
    <col min="12743" max="12743" width="0.28515625" style="11" customWidth="1"/>
    <col min="12744" max="12744" width="37" style="11" customWidth="1"/>
    <col min="12745" max="12745" width="46" style="11" customWidth="1"/>
    <col min="12746" max="12746" width="38.28515625" style="11" customWidth="1"/>
    <col min="12747" max="12747" width="39.85546875" style="11" customWidth="1"/>
    <col min="12748" max="12748" width="34.7109375" style="11" customWidth="1"/>
    <col min="12749" max="12749" width="42" style="11" customWidth="1"/>
    <col min="12750" max="12750" width="17" style="11" customWidth="1"/>
    <col min="12751" max="12751" width="37.28515625" style="11" customWidth="1"/>
    <col min="12752" max="12752" width="38.28515625" style="11" customWidth="1"/>
    <col min="12753" max="12753" width="40.42578125" style="11" customWidth="1"/>
    <col min="12754" max="12754" width="34.7109375" style="11" customWidth="1"/>
    <col min="12755" max="12755" width="42" style="11" customWidth="1"/>
    <col min="12756" max="12756" width="11.28515625" style="11" customWidth="1"/>
    <col min="12757" max="12757" width="37.28515625" style="11" customWidth="1"/>
    <col min="12758" max="12758" width="33.42578125" style="11" customWidth="1"/>
    <col min="12759" max="12759" width="38.28515625" style="11" customWidth="1"/>
    <col min="12760" max="12760" width="34.7109375" style="11" customWidth="1"/>
    <col min="12761" max="12761" width="42" style="11" customWidth="1"/>
    <col min="12762" max="12762" width="9.140625" style="11"/>
    <col min="12763" max="12763" width="38.28515625" style="11" customWidth="1"/>
    <col min="12764" max="12769" width="34.7109375" style="11" customWidth="1"/>
    <col min="12770" max="12770" width="42" style="11" customWidth="1"/>
    <col min="12771" max="12771" width="39.5703125" style="11" customWidth="1"/>
    <col min="12772" max="12772" width="38.5703125" style="11" customWidth="1"/>
    <col min="12773" max="12777" width="38.140625" style="11" customWidth="1"/>
    <col min="12778" max="12778" width="39" style="11" customWidth="1"/>
    <col min="12779" max="12779" width="9.140625" style="11"/>
    <col min="12780" max="12780" width="38.85546875" style="11" customWidth="1"/>
    <col min="12781" max="12781" width="38.28515625" style="11" customWidth="1"/>
    <col min="12782" max="12786" width="39.7109375" style="11" customWidth="1"/>
    <col min="12787" max="12787" width="33.28515625" style="11" customWidth="1"/>
    <col min="12788" max="12788" width="41.28515625" style="11" customWidth="1"/>
    <col min="12789" max="12789" width="40.28515625" style="11" customWidth="1"/>
    <col min="12790" max="12794" width="37.7109375" style="11" customWidth="1"/>
    <col min="12795" max="12795" width="38.42578125" style="11" customWidth="1"/>
    <col min="12796" max="12796" width="9.140625" style="11"/>
    <col min="12797" max="12797" width="11.42578125" style="11" customWidth="1"/>
    <col min="12798" max="12798" width="9.140625" style="11"/>
    <col min="12799" max="12800" width="37.7109375" style="11" customWidth="1"/>
    <col min="12801" max="12802" width="35" style="11" customWidth="1"/>
    <col min="12803" max="12803" width="39.85546875" style="11" customWidth="1"/>
    <col min="12804" max="12804" width="35" style="11" customWidth="1"/>
    <col min="12805" max="12805" width="39.85546875" style="11" customWidth="1"/>
    <col min="12806" max="12806" width="36.28515625" style="11" customWidth="1"/>
    <col min="12807" max="12807" width="40.140625" style="11" customWidth="1"/>
    <col min="12808" max="12808" width="9.140625" style="11"/>
    <col min="12809" max="12809" width="28.5703125" style="11" customWidth="1"/>
    <col min="12810" max="12810" width="33.7109375" style="11" customWidth="1"/>
    <col min="12811" max="12811" width="29.85546875" style="11" customWidth="1"/>
    <col min="12812" max="12812" width="27.7109375" style="11" customWidth="1"/>
    <col min="12813" max="12814" width="28.5703125" style="11" customWidth="1"/>
    <col min="12815" max="12815" width="36.42578125" style="11" customWidth="1"/>
    <col min="12816" max="12816" width="31.5703125" style="11" customWidth="1"/>
    <col min="12817" max="12818" width="28.5703125" style="11" customWidth="1"/>
    <col min="12819" max="12819" width="9.140625" style="11"/>
    <col min="12820" max="12820" width="25.5703125" style="11" customWidth="1"/>
    <col min="12821" max="12821" width="38" style="11" customWidth="1"/>
    <col min="12822" max="12822" width="27.7109375" style="11" customWidth="1"/>
    <col min="12823" max="12824" width="28.140625" style="11" customWidth="1"/>
    <col min="12825" max="12825" width="28.5703125" style="11" customWidth="1"/>
    <col min="12826" max="12975" width="9.140625" style="11"/>
    <col min="12976" max="12976" width="163.7109375" style="11" customWidth="1"/>
    <col min="12977" max="12977" width="63.85546875" style="11" customWidth="1"/>
    <col min="12978" max="12979" width="26.5703125" style="11" customWidth="1"/>
    <col min="12980" max="12980" width="28.140625" style="11" customWidth="1"/>
    <col min="12981" max="12981" width="68.7109375" style="11" customWidth="1"/>
    <col min="12982" max="12983" width="42.7109375" style="11" customWidth="1"/>
    <col min="12984" max="12984" width="39.42578125" style="11" customWidth="1"/>
    <col min="12985" max="12985" width="33" style="11" customWidth="1"/>
    <col min="12986" max="12986" width="41.7109375" style="11" customWidth="1"/>
    <col min="12987" max="12987" width="36.42578125" style="11" customWidth="1"/>
    <col min="12988" max="12988" width="43" style="11" customWidth="1"/>
    <col min="12989" max="12989" width="46.42578125" style="11" customWidth="1"/>
    <col min="12990" max="12990" width="18.28515625" style="11" customWidth="1"/>
    <col min="12991" max="12991" width="43.7109375" style="11" customWidth="1"/>
    <col min="12992" max="12992" width="39.85546875" style="11" customWidth="1"/>
    <col min="12993" max="12993" width="36.42578125" style="11" customWidth="1"/>
    <col min="12994" max="12994" width="39.85546875" style="11" customWidth="1"/>
    <col min="12995" max="12995" width="42" style="11" customWidth="1"/>
    <col min="12996" max="12996" width="45.140625" style="11" customWidth="1"/>
    <col min="12997" max="12997" width="55.85546875" style="11" customWidth="1"/>
    <col min="12998" max="12998" width="33.28515625" style="11" customWidth="1"/>
    <col min="12999" max="12999" width="0.28515625" style="11" customWidth="1"/>
    <col min="13000" max="13000" width="37" style="11" customWidth="1"/>
    <col min="13001" max="13001" width="46" style="11" customWidth="1"/>
    <col min="13002" max="13002" width="38.28515625" style="11" customWidth="1"/>
    <col min="13003" max="13003" width="39.85546875" style="11" customWidth="1"/>
    <col min="13004" max="13004" width="34.7109375" style="11" customWidth="1"/>
    <col min="13005" max="13005" width="42" style="11" customWidth="1"/>
    <col min="13006" max="13006" width="17" style="11" customWidth="1"/>
    <col min="13007" max="13007" width="37.28515625" style="11" customWidth="1"/>
    <col min="13008" max="13008" width="38.28515625" style="11" customWidth="1"/>
    <col min="13009" max="13009" width="40.42578125" style="11" customWidth="1"/>
    <col min="13010" max="13010" width="34.7109375" style="11" customWidth="1"/>
    <col min="13011" max="13011" width="42" style="11" customWidth="1"/>
    <col min="13012" max="13012" width="11.28515625" style="11" customWidth="1"/>
    <col min="13013" max="13013" width="37.28515625" style="11" customWidth="1"/>
    <col min="13014" max="13014" width="33.42578125" style="11" customWidth="1"/>
    <col min="13015" max="13015" width="38.28515625" style="11" customWidth="1"/>
    <col min="13016" max="13016" width="34.7109375" style="11" customWidth="1"/>
    <col min="13017" max="13017" width="42" style="11" customWidth="1"/>
    <col min="13018" max="13018" width="9.140625" style="11"/>
    <col min="13019" max="13019" width="38.28515625" style="11" customWidth="1"/>
    <col min="13020" max="13025" width="34.7109375" style="11" customWidth="1"/>
    <col min="13026" max="13026" width="42" style="11" customWidth="1"/>
    <col min="13027" max="13027" width="39.5703125" style="11" customWidth="1"/>
    <col min="13028" max="13028" width="38.5703125" style="11" customWidth="1"/>
    <col min="13029" max="13033" width="38.140625" style="11" customWidth="1"/>
    <col min="13034" max="13034" width="39" style="11" customWidth="1"/>
    <col min="13035" max="13035" width="9.140625" style="11"/>
    <col min="13036" max="13036" width="38.85546875" style="11" customWidth="1"/>
    <col min="13037" max="13037" width="38.28515625" style="11" customWidth="1"/>
    <col min="13038" max="13042" width="39.7109375" style="11" customWidth="1"/>
    <col min="13043" max="13043" width="33.28515625" style="11" customWidth="1"/>
    <col min="13044" max="13044" width="41.28515625" style="11" customWidth="1"/>
    <col min="13045" max="13045" width="40.28515625" style="11" customWidth="1"/>
    <col min="13046" max="13050" width="37.7109375" style="11" customWidth="1"/>
    <col min="13051" max="13051" width="38.42578125" style="11" customWidth="1"/>
    <col min="13052" max="13052" width="9.140625" style="11"/>
    <col min="13053" max="13053" width="11.42578125" style="11" customWidth="1"/>
    <col min="13054" max="13054" width="9.140625" style="11"/>
    <col min="13055" max="13056" width="37.7109375" style="11" customWidth="1"/>
    <col min="13057" max="13058" width="35" style="11" customWidth="1"/>
    <col min="13059" max="13059" width="39.85546875" style="11" customWidth="1"/>
    <col min="13060" max="13060" width="35" style="11" customWidth="1"/>
    <col min="13061" max="13061" width="39.85546875" style="11" customWidth="1"/>
    <col min="13062" max="13062" width="36.28515625" style="11" customWidth="1"/>
    <col min="13063" max="13063" width="40.140625" style="11" customWidth="1"/>
    <col min="13064" max="13064" width="9.140625" style="11"/>
    <col min="13065" max="13065" width="28.5703125" style="11" customWidth="1"/>
    <col min="13066" max="13066" width="33.7109375" style="11" customWidth="1"/>
    <col min="13067" max="13067" width="29.85546875" style="11" customWidth="1"/>
    <col min="13068" max="13068" width="27.7109375" style="11" customWidth="1"/>
    <col min="13069" max="13070" width="28.5703125" style="11" customWidth="1"/>
    <col min="13071" max="13071" width="36.42578125" style="11" customWidth="1"/>
    <col min="13072" max="13072" width="31.5703125" style="11" customWidth="1"/>
    <col min="13073" max="13074" width="28.5703125" style="11" customWidth="1"/>
    <col min="13075" max="13075" width="9.140625" style="11"/>
    <col min="13076" max="13076" width="25.5703125" style="11" customWidth="1"/>
    <col min="13077" max="13077" width="38" style="11" customWidth="1"/>
    <col min="13078" max="13078" width="27.7109375" style="11" customWidth="1"/>
    <col min="13079" max="13080" width="28.140625" style="11" customWidth="1"/>
    <col min="13081" max="13081" width="28.5703125" style="11" customWidth="1"/>
    <col min="13082" max="13231" width="9.140625" style="11"/>
    <col min="13232" max="13232" width="163.7109375" style="11" customWidth="1"/>
    <col min="13233" max="13233" width="63.85546875" style="11" customWidth="1"/>
    <col min="13234" max="13235" width="26.5703125" style="11" customWidth="1"/>
    <col min="13236" max="13236" width="28.140625" style="11" customWidth="1"/>
    <col min="13237" max="13237" width="68.7109375" style="11" customWidth="1"/>
    <col min="13238" max="13239" width="42.7109375" style="11" customWidth="1"/>
    <col min="13240" max="13240" width="39.42578125" style="11" customWidth="1"/>
    <col min="13241" max="13241" width="33" style="11" customWidth="1"/>
    <col min="13242" max="13242" width="41.7109375" style="11" customWidth="1"/>
    <col min="13243" max="13243" width="36.42578125" style="11" customWidth="1"/>
    <col min="13244" max="13244" width="43" style="11" customWidth="1"/>
    <col min="13245" max="13245" width="46.42578125" style="11" customWidth="1"/>
    <col min="13246" max="13246" width="18.28515625" style="11" customWidth="1"/>
    <col min="13247" max="13247" width="43.7109375" style="11" customWidth="1"/>
    <col min="13248" max="13248" width="39.85546875" style="11" customWidth="1"/>
    <col min="13249" max="13249" width="36.42578125" style="11" customWidth="1"/>
    <col min="13250" max="13250" width="39.85546875" style="11" customWidth="1"/>
    <col min="13251" max="13251" width="42" style="11" customWidth="1"/>
    <col min="13252" max="13252" width="45.140625" style="11" customWidth="1"/>
    <col min="13253" max="13253" width="55.85546875" style="11" customWidth="1"/>
    <col min="13254" max="13254" width="33.28515625" style="11" customWidth="1"/>
    <col min="13255" max="13255" width="0.28515625" style="11" customWidth="1"/>
    <col min="13256" max="13256" width="37" style="11" customWidth="1"/>
    <col min="13257" max="13257" width="46" style="11" customWidth="1"/>
    <col min="13258" max="13258" width="38.28515625" style="11" customWidth="1"/>
    <col min="13259" max="13259" width="39.85546875" style="11" customWidth="1"/>
    <col min="13260" max="13260" width="34.7109375" style="11" customWidth="1"/>
    <col min="13261" max="13261" width="42" style="11" customWidth="1"/>
    <col min="13262" max="13262" width="17" style="11" customWidth="1"/>
    <col min="13263" max="13263" width="37.28515625" style="11" customWidth="1"/>
    <col min="13264" max="13264" width="38.28515625" style="11" customWidth="1"/>
    <col min="13265" max="13265" width="40.42578125" style="11" customWidth="1"/>
    <col min="13266" max="13266" width="34.7109375" style="11" customWidth="1"/>
    <col min="13267" max="13267" width="42" style="11" customWidth="1"/>
    <col min="13268" max="13268" width="11.28515625" style="11" customWidth="1"/>
    <col min="13269" max="13269" width="37.28515625" style="11" customWidth="1"/>
    <col min="13270" max="13270" width="33.42578125" style="11" customWidth="1"/>
    <col min="13271" max="13271" width="38.28515625" style="11" customWidth="1"/>
    <col min="13272" max="13272" width="34.7109375" style="11" customWidth="1"/>
    <col min="13273" max="13273" width="42" style="11" customWidth="1"/>
    <col min="13274" max="13274" width="9.140625" style="11"/>
    <col min="13275" max="13275" width="38.28515625" style="11" customWidth="1"/>
    <col min="13276" max="13281" width="34.7109375" style="11" customWidth="1"/>
    <col min="13282" max="13282" width="42" style="11" customWidth="1"/>
    <col min="13283" max="13283" width="39.5703125" style="11" customWidth="1"/>
    <col min="13284" max="13284" width="38.5703125" style="11" customWidth="1"/>
    <col min="13285" max="13289" width="38.140625" style="11" customWidth="1"/>
    <col min="13290" max="13290" width="39" style="11" customWidth="1"/>
    <col min="13291" max="13291" width="9.140625" style="11"/>
    <col min="13292" max="13292" width="38.85546875" style="11" customWidth="1"/>
    <col min="13293" max="13293" width="38.28515625" style="11" customWidth="1"/>
    <col min="13294" max="13298" width="39.7109375" style="11" customWidth="1"/>
    <col min="13299" max="13299" width="33.28515625" style="11" customWidth="1"/>
    <col min="13300" max="13300" width="41.28515625" style="11" customWidth="1"/>
    <col min="13301" max="13301" width="40.28515625" style="11" customWidth="1"/>
    <col min="13302" max="13306" width="37.7109375" style="11" customWidth="1"/>
    <col min="13307" max="13307" width="38.42578125" style="11" customWidth="1"/>
    <col min="13308" max="13308" width="9.140625" style="11"/>
    <col min="13309" max="13309" width="11.42578125" style="11" customWidth="1"/>
    <col min="13310" max="13310" width="9.140625" style="11"/>
    <col min="13311" max="13312" width="37.7109375" style="11" customWidth="1"/>
    <col min="13313" max="13314" width="35" style="11" customWidth="1"/>
    <col min="13315" max="13315" width="39.85546875" style="11" customWidth="1"/>
    <col min="13316" max="13316" width="35" style="11" customWidth="1"/>
    <col min="13317" max="13317" width="39.85546875" style="11" customWidth="1"/>
    <col min="13318" max="13318" width="36.28515625" style="11" customWidth="1"/>
    <col min="13319" max="13319" width="40.140625" style="11" customWidth="1"/>
    <col min="13320" max="13320" width="9.140625" style="11"/>
    <col min="13321" max="13321" width="28.5703125" style="11" customWidth="1"/>
    <col min="13322" max="13322" width="33.7109375" style="11" customWidth="1"/>
    <col min="13323" max="13323" width="29.85546875" style="11" customWidth="1"/>
    <col min="13324" max="13324" width="27.7109375" style="11" customWidth="1"/>
    <col min="13325" max="13326" width="28.5703125" style="11" customWidth="1"/>
    <col min="13327" max="13327" width="36.42578125" style="11" customWidth="1"/>
    <col min="13328" max="13328" width="31.5703125" style="11" customWidth="1"/>
    <col min="13329" max="13330" width="28.5703125" style="11" customWidth="1"/>
    <col min="13331" max="13331" width="9.140625" style="11"/>
    <col min="13332" max="13332" width="25.5703125" style="11" customWidth="1"/>
    <col min="13333" max="13333" width="38" style="11" customWidth="1"/>
    <col min="13334" max="13334" width="27.7109375" style="11" customWidth="1"/>
    <col min="13335" max="13336" width="28.140625" style="11" customWidth="1"/>
    <col min="13337" max="13337" width="28.5703125" style="11" customWidth="1"/>
    <col min="13338" max="13487" width="9.140625" style="11"/>
    <col min="13488" max="13488" width="163.7109375" style="11" customWidth="1"/>
    <col min="13489" max="13489" width="63.85546875" style="11" customWidth="1"/>
    <col min="13490" max="13491" width="26.5703125" style="11" customWidth="1"/>
    <col min="13492" max="13492" width="28.140625" style="11" customWidth="1"/>
    <col min="13493" max="13493" width="68.7109375" style="11" customWidth="1"/>
    <col min="13494" max="13495" width="42.7109375" style="11" customWidth="1"/>
    <col min="13496" max="13496" width="39.42578125" style="11" customWidth="1"/>
    <col min="13497" max="13497" width="33" style="11" customWidth="1"/>
    <col min="13498" max="13498" width="41.7109375" style="11" customWidth="1"/>
    <col min="13499" max="13499" width="36.42578125" style="11" customWidth="1"/>
    <col min="13500" max="13500" width="43" style="11" customWidth="1"/>
    <col min="13501" max="13501" width="46.42578125" style="11" customWidth="1"/>
    <col min="13502" max="13502" width="18.28515625" style="11" customWidth="1"/>
    <col min="13503" max="13503" width="43.7109375" style="11" customWidth="1"/>
    <col min="13504" max="13504" width="39.85546875" style="11" customWidth="1"/>
    <col min="13505" max="13505" width="36.42578125" style="11" customWidth="1"/>
    <col min="13506" max="13506" width="39.85546875" style="11" customWidth="1"/>
    <col min="13507" max="13507" width="42" style="11" customWidth="1"/>
    <col min="13508" max="13508" width="45.140625" style="11" customWidth="1"/>
    <col min="13509" max="13509" width="55.85546875" style="11" customWidth="1"/>
    <col min="13510" max="13510" width="33.28515625" style="11" customWidth="1"/>
    <col min="13511" max="13511" width="0.28515625" style="11" customWidth="1"/>
    <col min="13512" max="13512" width="37" style="11" customWidth="1"/>
    <col min="13513" max="13513" width="46" style="11" customWidth="1"/>
    <col min="13514" max="13514" width="38.28515625" style="11" customWidth="1"/>
    <col min="13515" max="13515" width="39.85546875" style="11" customWidth="1"/>
    <col min="13516" max="13516" width="34.7109375" style="11" customWidth="1"/>
    <col min="13517" max="13517" width="42" style="11" customWidth="1"/>
    <col min="13518" max="13518" width="17" style="11" customWidth="1"/>
    <col min="13519" max="13519" width="37.28515625" style="11" customWidth="1"/>
    <col min="13520" max="13520" width="38.28515625" style="11" customWidth="1"/>
    <col min="13521" max="13521" width="40.42578125" style="11" customWidth="1"/>
    <col min="13522" max="13522" width="34.7109375" style="11" customWidth="1"/>
    <col min="13523" max="13523" width="42" style="11" customWidth="1"/>
    <col min="13524" max="13524" width="11.28515625" style="11" customWidth="1"/>
    <col min="13525" max="13525" width="37.28515625" style="11" customWidth="1"/>
    <col min="13526" max="13526" width="33.42578125" style="11" customWidth="1"/>
    <col min="13527" max="13527" width="38.28515625" style="11" customWidth="1"/>
    <col min="13528" max="13528" width="34.7109375" style="11" customWidth="1"/>
    <col min="13529" max="13529" width="42" style="11" customWidth="1"/>
    <col min="13530" max="13530" width="9.140625" style="11"/>
    <col min="13531" max="13531" width="38.28515625" style="11" customWidth="1"/>
    <col min="13532" max="13537" width="34.7109375" style="11" customWidth="1"/>
    <col min="13538" max="13538" width="42" style="11" customWidth="1"/>
    <col min="13539" max="13539" width="39.5703125" style="11" customWidth="1"/>
    <col min="13540" max="13540" width="38.5703125" style="11" customWidth="1"/>
    <col min="13541" max="13545" width="38.140625" style="11" customWidth="1"/>
    <col min="13546" max="13546" width="39" style="11" customWidth="1"/>
    <col min="13547" max="13547" width="9.140625" style="11"/>
    <col min="13548" max="13548" width="38.85546875" style="11" customWidth="1"/>
    <col min="13549" max="13549" width="38.28515625" style="11" customWidth="1"/>
    <col min="13550" max="13554" width="39.7109375" style="11" customWidth="1"/>
    <col min="13555" max="13555" width="33.28515625" style="11" customWidth="1"/>
    <col min="13556" max="13556" width="41.28515625" style="11" customWidth="1"/>
    <col min="13557" max="13557" width="40.28515625" style="11" customWidth="1"/>
    <col min="13558" max="13562" width="37.7109375" style="11" customWidth="1"/>
    <col min="13563" max="13563" width="38.42578125" style="11" customWidth="1"/>
    <col min="13564" max="13564" width="9.140625" style="11"/>
    <col min="13565" max="13565" width="11.42578125" style="11" customWidth="1"/>
    <col min="13566" max="13566" width="9.140625" style="11"/>
    <col min="13567" max="13568" width="37.7109375" style="11" customWidth="1"/>
    <col min="13569" max="13570" width="35" style="11" customWidth="1"/>
    <col min="13571" max="13571" width="39.85546875" style="11" customWidth="1"/>
    <col min="13572" max="13572" width="35" style="11" customWidth="1"/>
    <col min="13573" max="13573" width="39.85546875" style="11" customWidth="1"/>
    <col min="13574" max="13574" width="36.28515625" style="11" customWidth="1"/>
    <col min="13575" max="13575" width="40.140625" style="11" customWidth="1"/>
    <col min="13576" max="13576" width="9.140625" style="11"/>
    <col min="13577" max="13577" width="28.5703125" style="11" customWidth="1"/>
    <col min="13578" max="13578" width="33.7109375" style="11" customWidth="1"/>
    <col min="13579" max="13579" width="29.85546875" style="11" customWidth="1"/>
    <col min="13580" max="13580" width="27.7109375" style="11" customWidth="1"/>
    <col min="13581" max="13582" width="28.5703125" style="11" customWidth="1"/>
    <col min="13583" max="13583" width="36.42578125" style="11" customWidth="1"/>
    <col min="13584" max="13584" width="31.5703125" style="11" customWidth="1"/>
    <col min="13585" max="13586" width="28.5703125" style="11" customWidth="1"/>
    <col min="13587" max="13587" width="9.140625" style="11"/>
    <col min="13588" max="13588" width="25.5703125" style="11" customWidth="1"/>
    <col min="13589" max="13589" width="38" style="11" customWidth="1"/>
    <col min="13590" max="13590" width="27.7109375" style="11" customWidth="1"/>
    <col min="13591" max="13592" width="28.140625" style="11" customWidth="1"/>
    <col min="13593" max="13593" width="28.5703125" style="11" customWidth="1"/>
    <col min="13594" max="13743" width="9.140625" style="11"/>
    <col min="13744" max="13744" width="163.7109375" style="11" customWidth="1"/>
    <col min="13745" max="13745" width="63.85546875" style="11" customWidth="1"/>
    <col min="13746" max="13747" width="26.5703125" style="11" customWidth="1"/>
    <col min="13748" max="13748" width="28.140625" style="11" customWidth="1"/>
    <col min="13749" max="13749" width="68.7109375" style="11" customWidth="1"/>
    <col min="13750" max="13751" width="42.7109375" style="11" customWidth="1"/>
    <col min="13752" max="13752" width="39.42578125" style="11" customWidth="1"/>
    <col min="13753" max="13753" width="33" style="11" customWidth="1"/>
    <col min="13754" max="13754" width="41.7109375" style="11" customWidth="1"/>
    <col min="13755" max="13755" width="36.42578125" style="11" customWidth="1"/>
    <col min="13756" max="13756" width="43" style="11" customWidth="1"/>
    <col min="13757" max="13757" width="46.42578125" style="11" customWidth="1"/>
    <col min="13758" max="13758" width="18.28515625" style="11" customWidth="1"/>
    <col min="13759" max="13759" width="43.7109375" style="11" customWidth="1"/>
    <col min="13760" max="13760" width="39.85546875" style="11" customWidth="1"/>
    <col min="13761" max="13761" width="36.42578125" style="11" customWidth="1"/>
    <col min="13762" max="13762" width="39.85546875" style="11" customWidth="1"/>
    <col min="13763" max="13763" width="42" style="11" customWidth="1"/>
    <col min="13764" max="13764" width="45.140625" style="11" customWidth="1"/>
    <col min="13765" max="13765" width="55.85546875" style="11" customWidth="1"/>
    <col min="13766" max="13766" width="33.28515625" style="11" customWidth="1"/>
    <col min="13767" max="13767" width="0.28515625" style="11" customWidth="1"/>
    <col min="13768" max="13768" width="37" style="11" customWidth="1"/>
    <col min="13769" max="13769" width="46" style="11" customWidth="1"/>
    <col min="13770" max="13770" width="38.28515625" style="11" customWidth="1"/>
    <col min="13771" max="13771" width="39.85546875" style="11" customWidth="1"/>
    <col min="13772" max="13772" width="34.7109375" style="11" customWidth="1"/>
    <col min="13773" max="13773" width="42" style="11" customWidth="1"/>
    <col min="13774" max="13774" width="17" style="11" customWidth="1"/>
    <col min="13775" max="13775" width="37.28515625" style="11" customWidth="1"/>
    <col min="13776" max="13776" width="38.28515625" style="11" customWidth="1"/>
    <col min="13777" max="13777" width="40.42578125" style="11" customWidth="1"/>
    <col min="13778" max="13778" width="34.7109375" style="11" customWidth="1"/>
    <col min="13779" max="13779" width="42" style="11" customWidth="1"/>
    <col min="13780" max="13780" width="11.28515625" style="11" customWidth="1"/>
    <col min="13781" max="13781" width="37.28515625" style="11" customWidth="1"/>
    <col min="13782" max="13782" width="33.42578125" style="11" customWidth="1"/>
    <col min="13783" max="13783" width="38.28515625" style="11" customWidth="1"/>
    <col min="13784" max="13784" width="34.7109375" style="11" customWidth="1"/>
    <col min="13785" max="13785" width="42" style="11" customWidth="1"/>
    <col min="13786" max="13786" width="9.140625" style="11"/>
    <col min="13787" max="13787" width="38.28515625" style="11" customWidth="1"/>
    <col min="13788" max="13793" width="34.7109375" style="11" customWidth="1"/>
    <col min="13794" max="13794" width="42" style="11" customWidth="1"/>
    <col min="13795" max="13795" width="39.5703125" style="11" customWidth="1"/>
    <col min="13796" max="13796" width="38.5703125" style="11" customWidth="1"/>
    <col min="13797" max="13801" width="38.140625" style="11" customWidth="1"/>
    <col min="13802" max="13802" width="39" style="11" customWidth="1"/>
    <col min="13803" max="13803" width="9.140625" style="11"/>
    <col min="13804" max="13804" width="38.85546875" style="11" customWidth="1"/>
    <col min="13805" max="13805" width="38.28515625" style="11" customWidth="1"/>
    <col min="13806" max="13810" width="39.7109375" style="11" customWidth="1"/>
    <col min="13811" max="13811" width="33.28515625" style="11" customWidth="1"/>
    <col min="13812" max="13812" width="41.28515625" style="11" customWidth="1"/>
    <col min="13813" max="13813" width="40.28515625" style="11" customWidth="1"/>
    <col min="13814" max="13818" width="37.7109375" style="11" customWidth="1"/>
    <col min="13819" max="13819" width="38.42578125" style="11" customWidth="1"/>
    <col min="13820" max="13820" width="9.140625" style="11"/>
    <col min="13821" max="13821" width="11.42578125" style="11" customWidth="1"/>
    <col min="13822" max="13822" width="9.140625" style="11"/>
    <col min="13823" max="13824" width="37.7109375" style="11" customWidth="1"/>
    <col min="13825" max="13826" width="35" style="11" customWidth="1"/>
    <col min="13827" max="13827" width="39.85546875" style="11" customWidth="1"/>
    <col min="13828" max="13828" width="35" style="11" customWidth="1"/>
    <col min="13829" max="13829" width="39.85546875" style="11" customWidth="1"/>
    <col min="13830" max="13830" width="36.28515625" style="11" customWidth="1"/>
    <col min="13831" max="13831" width="40.140625" style="11" customWidth="1"/>
    <col min="13832" max="13832" width="9.140625" style="11"/>
    <col min="13833" max="13833" width="28.5703125" style="11" customWidth="1"/>
    <col min="13834" max="13834" width="33.7109375" style="11" customWidth="1"/>
    <col min="13835" max="13835" width="29.85546875" style="11" customWidth="1"/>
    <col min="13836" max="13836" width="27.7109375" style="11" customWidth="1"/>
    <col min="13837" max="13838" width="28.5703125" style="11" customWidth="1"/>
    <col min="13839" max="13839" width="36.42578125" style="11" customWidth="1"/>
    <col min="13840" max="13840" width="31.5703125" style="11" customWidth="1"/>
    <col min="13841" max="13842" width="28.5703125" style="11" customWidth="1"/>
    <col min="13843" max="13843" width="9.140625" style="11"/>
    <col min="13844" max="13844" width="25.5703125" style="11" customWidth="1"/>
    <col min="13845" max="13845" width="38" style="11" customWidth="1"/>
    <col min="13846" max="13846" width="27.7109375" style="11" customWidth="1"/>
    <col min="13847" max="13848" width="28.140625" style="11" customWidth="1"/>
    <col min="13849" max="13849" width="28.5703125" style="11" customWidth="1"/>
    <col min="13850" max="13999" width="9.140625" style="11"/>
    <col min="14000" max="14000" width="163.7109375" style="11" customWidth="1"/>
    <col min="14001" max="14001" width="63.85546875" style="11" customWidth="1"/>
    <col min="14002" max="14003" width="26.5703125" style="11" customWidth="1"/>
    <col min="14004" max="14004" width="28.140625" style="11" customWidth="1"/>
    <col min="14005" max="14005" width="68.7109375" style="11" customWidth="1"/>
    <col min="14006" max="14007" width="42.7109375" style="11" customWidth="1"/>
    <col min="14008" max="14008" width="39.42578125" style="11" customWidth="1"/>
    <col min="14009" max="14009" width="33" style="11" customWidth="1"/>
    <col min="14010" max="14010" width="41.7109375" style="11" customWidth="1"/>
    <col min="14011" max="14011" width="36.42578125" style="11" customWidth="1"/>
    <col min="14012" max="14012" width="43" style="11" customWidth="1"/>
    <col min="14013" max="14013" width="46.42578125" style="11" customWidth="1"/>
    <col min="14014" max="14014" width="18.28515625" style="11" customWidth="1"/>
    <col min="14015" max="14015" width="43.7109375" style="11" customWidth="1"/>
    <col min="14016" max="14016" width="39.85546875" style="11" customWidth="1"/>
    <col min="14017" max="14017" width="36.42578125" style="11" customWidth="1"/>
    <col min="14018" max="14018" width="39.85546875" style="11" customWidth="1"/>
    <col min="14019" max="14019" width="42" style="11" customWidth="1"/>
    <col min="14020" max="14020" width="45.140625" style="11" customWidth="1"/>
    <col min="14021" max="14021" width="55.85546875" style="11" customWidth="1"/>
    <col min="14022" max="14022" width="33.28515625" style="11" customWidth="1"/>
    <col min="14023" max="14023" width="0.28515625" style="11" customWidth="1"/>
    <col min="14024" max="14024" width="37" style="11" customWidth="1"/>
    <col min="14025" max="14025" width="46" style="11" customWidth="1"/>
    <col min="14026" max="14026" width="38.28515625" style="11" customWidth="1"/>
    <col min="14027" max="14027" width="39.85546875" style="11" customWidth="1"/>
    <col min="14028" max="14028" width="34.7109375" style="11" customWidth="1"/>
    <col min="14029" max="14029" width="42" style="11" customWidth="1"/>
    <col min="14030" max="14030" width="17" style="11" customWidth="1"/>
    <col min="14031" max="14031" width="37.28515625" style="11" customWidth="1"/>
    <col min="14032" max="14032" width="38.28515625" style="11" customWidth="1"/>
    <col min="14033" max="14033" width="40.42578125" style="11" customWidth="1"/>
    <col min="14034" max="14034" width="34.7109375" style="11" customWidth="1"/>
    <col min="14035" max="14035" width="42" style="11" customWidth="1"/>
    <col min="14036" max="14036" width="11.28515625" style="11" customWidth="1"/>
    <col min="14037" max="14037" width="37.28515625" style="11" customWidth="1"/>
    <col min="14038" max="14038" width="33.42578125" style="11" customWidth="1"/>
    <col min="14039" max="14039" width="38.28515625" style="11" customWidth="1"/>
    <col min="14040" max="14040" width="34.7109375" style="11" customWidth="1"/>
    <col min="14041" max="14041" width="42" style="11" customWidth="1"/>
    <col min="14042" max="14042" width="9.140625" style="11"/>
    <col min="14043" max="14043" width="38.28515625" style="11" customWidth="1"/>
    <col min="14044" max="14049" width="34.7109375" style="11" customWidth="1"/>
    <col min="14050" max="14050" width="42" style="11" customWidth="1"/>
    <col min="14051" max="14051" width="39.5703125" style="11" customWidth="1"/>
    <col min="14052" max="14052" width="38.5703125" style="11" customWidth="1"/>
    <col min="14053" max="14057" width="38.140625" style="11" customWidth="1"/>
    <col min="14058" max="14058" width="39" style="11" customWidth="1"/>
    <col min="14059" max="14059" width="9.140625" style="11"/>
    <col min="14060" max="14060" width="38.85546875" style="11" customWidth="1"/>
    <col min="14061" max="14061" width="38.28515625" style="11" customWidth="1"/>
    <col min="14062" max="14066" width="39.7109375" style="11" customWidth="1"/>
    <col min="14067" max="14067" width="33.28515625" style="11" customWidth="1"/>
    <col min="14068" max="14068" width="41.28515625" style="11" customWidth="1"/>
    <col min="14069" max="14069" width="40.28515625" style="11" customWidth="1"/>
    <col min="14070" max="14074" width="37.7109375" style="11" customWidth="1"/>
    <col min="14075" max="14075" width="38.42578125" style="11" customWidth="1"/>
    <col min="14076" max="14076" width="9.140625" style="11"/>
    <col min="14077" max="14077" width="11.42578125" style="11" customWidth="1"/>
    <col min="14078" max="14078" width="9.140625" style="11"/>
    <col min="14079" max="14080" width="37.7109375" style="11" customWidth="1"/>
    <col min="14081" max="14082" width="35" style="11" customWidth="1"/>
    <col min="14083" max="14083" width="39.85546875" style="11" customWidth="1"/>
    <col min="14084" max="14084" width="35" style="11" customWidth="1"/>
    <col min="14085" max="14085" width="39.85546875" style="11" customWidth="1"/>
    <col min="14086" max="14086" width="36.28515625" style="11" customWidth="1"/>
    <col min="14087" max="14087" width="40.140625" style="11" customWidth="1"/>
    <col min="14088" max="14088" width="9.140625" style="11"/>
    <col min="14089" max="14089" width="28.5703125" style="11" customWidth="1"/>
    <col min="14090" max="14090" width="33.7109375" style="11" customWidth="1"/>
    <col min="14091" max="14091" width="29.85546875" style="11" customWidth="1"/>
    <col min="14092" max="14092" width="27.7109375" style="11" customWidth="1"/>
    <col min="14093" max="14094" width="28.5703125" style="11" customWidth="1"/>
    <col min="14095" max="14095" width="36.42578125" style="11" customWidth="1"/>
    <col min="14096" max="14096" width="31.5703125" style="11" customWidth="1"/>
    <col min="14097" max="14098" width="28.5703125" style="11" customWidth="1"/>
    <col min="14099" max="14099" width="9.140625" style="11"/>
    <col min="14100" max="14100" width="25.5703125" style="11" customWidth="1"/>
    <col min="14101" max="14101" width="38" style="11" customWidth="1"/>
    <col min="14102" max="14102" width="27.7109375" style="11" customWidth="1"/>
    <col min="14103" max="14104" width="28.140625" style="11" customWidth="1"/>
    <col min="14105" max="14105" width="28.5703125" style="11" customWidth="1"/>
    <col min="14106" max="14255" width="9.140625" style="11"/>
    <col min="14256" max="14256" width="163.7109375" style="11" customWidth="1"/>
    <col min="14257" max="14257" width="63.85546875" style="11" customWidth="1"/>
    <col min="14258" max="14259" width="26.5703125" style="11" customWidth="1"/>
    <col min="14260" max="14260" width="28.140625" style="11" customWidth="1"/>
    <col min="14261" max="14261" width="68.7109375" style="11" customWidth="1"/>
    <col min="14262" max="14263" width="42.7109375" style="11" customWidth="1"/>
    <col min="14264" max="14264" width="39.42578125" style="11" customWidth="1"/>
    <col min="14265" max="14265" width="33" style="11" customWidth="1"/>
    <col min="14266" max="14266" width="41.7109375" style="11" customWidth="1"/>
    <col min="14267" max="14267" width="36.42578125" style="11" customWidth="1"/>
    <col min="14268" max="14268" width="43" style="11" customWidth="1"/>
    <col min="14269" max="14269" width="46.42578125" style="11" customWidth="1"/>
    <col min="14270" max="14270" width="18.28515625" style="11" customWidth="1"/>
    <col min="14271" max="14271" width="43.7109375" style="11" customWidth="1"/>
    <col min="14272" max="14272" width="39.85546875" style="11" customWidth="1"/>
    <col min="14273" max="14273" width="36.42578125" style="11" customWidth="1"/>
    <col min="14274" max="14274" width="39.85546875" style="11" customWidth="1"/>
    <col min="14275" max="14275" width="42" style="11" customWidth="1"/>
    <col min="14276" max="14276" width="45.140625" style="11" customWidth="1"/>
    <col min="14277" max="14277" width="55.85546875" style="11" customWidth="1"/>
    <col min="14278" max="14278" width="33.28515625" style="11" customWidth="1"/>
    <col min="14279" max="14279" width="0.28515625" style="11" customWidth="1"/>
    <col min="14280" max="14280" width="37" style="11" customWidth="1"/>
    <col min="14281" max="14281" width="46" style="11" customWidth="1"/>
    <col min="14282" max="14282" width="38.28515625" style="11" customWidth="1"/>
    <col min="14283" max="14283" width="39.85546875" style="11" customWidth="1"/>
    <col min="14284" max="14284" width="34.7109375" style="11" customWidth="1"/>
    <col min="14285" max="14285" width="42" style="11" customWidth="1"/>
    <col min="14286" max="14286" width="17" style="11" customWidth="1"/>
    <col min="14287" max="14287" width="37.28515625" style="11" customWidth="1"/>
    <col min="14288" max="14288" width="38.28515625" style="11" customWidth="1"/>
    <col min="14289" max="14289" width="40.42578125" style="11" customWidth="1"/>
    <col min="14290" max="14290" width="34.7109375" style="11" customWidth="1"/>
    <col min="14291" max="14291" width="42" style="11" customWidth="1"/>
    <col min="14292" max="14292" width="11.28515625" style="11" customWidth="1"/>
    <col min="14293" max="14293" width="37.28515625" style="11" customWidth="1"/>
    <col min="14294" max="14294" width="33.42578125" style="11" customWidth="1"/>
    <col min="14295" max="14295" width="38.28515625" style="11" customWidth="1"/>
    <col min="14296" max="14296" width="34.7109375" style="11" customWidth="1"/>
    <col min="14297" max="14297" width="42" style="11" customWidth="1"/>
    <col min="14298" max="14298" width="9.140625" style="11"/>
    <col min="14299" max="14299" width="38.28515625" style="11" customWidth="1"/>
    <col min="14300" max="14305" width="34.7109375" style="11" customWidth="1"/>
    <col min="14306" max="14306" width="42" style="11" customWidth="1"/>
    <col min="14307" max="14307" width="39.5703125" style="11" customWidth="1"/>
    <col min="14308" max="14308" width="38.5703125" style="11" customWidth="1"/>
    <col min="14309" max="14313" width="38.140625" style="11" customWidth="1"/>
    <col min="14314" max="14314" width="39" style="11" customWidth="1"/>
    <col min="14315" max="14315" width="9.140625" style="11"/>
    <col min="14316" max="14316" width="38.85546875" style="11" customWidth="1"/>
    <col min="14317" max="14317" width="38.28515625" style="11" customWidth="1"/>
    <col min="14318" max="14322" width="39.7109375" style="11" customWidth="1"/>
    <col min="14323" max="14323" width="33.28515625" style="11" customWidth="1"/>
    <col min="14324" max="14324" width="41.28515625" style="11" customWidth="1"/>
    <col min="14325" max="14325" width="40.28515625" style="11" customWidth="1"/>
    <col min="14326" max="14330" width="37.7109375" style="11" customWidth="1"/>
    <col min="14331" max="14331" width="38.42578125" style="11" customWidth="1"/>
    <col min="14332" max="14332" width="9.140625" style="11"/>
    <col min="14333" max="14333" width="11.42578125" style="11" customWidth="1"/>
    <col min="14334" max="14334" width="9.140625" style="11"/>
    <col min="14335" max="14336" width="37.7109375" style="11" customWidth="1"/>
    <col min="14337" max="14338" width="35" style="11" customWidth="1"/>
    <col min="14339" max="14339" width="39.85546875" style="11" customWidth="1"/>
    <col min="14340" max="14340" width="35" style="11" customWidth="1"/>
    <col min="14341" max="14341" width="39.85546875" style="11" customWidth="1"/>
    <col min="14342" max="14342" width="36.28515625" style="11" customWidth="1"/>
    <col min="14343" max="14343" width="40.140625" style="11" customWidth="1"/>
    <col min="14344" max="14344" width="9.140625" style="11"/>
    <col min="14345" max="14345" width="28.5703125" style="11" customWidth="1"/>
    <col min="14346" max="14346" width="33.7109375" style="11" customWidth="1"/>
    <col min="14347" max="14347" width="29.85546875" style="11" customWidth="1"/>
    <col min="14348" max="14348" width="27.7109375" style="11" customWidth="1"/>
    <col min="14349" max="14350" width="28.5703125" style="11" customWidth="1"/>
    <col min="14351" max="14351" width="36.42578125" style="11" customWidth="1"/>
    <col min="14352" max="14352" width="31.5703125" style="11" customWidth="1"/>
    <col min="14353" max="14354" width="28.5703125" style="11" customWidth="1"/>
    <col min="14355" max="14355" width="9.140625" style="11"/>
    <col min="14356" max="14356" width="25.5703125" style="11" customWidth="1"/>
    <col min="14357" max="14357" width="38" style="11" customWidth="1"/>
    <col min="14358" max="14358" width="27.7109375" style="11" customWidth="1"/>
    <col min="14359" max="14360" width="28.140625" style="11" customWidth="1"/>
    <col min="14361" max="14361" width="28.5703125" style="11" customWidth="1"/>
    <col min="14362" max="14511" width="9.140625" style="11"/>
    <col min="14512" max="14512" width="163.7109375" style="11" customWidth="1"/>
    <col min="14513" max="14513" width="63.85546875" style="11" customWidth="1"/>
    <col min="14514" max="14515" width="26.5703125" style="11" customWidth="1"/>
    <col min="14516" max="14516" width="28.140625" style="11" customWidth="1"/>
    <col min="14517" max="14517" width="68.7109375" style="11" customWidth="1"/>
    <col min="14518" max="14519" width="42.7109375" style="11" customWidth="1"/>
    <col min="14520" max="14520" width="39.42578125" style="11" customWidth="1"/>
    <col min="14521" max="14521" width="33" style="11" customWidth="1"/>
    <col min="14522" max="14522" width="41.7109375" style="11" customWidth="1"/>
    <col min="14523" max="14523" width="36.42578125" style="11" customWidth="1"/>
    <col min="14524" max="14524" width="43" style="11" customWidth="1"/>
    <col min="14525" max="14525" width="46.42578125" style="11" customWidth="1"/>
    <col min="14526" max="14526" width="18.28515625" style="11" customWidth="1"/>
    <col min="14527" max="14527" width="43.7109375" style="11" customWidth="1"/>
    <col min="14528" max="14528" width="39.85546875" style="11" customWidth="1"/>
    <col min="14529" max="14529" width="36.42578125" style="11" customWidth="1"/>
    <col min="14530" max="14530" width="39.85546875" style="11" customWidth="1"/>
    <col min="14531" max="14531" width="42" style="11" customWidth="1"/>
    <col min="14532" max="14532" width="45.140625" style="11" customWidth="1"/>
    <col min="14533" max="14533" width="55.85546875" style="11" customWidth="1"/>
    <col min="14534" max="14534" width="33.28515625" style="11" customWidth="1"/>
    <col min="14535" max="14535" width="0.28515625" style="11" customWidth="1"/>
    <col min="14536" max="14536" width="37" style="11" customWidth="1"/>
    <col min="14537" max="14537" width="46" style="11" customWidth="1"/>
    <col min="14538" max="14538" width="38.28515625" style="11" customWidth="1"/>
    <col min="14539" max="14539" width="39.85546875" style="11" customWidth="1"/>
    <col min="14540" max="14540" width="34.7109375" style="11" customWidth="1"/>
    <col min="14541" max="14541" width="42" style="11" customWidth="1"/>
    <col min="14542" max="14542" width="17" style="11" customWidth="1"/>
    <col min="14543" max="14543" width="37.28515625" style="11" customWidth="1"/>
    <col min="14544" max="14544" width="38.28515625" style="11" customWidth="1"/>
    <col min="14545" max="14545" width="40.42578125" style="11" customWidth="1"/>
    <col min="14546" max="14546" width="34.7109375" style="11" customWidth="1"/>
    <col min="14547" max="14547" width="42" style="11" customWidth="1"/>
    <col min="14548" max="14548" width="11.28515625" style="11" customWidth="1"/>
    <col min="14549" max="14549" width="37.28515625" style="11" customWidth="1"/>
    <col min="14550" max="14550" width="33.42578125" style="11" customWidth="1"/>
    <col min="14551" max="14551" width="38.28515625" style="11" customWidth="1"/>
    <col min="14552" max="14552" width="34.7109375" style="11" customWidth="1"/>
    <col min="14553" max="14553" width="42" style="11" customWidth="1"/>
    <col min="14554" max="14554" width="9.140625" style="11"/>
    <col min="14555" max="14555" width="38.28515625" style="11" customWidth="1"/>
    <col min="14556" max="14561" width="34.7109375" style="11" customWidth="1"/>
    <col min="14562" max="14562" width="42" style="11" customWidth="1"/>
    <col min="14563" max="14563" width="39.5703125" style="11" customWidth="1"/>
    <col min="14564" max="14564" width="38.5703125" style="11" customWidth="1"/>
    <col min="14565" max="14569" width="38.140625" style="11" customWidth="1"/>
    <col min="14570" max="14570" width="39" style="11" customWidth="1"/>
    <col min="14571" max="14571" width="9.140625" style="11"/>
    <col min="14572" max="14572" width="38.85546875" style="11" customWidth="1"/>
    <col min="14573" max="14573" width="38.28515625" style="11" customWidth="1"/>
    <col min="14574" max="14578" width="39.7109375" style="11" customWidth="1"/>
    <col min="14579" max="14579" width="33.28515625" style="11" customWidth="1"/>
    <col min="14580" max="14580" width="41.28515625" style="11" customWidth="1"/>
    <col min="14581" max="14581" width="40.28515625" style="11" customWidth="1"/>
    <col min="14582" max="14586" width="37.7109375" style="11" customWidth="1"/>
    <col min="14587" max="14587" width="38.42578125" style="11" customWidth="1"/>
    <col min="14588" max="14588" width="9.140625" style="11"/>
    <col min="14589" max="14589" width="11.42578125" style="11" customWidth="1"/>
    <col min="14590" max="14590" width="9.140625" style="11"/>
    <col min="14591" max="14592" width="37.7109375" style="11" customWidth="1"/>
    <col min="14593" max="14594" width="35" style="11" customWidth="1"/>
    <col min="14595" max="14595" width="39.85546875" style="11" customWidth="1"/>
    <col min="14596" max="14596" width="35" style="11" customWidth="1"/>
    <col min="14597" max="14597" width="39.85546875" style="11" customWidth="1"/>
    <col min="14598" max="14598" width="36.28515625" style="11" customWidth="1"/>
    <col min="14599" max="14599" width="40.140625" style="11" customWidth="1"/>
    <col min="14600" max="14600" width="9.140625" style="11"/>
    <col min="14601" max="14601" width="28.5703125" style="11" customWidth="1"/>
    <col min="14602" max="14602" width="33.7109375" style="11" customWidth="1"/>
    <col min="14603" max="14603" width="29.85546875" style="11" customWidth="1"/>
    <col min="14604" max="14604" width="27.7109375" style="11" customWidth="1"/>
    <col min="14605" max="14606" width="28.5703125" style="11" customWidth="1"/>
    <col min="14607" max="14607" width="36.42578125" style="11" customWidth="1"/>
    <col min="14608" max="14608" width="31.5703125" style="11" customWidth="1"/>
    <col min="14609" max="14610" width="28.5703125" style="11" customWidth="1"/>
    <col min="14611" max="14611" width="9.140625" style="11"/>
    <col min="14612" max="14612" width="25.5703125" style="11" customWidth="1"/>
    <col min="14613" max="14613" width="38" style="11" customWidth="1"/>
    <col min="14614" max="14614" width="27.7109375" style="11" customWidth="1"/>
    <col min="14615" max="14616" width="28.140625" style="11" customWidth="1"/>
    <col min="14617" max="14617" width="28.5703125" style="11" customWidth="1"/>
    <col min="14618" max="14767" width="9.140625" style="11"/>
    <col min="14768" max="14768" width="163.7109375" style="11" customWidth="1"/>
    <col min="14769" max="14769" width="63.85546875" style="11" customWidth="1"/>
    <col min="14770" max="14771" width="26.5703125" style="11" customWidth="1"/>
    <col min="14772" max="14772" width="28.140625" style="11" customWidth="1"/>
    <col min="14773" max="14773" width="68.7109375" style="11" customWidth="1"/>
    <col min="14774" max="14775" width="42.7109375" style="11" customWidth="1"/>
    <col min="14776" max="14776" width="39.42578125" style="11" customWidth="1"/>
    <col min="14777" max="14777" width="33" style="11" customWidth="1"/>
    <col min="14778" max="14778" width="41.7109375" style="11" customWidth="1"/>
    <col min="14779" max="14779" width="36.42578125" style="11" customWidth="1"/>
    <col min="14780" max="14780" width="43" style="11" customWidth="1"/>
    <col min="14781" max="14781" width="46.42578125" style="11" customWidth="1"/>
    <col min="14782" max="14782" width="18.28515625" style="11" customWidth="1"/>
    <col min="14783" max="14783" width="43.7109375" style="11" customWidth="1"/>
    <col min="14784" max="14784" width="39.85546875" style="11" customWidth="1"/>
    <col min="14785" max="14785" width="36.42578125" style="11" customWidth="1"/>
    <col min="14786" max="14786" width="39.85546875" style="11" customWidth="1"/>
    <col min="14787" max="14787" width="42" style="11" customWidth="1"/>
    <col min="14788" max="14788" width="45.140625" style="11" customWidth="1"/>
    <col min="14789" max="14789" width="55.85546875" style="11" customWidth="1"/>
    <col min="14790" max="14790" width="33.28515625" style="11" customWidth="1"/>
    <col min="14791" max="14791" width="0.28515625" style="11" customWidth="1"/>
    <col min="14792" max="14792" width="37" style="11" customWidth="1"/>
    <col min="14793" max="14793" width="46" style="11" customWidth="1"/>
    <col min="14794" max="14794" width="38.28515625" style="11" customWidth="1"/>
    <col min="14795" max="14795" width="39.85546875" style="11" customWidth="1"/>
    <col min="14796" max="14796" width="34.7109375" style="11" customWidth="1"/>
    <col min="14797" max="14797" width="42" style="11" customWidth="1"/>
    <col min="14798" max="14798" width="17" style="11" customWidth="1"/>
    <col min="14799" max="14799" width="37.28515625" style="11" customWidth="1"/>
    <col min="14800" max="14800" width="38.28515625" style="11" customWidth="1"/>
    <col min="14801" max="14801" width="40.42578125" style="11" customWidth="1"/>
    <col min="14802" max="14802" width="34.7109375" style="11" customWidth="1"/>
    <col min="14803" max="14803" width="42" style="11" customWidth="1"/>
    <col min="14804" max="14804" width="11.28515625" style="11" customWidth="1"/>
    <col min="14805" max="14805" width="37.28515625" style="11" customWidth="1"/>
    <col min="14806" max="14806" width="33.42578125" style="11" customWidth="1"/>
    <col min="14807" max="14807" width="38.28515625" style="11" customWidth="1"/>
    <col min="14808" max="14808" width="34.7109375" style="11" customWidth="1"/>
    <col min="14809" max="14809" width="42" style="11" customWidth="1"/>
    <col min="14810" max="14810" width="9.140625" style="11"/>
    <col min="14811" max="14811" width="38.28515625" style="11" customWidth="1"/>
    <col min="14812" max="14817" width="34.7109375" style="11" customWidth="1"/>
    <col min="14818" max="14818" width="42" style="11" customWidth="1"/>
    <col min="14819" max="14819" width="39.5703125" style="11" customWidth="1"/>
    <col min="14820" max="14820" width="38.5703125" style="11" customWidth="1"/>
    <col min="14821" max="14825" width="38.140625" style="11" customWidth="1"/>
    <col min="14826" max="14826" width="39" style="11" customWidth="1"/>
    <col min="14827" max="14827" width="9.140625" style="11"/>
    <col min="14828" max="14828" width="38.85546875" style="11" customWidth="1"/>
    <col min="14829" max="14829" width="38.28515625" style="11" customWidth="1"/>
    <col min="14830" max="14834" width="39.7109375" style="11" customWidth="1"/>
    <col min="14835" max="14835" width="33.28515625" style="11" customWidth="1"/>
    <col min="14836" max="14836" width="41.28515625" style="11" customWidth="1"/>
    <col min="14837" max="14837" width="40.28515625" style="11" customWidth="1"/>
    <col min="14838" max="14842" width="37.7109375" style="11" customWidth="1"/>
    <col min="14843" max="14843" width="38.42578125" style="11" customWidth="1"/>
    <col min="14844" max="14844" width="9.140625" style="11"/>
    <col min="14845" max="14845" width="11.42578125" style="11" customWidth="1"/>
    <col min="14846" max="14846" width="9.140625" style="11"/>
    <col min="14847" max="14848" width="37.7109375" style="11" customWidth="1"/>
    <col min="14849" max="14850" width="35" style="11" customWidth="1"/>
    <col min="14851" max="14851" width="39.85546875" style="11" customWidth="1"/>
    <col min="14852" max="14852" width="35" style="11" customWidth="1"/>
    <col min="14853" max="14853" width="39.85546875" style="11" customWidth="1"/>
    <col min="14854" max="14854" width="36.28515625" style="11" customWidth="1"/>
    <col min="14855" max="14855" width="40.140625" style="11" customWidth="1"/>
    <col min="14856" max="14856" width="9.140625" style="11"/>
    <col min="14857" max="14857" width="28.5703125" style="11" customWidth="1"/>
    <col min="14858" max="14858" width="33.7109375" style="11" customWidth="1"/>
    <col min="14859" max="14859" width="29.85546875" style="11" customWidth="1"/>
    <col min="14860" max="14860" width="27.7109375" style="11" customWidth="1"/>
    <col min="14861" max="14862" width="28.5703125" style="11" customWidth="1"/>
    <col min="14863" max="14863" width="36.42578125" style="11" customWidth="1"/>
    <col min="14864" max="14864" width="31.5703125" style="11" customWidth="1"/>
    <col min="14865" max="14866" width="28.5703125" style="11" customWidth="1"/>
    <col min="14867" max="14867" width="9.140625" style="11"/>
    <col min="14868" max="14868" width="25.5703125" style="11" customWidth="1"/>
    <col min="14869" max="14869" width="38" style="11" customWidth="1"/>
    <col min="14870" max="14870" width="27.7109375" style="11" customWidth="1"/>
    <col min="14871" max="14872" width="28.140625" style="11" customWidth="1"/>
    <col min="14873" max="14873" width="28.5703125" style="11" customWidth="1"/>
    <col min="14874" max="15023" width="9.140625" style="11"/>
    <col min="15024" max="15024" width="163.7109375" style="11" customWidth="1"/>
    <col min="15025" max="15025" width="63.85546875" style="11" customWidth="1"/>
    <col min="15026" max="15027" width="26.5703125" style="11" customWidth="1"/>
    <col min="15028" max="15028" width="28.140625" style="11" customWidth="1"/>
    <col min="15029" max="15029" width="68.7109375" style="11" customWidth="1"/>
    <col min="15030" max="15031" width="42.7109375" style="11" customWidth="1"/>
    <col min="15032" max="15032" width="39.42578125" style="11" customWidth="1"/>
    <col min="15033" max="15033" width="33" style="11" customWidth="1"/>
    <col min="15034" max="15034" width="41.7109375" style="11" customWidth="1"/>
    <col min="15035" max="15035" width="36.42578125" style="11" customWidth="1"/>
    <col min="15036" max="15036" width="43" style="11" customWidth="1"/>
    <col min="15037" max="15037" width="46.42578125" style="11" customWidth="1"/>
    <col min="15038" max="15038" width="18.28515625" style="11" customWidth="1"/>
    <col min="15039" max="15039" width="43.7109375" style="11" customWidth="1"/>
    <col min="15040" max="15040" width="39.85546875" style="11" customWidth="1"/>
    <col min="15041" max="15041" width="36.42578125" style="11" customWidth="1"/>
    <col min="15042" max="15042" width="39.85546875" style="11" customWidth="1"/>
    <col min="15043" max="15043" width="42" style="11" customWidth="1"/>
    <col min="15044" max="15044" width="45.140625" style="11" customWidth="1"/>
    <col min="15045" max="15045" width="55.85546875" style="11" customWidth="1"/>
    <col min="15046" max="15046" width="33.28515625" style="11" customWidth="1"/>
    <col min="15047" max="15047" width="0.28515625" style="11" customWidth="1"/>
    <col min="15048" max="15048" width="37" style="11" customWidth="1"/>
    <col min="15049" max="15049" width="46" style="11" customWidth="1"/>
    <col min="15050" max="15050" width="38.28515625" style="11" customWidth="1"/>
    <col min="15051" max="15051" width="39.85546875" style="11" customWidth="1"/>
    <col min="15052" max="15052" width="34.7109375" style="11" customWidth="1"/>
    <col min="15053" max="15053" width="42" style="11" customWidth="1"/>
    <col min="15054" max="15054" width="17" style="11" customWidth="1"/>
    <col min="15055" max="15055" width="37.28515625" style="11" customWidth="1"/>
    <col min="15056" max="15056" width="38.28515625" style="11" customWidth="1"/>
    <col min="15057" max="15057" width="40.42578125" style="11" customWidth="1"/>
    <col min="15058" max="15058" width="34.7109375" style="11" customWidth="1"/>
    <col min="15059" max="15059" width="42" style="11" customWidth="1"/>
    <col min="15060" max="15060" width="11.28515625" style="11" customWidth="1"/>
    <col min="15061" max="15061" width="37.28515625" style="11" customWidth="1"/>
    <col min="15062" max="15062" width="33.42578125" style="11" customWidth="1"/>
    <col min="15063" max="15063" width="38.28515625" style="11" customWidth="1"/>
    <col min="15064" max="15064" width="34.7109375" style="11" customWidth="1"/>
    <col min="15065" max="15065" width="42" style="11" customWidth="1"/>
    <col min="15066" max="15066" width="9.140625" style="11"/>
    <col min="15067" max="15067" width="38.28515625" style="11" customWidth="1"/>
    <col min="15068" max="15073" width="34.7109375" style="11" customWidth="1"/>
    <col min="15074" max="15074" width="42" style="11" customWidth="1"/>
    <col min="15075" max="15075" width="39.5703125" style="11" customWidth="1"/>
    <col min="15076" max="15076" width="38.5703125" style="11" customWidth="1"/>
    <col min="15077" max="15081" width="38.140625" style="11" customWidth="1"/>
    <col min="15082" max="15082" width="39" style="11" customWidth="1"/>
    <col min="15083" max="15083" width="9.140625" style="11"/>
    <col min="15084" max="15084" width="38.85546875" style="11" customWidth="1"/>
    <col min="15085" max="15085" width="38.28515625" style="11" customWidth="1"/>
    <col min="15086" max="15090" width="39.7109375" style="11" customWidth="1"/>
    <col min="15091" max="15091" width="33.28515625" style="11" customWidth="1"/>
    <col min="15092" max="15092" width="41.28515625" style="11" customWidth="1"/>
    <col min="15093" max="15093" width="40.28515625" style="11" customWidth="1"/>
    <col min="15094" max="15098" width="37.7109375" style="11" customWidth="1"/>
    <col min="15099" max="15099" width="38.42578125" style="11" customWidth="1"/>
    <col min="15100" max="15100" width="9.140625" style="11"/>
    <col min="15101" max="15101" width="11.42578125" style="11" customWidth="1"/>
    <col min="15102" max="15102" width="9.140625" style="11"/>
    <col min="15103" max="15104" width="37.7109375" style="11" customWidth="1"/>
    <col min="15105" max="15106" width="35" style="11" customWidth="1"/>
    <col min="15107" max="15107" width="39.85546875" style="11" customWidth="1"/>
    <col min="15108" max="15108" width="35" style="11" customWidth="1"/>
    <col min="15109" max="15109" width="39.85546875" style="11" customWidth="1"/>
    <col min="15110" max="15110" width="36.28515625" style="11" customWidth="1"/>
    <col min="15111" max="15111" width="40.140625" style="11" customWidth="1"/>
    <col min="15112" max="15112" width="9.140625" style="11"/>
    <col min="15113" max="15113" width="28.5703125" style="11" customWidth="1"/>
    <col min="15114" max="15114" width="33.7109375" style="11" customWidth="1"/>
    <col min="15115" max="15115" width="29.85546875" style="11" customWidth="1"/>
    <col min="15116" max="15116" width="27.7109375" style="11" customWidth="1"/>
    <col min="15117" max="15118" width="28.5703125" style="11" customWidth="1"/>
    <col min="15119" max="15119" width="36.42578125" style="11" customWidth="1"/>
    <col min="15120" max="15120" width="31.5703125" style="11" customWidth="1"/>
    <col min="15121" max="15122" width="28.5703125" style="11" customWidth="1"/>
    <col min="15123" max="15123" width="9.140625" style="11"/>
    <col min="15124" max="15124" width="25.5703125" style="11" customWidth="1"/>
    <col min="15125" max="15125" width="38" style="11" customWidth="1"/>
    <col min="15126" max="15126" width="27.7109375" style="11" customWidth="1"/>
    <col min="15127" max="15128" width="28.140625" style="11" customWidth="1"/>
    <col min="15129" max="15129" width="28.5703125" style="11" customWidth="1"/>
    <col min="15130" max="15279" width="9.140625" style="11"/>
    <col min="15280" max="15280" width="163.7109375" style="11" customWidth="1"/>
    <col min="15281" max="15281" width="63.85546875" style="11" customWidth="1"/>
    <col min="15282" max="15283" width="26.5703125" style="11" customWidth="1"/>
    <col min="15284" max="15284" width="28.140625" style="11" customWidth="1"/>
    <col min="15285" max="15285" width="68.7109375" style="11" customWidth="1"/>
    <col min="15286" max="15287" width="42.7109375" style="11" customWidth="1"/>
    <col min="15288" max="15288" width="39.42578125" style="11" customWidth="1"/>
    <col min="15289" max="15289" width="33" style="11" customWidth="1"/>
    <col min="15290" max="15290" width="41.7109375" style="11" customWidth="1"/>
    <col min="15291" max="15291" width="36.42578125" style="11" customWidth="1"/>
    <col min="15292" max="15292" width="43" style="11" customWidth="1"/>
    <col min="15293" max="15293" width="46.42578125" style="11" customWidth="1"/>
    <col min="15294" max="15294" width="18.28515625" style="11" customWidth="1"/>
    <col min="15295" max="15295" width="43.7109375" style="11" customWidth="1"/>
    <col min="15296" max="15296" width="39.85546875" style="11" customWidth="1"/>
    <col min="15297" max="15297" width="36.42578125" style="11" customWidth="1"/>
    <col min="15298" max="15298" width="39.85546875" style="11" customWidth="1"/>
    <col min="15299" max="15299" width="42" style="11" customWidth="1"/>
    <col min="15300" max="15300" width="45.140625" style="11" customWidth="1"/>
    <col min="15301" max="15301" width="55.85546875" style="11" customWidth="1"/>
    <col min="15302" max="15302" width="33.28515625" style="11" customWidth="1"/>
    <col min="15303" max="15303" width="0.28515625" style="11" customWidth="1"/>
    <col min="15304" max="15304" width="37" style="11" customWidth="1"/>
    <col min="15305" max="15305" width="46" style="11" customWidth="1"/>
    <col min="15306" max="15306" width="38.28515625" style="11" customWidth="1"/>
    <col min="15307" max="15307" width="39.85546875" style="11" customWidth="1"/>
    <col min="15308" max="15308" width="34.7109375" style="11" customWidth="1"/>
    <col min="15309" max="15309" width="42" style="11" customWidth="1"/>
    <col min="15310" max="15310" width="17" style="11" customWidth="1"/>
    <col min="15311" max="15311" width="37.28515625" style="11" customWidth="1"/>
    <col min="15312" max="15312" width="38.28515625" style="11" customWidth="1"/>
    <col min="15313" max="15313" width="40.42578125" style="11" customWidth="1"/>
    <col min="15314" max="15314" width="34.7109375" style="11" customWidth="1"/>
    <col min="15315" max="15315" width="42" style="11" customWidth="1"/>
    <col min="15316" max="15316" width="11.28515625" style="11" customWidth="1"/>
    <col min="15317" max="15317" width="37.28515625" style="11" customWidth="1"/>
    <col min="15318" max="15318" width="33.42578125" style="11" customWidth="1"/>
    <col min="15319" max="15319" width="38.28515625" style="11" customWidth="1"/>
    <col min="15320" max="15320" width="34.7109375" style="11" customWidth="1"/>
    <col min="15321" max="15321" width="42" style="11" customWidth="1"/>
    <col min="15322" max="15322" width="9.140625" style="11"/>
    <col min="15323" max="15323" width="38.28515625" style="11" customWidth="1"/>
    <col min="15324" max="15329" width="34.7109375" style="11" customWidth="1"/>
    <col min="15330" max="15330" width="42" style="11" customWidth="1"/>
    <col min="15331" max="15331" width="39.5703125" style="11" customWidth="1"/>
    <col min="15332" max="15332" width="38.5703125" style="11" customWidth="1"/>
    <col min="15333" max="15337" width="38.140625" style="11" customWidth="1"/>
    <col min="15338" max="15338" width="39" style="11" customWidth="1"/>
    <col min="15339" max="15339" width="9.140625" style="11"/>
    <col min="15340" max="15340" width="38.85546875" style="11" customWidth="1"/>
    <col min="15341" max="15341" width="38.28515625" style="11" customWidth="1"/>
    <col min="15342" max="15346" width="39.7109375" style="11" customWidth="1"/>
    <col min="15347" max="15347" width="33.28515625" style="11" customWidth="1"/>
    <col min="15348" max="15348" width="41.28515625" style="11" customWidth="1"/>
    <col min="15349" max="15349" width="40.28515625" style="11" customWidth="1"/>
    <col min="15350" max="15354" width="37.7109375" style="11" customWidth="1"/>
    <col min="15355" max="15355" width="38.42578125" style="11" customWidth="1"/>
    <col min="15356" max="15356" width="9.140625" style="11"/>
    <col min="15357" max="15357" width="11.42578125" style="11" customWidth="1"/>
    <col min="15358" max="15358" width="9.140625" style="11"/>
    <col min="15359" max="15360" width="37.7109375" style="11" customWidth="1"/>
    <col min="15361" max="15362" width="35" style="11" customWidth="1"/>
    <col min="15363" max="15363" width="39.85546875" style="11" customWidth="1"/>
    <col min="15364" max="15364" width="35" style="11" customWidth="1"/>
    <col min="15365" max="15365" width="39.85546875" style="11" customWidth="1"/>
    <col min="15366" max="15366" width="36.28515625" style="11" customWidth="1"/>
    <col min="15367" max="15367" width="40.140625" style="11" customWidth="1"/>
    <col min="15368" max="15368" width="9.140625" style="11"/>
    <col min="15369" max="15369" width="28.5703125" style="11" customWidth="1"/>
    <col min="15370" max="15370" width="33.7109375" style="11" customWidth="1"/>
    <col min="15371" max="15371" width="29.85546875" style="11" customWidth="1"/>
    <col min="15372" max="15372" width="27.7109375" style="11" customWidth="1"/>
    <col min="15373" max="15374" width="28.5703125" style="11" customWidth="1"/>
    <col min="15375" max="15375" width="36.42578125" style="11" customWidth="1"/>
    <col min="15376" max="15376" width="31.5703125" style="11" customWidth="1"/>
    <col min="15377" max="15378" width="28.5703125" style="11" customWidth="1"/>
    <col min="15379" max="15379" width="9.140625" style="11"/>
    <col min="15380" max="15380" width="25.5703125" style="11" customWidth="1"/>
    <col min="15381" max="15381" width="38" style="11" customWidth="1"/>
    <col min="15382" max="15382" width="27.7109375" style="11" customWidth="1"/>
    <col min="15383" max="15384" width="28.140625" style="11" customWidth="1"/>
    <col min="15385" max="15385" width="28.5703125" style="11" customWidth="1"/>
    <col min="15386" max="15535" width="9.140625" style="11"/>
    <col min="15536" max="15536" width="163.7109375" style="11" customWidth="1"/>
    <col min="15537" max="15537" width="63.85546875" style="11" customWidth="1"/>
    <col min="15538" max="15539" width="26.5703125" style="11" customWidth="1"/>
    <col min="15540" max="15540" width="28.140625" style="11" customWidth="1"/>
    <col min="15541" max="15541" width="68.7109375" style="11" customWidth="1"/>
    <col min="15542" max="15543" width="42.7109375" style="11" customWidth="1"/>
    <col min="15544" max="15544" width="39.42578125" style="11" customWidth="1"/>
    <col min="15545" max="15545" width="33" style="11" customWidth="1"/>
    <col min="15546" max="15546" width="41.7109375" style="11" customWidth="1"/>
    <col min="15547" max="15547" width="36.42578125" style="11" customWidth="1"/>
    <col min="15548" max="15548" width="43" style="11" customWidth="1"/>
    <col min="15549" max="15549" width="46.42578125" style="11" customWidth="1"/>
    <col min="15550" max="15550" width="18.28515625" style="11" customWidth="1"/>
    <col min="15551" max="15551" width="43.7109375" style="11" customWidth="1"/>
    <col min="15552" max="15552" width="39.85546875" style="11" customWidth="1"/>
    <col min="15553" max="15553" width="36.42578125" style="11" customWidth="1"/>
    <col min="15554" max="15554" width="39.85546875" style="11" customWidth="1"/>
    <col min="15555" max="15555" width="42" style="11" customWidth="1"/>
    <col min="15556" max="15556" width="45.140625" style="11" customWidth="1"/>
    <col min="15557" max="15557" width="55.85546875" style="11" customWidth="1"/>
    <col min="15558" max="15558" width="33.28515625" style="11" customWidth="1"/>
    <col min="15559" max="15559" width="0.28515625" style="11" customWidth="1"/>
    <col min="15560" max="15560" width="37" style="11" customWidth="1"/>
    <col min="15561" max="15561" width="46" style="11" customWidth="1"/>
    <col min="15562" max="15562" width="38.28515625" style="11" customWidth="1"/>
    <col min="15563" max="15563" width="39.85546875" style="11" customWidth="1"/>
    <col min="15564" max="15564" width="34.7109375" style="11" customWidth="1"/>
    <col min="15565" max="15565" width="42" style="11" customWidth="1"/>
    <col min="15566" max="15566" width="17" style="11" customWidth="1"/>
    <col min="15567" max="15567" width="37.28515625" style="11" customWidth="1"/>
    <col min="15568" max="15568" width="38.28515625" style="11" customWidth="1"/>
    <col min="15569" max="15569" width="40.42578125" style="11" customWidth="1"/>
    <col min="15570" max="15570" width="34.7109375" style="11" customWidth="1"/>
    <col min="15571" max="15571" width="42" style="11" customWidth="1"/>
    <col min="15572" max="15572" width="11.28515625" style="11" customWidth="1"/>
    <col min="15573" max="15573" width="37.28515625" style="11" customWidth="1"/>
    <col min="15574" max="15574" width="33.42578125" style="11" customWidth="1"/>
    <col min="15575" max="15575" width="38.28515625" style="11" customWidth="1"/>
    <col min="15576" max="15576" width="34.7109375" style="11" customWidth="1"/>
    <col min="15577" max="15577" width="42" style="11" customWidth="1"/>
    <col min="15578" max="15578" width="9.140625" style="11"/>
    <col min="15579" max="15579" width="38.28515625" style="11" customWidth="1"/>
    <col min="15580" max="15585" width="34.7109375" style="11" customWidth="1"/>
    <col min="15586" max="15586" width="42" style="11" customWidth="1"/>
    <col min="15587" max="15587" width="39.5703125" style="11" customWidth="1"/>
    <col min="15588" max="15588" width="38.5703125" style="11" customWidth="1"/>
    <col min="15589" max="15593" width="38.140625" style="11" customWidth="1"/>
    <col min="15594" max="15594" width="39" style="11" customWidth="1"/>
    <col min="15595" max="15595" width="9.140625" style="11"/>
    <col min="15596" max="15596" width="38.85546875" style="11" customWidth="1"/>
    <col min="15597" max="15597" width="38.28515625" style="11" customWidth="1"/>
    <col min="15598" max="15602" width="39.7109375" style="11" customWidth="1"/>
    <col min="15603" max="15603" width="33.28515625" style="11" customWidth="1"/>
    <col min="15604" max="15604" width="41.28515625" style="11" customWidth="1"/>
    <col min="15605" max="15605" width="40.28515625" style="11" customWidth="1"/>
    <col min="15606" max="15610" width="37.7109375" style="11" customWidth="1"/>
    <col min="15611" max="15611" width="38.42578125" style="11" customWidth="1"/>
    <col min="15612" max="15612" width="9.140625" style="11"/>
    <col min="15613" max="15613" width="11.42578125" style="11" customWidth="1"/>
    <col min="15614" max="15614" width="9.140625" style="11"/>
    <col min="15615" max="15616" width="37.7109375" style="11" customWidth="1"/>
    <col min="15617" max="15618" width="35" style="11" customWidth="1"/>
    <col min="15619" max="15619" width="39.85546875" style="11" customWidth="1"/>
    <col min="15620" max="15620" width="35" style="11" customWidth="1"/>
    <col min="15621" max="15621" width="39.85546875" style="11" customWidth="1"/>
    <col min="15622" max="15622" width="36.28515625" style="11" customWidth="1"/>
    <col min="15623" max="15623" width="40.140625" style="11" customWidth="1"/>
    <col min="15624" max="15624" width="9.140625" style="11"/>
    <col min="15625" max="15625" width="28.5703125" style="11" customWidth="1"/>
    <col min="15626" max="15626" width="33.7109375" style="11" customWidth="1"/>
    <col min="15627" max="15627" width="29.85546875" style="11" customWidth="1"/>
    <col min="15628" max="15628" width="27.7109375" style="11" customWidth="1"/>
    <col min="15629" max="15630" width="28.5703125" style="11" customWidth="1"/>
    <col min="15631" max="15631" width="36.42578125" style="11" customWidth="1"/>
    <col min="15632" max="15632" width="31.5703125" style="11" customWidth="1"/>
    <col min="15633" max="15634" width="28.5703125" style="11" customWidth="1"/>
    <col min="15635" max="15635" width="9.140625" style="11"/>
    <col min="15636" max="15636" width="25.5703125" style="11" customWidth="1"/>
    <col min="15637" max="15637" width="38" style="11" customWidth="1"/>
    <col min="15638" max="15638" width="27.7109375" style="11" customWidth="1"/>
    <col min="15639" max="15640" width="28.140625" style="11" customWidth="1"/>
    <col min="15641" max="15641" width="28.5703125" style="11" customWidth="1"/>
    <col min="15642" max="15791" width="9.140625" style="11"/>
    <col min="15792" max="15792" width="163.7109375" style="11" customWidth="1"/>
    <col min="15793" max="15793" width="63.85546875" style="11" customWidth="1"/>
    <col min="15794" max="15795" width="26.5703125" style="11" customWidth="1"/>
    <col min="15796" max="15796" width="28.140625" style="11" customWidth="1"/>
    <col min="15797" max="15797" width="68.7109375" style="11" customWidth="1"/>
    <col min="15798" max="15799" width="42.7109375" style="11" customWidth="1"/>
    <col min="15800" max="15800" width="39.42578125" style="11" customWidth="1"/>
    <col min="15801" max="15801" width="33" style="11" customWidth="1"/>
    <col min="15802" max="15802" width="41.7109375" style="11" customWidth="1"/>
    <col min="15803" max="15803" width="36.42578125" style="11" customWidth="1"/>
    <col min="15804" max="15804" width="43" style="11" customWidth="1"/>
    <col min="15805" max="15805" width="46.42578125" style="11" customWidth="1"/>
    <col min="15806" max="15806" width="18.28515625" style="11" customWidth="1"/>
    <col min="15807" max="15807" width="43.7109375" style="11" customWidth="1"/>
    <col min="15808" max="15808" width="39.85546875" style="11" customWidth="1"/>
    <col min="15809" max="15809" width="36.42578125" style="11" customWidth="1"/>
    <col min="15810" max="15810" width="39.85546875" style="11" customWidth="1"/>
    <col min="15811" max="15811" width="42" style="11" customWidth="1"/>
    <col min="15812" max="15812" width="45.140625" style="11" customWidth="1"/>
    <col min="15813" max="15813" width="55.85546875" style="11" customWidth="1"/>
    <col min="15814" max="15814" width="33.28515625" style="11" customWidth="1"/>
    <col min="15815" max="15815" width="0.28515625" style="11" customWidth="1"/>
    <col min="15816" max="15816" width="37" style="11" customWidth="1"/>
    <col min="15817" max="15817" width="46" style="11" customWidth="1"/>
    <col min="15818" max="15818" width="38.28515625" style="11" customWidth="1"/>
    <col min="15819" max="15819" width="39.85546875" style="11" customWidth="1"/>
    <col min="15820" max="15820" width="34.7109375" style="11" customWidth="1"/>
    <col min="15821" max="15821" width="42" style="11" customWidth="1"/>
    <col min="15822" max="15822" width="17" style="11" customWidth="1"/>
    <col min="15823" max="15823" width="37.28515625" style="11" customWidth="1"/>
    <col min="15824" max="15824" width="38.28515625" style="11" customWidth="1"/>
    <col min="15825" max="15825" width="40.42578125" style="11" customWidth="1"/>
    <col min="15826" max="15826" width="34.7109375" style="11" customWidth="1"/>
    <col min="15827" max="15827" width="42" style="11" customWidth="1"/>
    <col min="15828" max="15828" width="11.28515625" style="11" customWidth="1"/>
    <col min="15829" max="15829" width="37.28515625" style="11" customWidth="1"/>
    <col min="15830" max="15830" width="33.42578125" style="11" customWidth="1"/>
    <col min="15831" max="15831" width="38.28515625" style="11" customWidth="1"/>
    <col min="15832" max="15832" width="34.7109375" style="11" customWidth="1"/>
    <col min="15833" max="15833" width="42" style="11" customWidth="1"/>
    <col min="15834" max="15834" width="9.140625" style="11"/>
    <col min="15835" max="15835" width="38.28515625" style="11" customWidth="1"/>
    <col min="15836" max="15841" width="34.7109375" style="11" customWidth="1"/>
    <col min="15842" max="15842" width="42" style="11" customWidth="1"/>
    <col min="15843" max="15843" width="39.5703125" style="11" customWidth="1"/>
    <col min="15844" max="15844" width="38.5703125" style="11" customWidth="1"/>
    <col min="15845" max="15849" width="38.140625" style="11" customWidth="1"/>
    <col min="15850" max="15850" width="39" style="11" customWidth="1"/>
    <col min="15851" max="15851" width="9.140625" style="11"/>
    <col min="15852" max="15852" width="38.85546875" style="11" customWidth="1"/>
    <col min="15853" max="15853" width="38.28515625" style="11" customWidth="1"/>
    <col min="15854" max="15858" width="39.7109375" style="11" customWidth="1"/>
    <col min="15859" max="15859" width="33.28515625" style="11" customWidth="1"/>
    <col min="15860" max="15860" width="41.28515625" style="11" customWidth="1"/>
    <col min="15861" max="15861" width="40.28515625" style="11" customWidth="1"/>
    <col min="15862" max="15866" width="37.7109375" style="11" customWidth="1"/>
    <col min="15867" max="15867" width="38.42578125" style="11" customWidth="1"/>
    <col min="15868" max="15868" width="9.140625" style="11"/>
    <col min="15869" max="15869" width="11.42578125" style="11" customWidth="1"/>
    <col min="15870" max="15870" width="9.140625" style="11"/>
    <col min="15871" max="15872" width="37.7109375" style="11" customWidth="1"/>
    <col min="15873" max="15874" width="35" style="11" customWidth="1"/>
    <col min="15875" max="15875" width="39.85546875" style="11" customWidth="1"/>
    <col min="15876" max="15876" width="35" style="11" customWidth="1"/>
    <col min="15877" max="15877" width="39.85546875" style="11" customWidth="1"/>
    <col min="15878" max="15878" width="36.28515625" style="11" customWidth="1"/>
    <col min="15879" max="15879" width="40.140625" style="11" customWidth="1"/>
    <col min="15880" max="15880" width="9.140625" style="11"/>
    <col min="15881" max="15881" width="28.5703125" style="11" customWidth="1"/>
    <col min="15882" max="15882" width="33.7109375" style="11" customWidth="1"/>
    <col min="15883" max="15883" width="29.85546875" style="11" customWidth="1"/>
    <col min="15884" max="15884" width="27.7109375" style="11" customWidth="1"/>
    <col min="15885" max="15886" width="28.5703125" style="11" customWidth="1"/>
    <col min="15887" max="15887" width="36.42578125" style="11" customWidth="1"/>
    <col min="15888" max="15888" width="31.5703125" style="11" customWidth="1"/>
    <col min="15889" max="15890" width="28.5703125" style="11" customWidth="1"/>
    <col min="15891" max="15891" width="9.140625" style="11"/>
    <col min="15892" max="15892" width="25.5703125" style="11" customWidth="1"/>
    <col min="15893" max="15893" width="38" style="11" customWidth="1"/>
    <col min="15894" max="15894" width="27.7109375" style="11" customWidth="1"/>
    <col min="15895" max="15896" width="28.140625" style="11" customWidth="1"/>
    <col min="15897" max="15897" width="28.5703125" style="11" customWidth="1"/>
    <col min="15898" max="16047" width="9.140625" style="11"/>
    <col min="16048" max="16048" width="163.7109375" style="11" customWidth="1"/>
    <col min="16049" max="16049" width="63.85546875" style="11" customWidth="1"/>
    <col min="16050" max="16051" width="26.5703125" style="11" customWidth="1"/>
    <col min="16052" max="16052" width="28.140625" style="11" customWidth="1"/>
    <col min="16053" max="16053" width="68.7109375" style="11" customWidth="1"/>
    <col min="16054" max="16055" width="42.7109375" style="11" customWidth="1"/>
    <col min="16056" max="16056" width="39.42578125" style="11" customWidth="1"/>
    <col min="16057" max="16057" width="33" style="11" customWidth="1"/>
    <col min="16058" max="16058" width="41.7109375" style="11" customWidth="1"/>
    <col min="16059" max="16059" width="36.42578125" style="11" customWidth="1"/>
    <col min="16060" max="16060" width="43" style="11" customWidth="1"/>
    <col min="16061" max="16061" width="46.42578125" style="11" customWidth="1"/>
    <col min="16062" max="16062" width="18.28515625" style="11" customWidth="1"/>
    <col min="16063" max="16063" width="43.7109375" style="11" customWidth="1"/>
    <col min="16064" max="16064" width="39.85546875" style="11" customWidth="1"/>
    <col min="16065" max="16065" width="36.42578125" style="11" customWidth="1"/>
    <col min="16066" max="16066" width="39.85546875" style="11" customWidth="1"/>
    <col min="16067" max="16067" width="42" style="11" customWidth="1"/>
    <col min="16068" max="16068" width="45.140625" style="11" customWidth="1"/>
    <col min="16069" max="16069" width="55.85546875" style="11" customWidth="1"/>
    <col min="16070" max="16070" width="33.28515625" style="11" customWidth="1"/>
    <col min="16071" max="16071" width="0.28515625" style="11" customWidth="1"/>
    <col min="16072" max="16072" width="37" style="11" customWidth="1"/>
    <col min="16073" max="16073" width="46" style="11" customWidth="1"/>
    <col min="16074" max="16074" width="38.28515625" style="11" customWidth="1"/>
    <col min="16075" max="16075" width="39.85546875" style="11" customWidth="1"/>
    <col min="16076" max="16076" width="34.7109375" style="11" customWidth="1"/>
    <col min="16077" max="16077" width="42" style="11" customWidth="1"/>
    <col min="16078" max="16078" width="17" style="11" customWidth="1"/>
    <col min="16079" max="16079" width="37.28515625" style="11" customWidth="1"/>
    <col min="16080" max="16080" width="38.28515625" style="11" customWidth="1"/>
    <col min="16081" max="16081" width="40.42578125" style="11" customWidth="1"/>
    <col min="16082" max="16082" width="34.7109375" style="11" customWidth="1"/>
    <col min="16083" max="16083" width="42" style="11" customWidth="1"/>
    <col min="16084" max="16084" width="11.28515625" style="11" customWidth="1"/>
    <col min="16085" max="16085" width="37.28515625" style="11" customWidth="1"/>
    <col min="16086" max="16086" width="33.42578125" style="11" customWidth="1"/>
    <col min="16087" max="16087" width="38.28515625" style="11" customWidth="1"/>
    <col min="16088" max="16088" width="34.7109375" style="11" customWidth="1"/>
    <col min="16089" max="16089" width="42" style="11" customWidth="1"/>
    <col min="16090" max="16090" width="9.140625" style="11"/>
    <col min="16091" max="16091" width="38.28515625" style="11" customWidth="1"/>
    <col min="16092" max="16097" width="34.7109375" style="11" customWidth="1"/>
    <col min="16098" max="16098" width="42" style="11" customWidth="1"/>
    <col min="16099" max="16099" width="39.5703125" style="11" customWidth="1"/>
    <col min="16100" max="16100" width="38.5703125" style="11" customWidth="1"/>
    <col min="16101" max="16105" width="38.140625" style="11" customWidth="1"/>
    <col min="16106" max="16106" width="39" style="11" customWidth="1"/>
    <col min="16107" max="16107" width="9.140625" style="11"/>
    <col min="16108" max="16108" width="38.85546875" style="11" customWidth="1"/>
    <col min="16109" max="16109" width="38.28515625" style="11" customWidth="1"/>
    <col min="16110" max="16114" width="39.7109375" style="11" customWidth="1"/>
    <col min="16115" max="16115" width="33.28515625" style="11" customWidth="1"/>
    <col min="16116" max="16116" width="41.28515625" style="11" customWidth="1"/>
    <col min="16117" max="16117" width="40.28515625" style="11" customWidth="1"/>
    <col min="16118" max="16122" width="37.7109375" style="11" customWidth="1"/>
    <col min="16123" max="16123" width="38.42578125" style="11" customWidth="1"/>
    <col min="16124" max="16124" width="9.140625" style="11"/>
    <col min="16125" max="16125" width="11.42578125" style="11" customWidth="1"/>
    <col min="16126" max="16126" width="9.140625" style="11"/>
    <col min="16127" max="16128" width="37.7109375" style="11" customWidth="1"/>
    <col min="16129" max="16130" width="35" style="11" customWidth="1"/>
    <col min="16131" max="16131" width="39.85546875" style="11" customWidth="1"/>
    <col min="16132" max="16132" width="35" style="11" customWidth="1"/>
    <col min="16133" max="16133" width="39.85546875" style="11" customWidth="1"/>
    <col min="16134" max="16134" width="36.28515625" style="11" customWidth="1"/>
    <col min="16135" max="16135" width="40.140625" style="11" customWidth="1"/>
    <col min="16136" max="16136" width="9.140625" style="11"/>
    <col min="16137" max="16137" width="28.5703125" style="11" customWidth="1"/>
    <col min="16138" max="16138" width="33.7109375" style="11" customWidth="1"/>
    <col min="16139" max="16139" width="29.85546875" style="11" customWidth="1"/>
    <col min="16140" max="16140" width="27.7109375" style="11" customWidth="1"/>
    <col min="16141" max="16142" width="28.5703125" style="11" customWidth="1"/>
    <col min="16143" max="16143" width="36.42578125" style="11" customWidth="1"/>
    <col min="16144" max="16144" width="31.5703125" style="11" customWidth="1"/>
    <col min="16145" max="16146" width="28.5703125" style="11" customWidth="1"/>
    <col min="16147" max="16147" width="9.140625" style="11"/>
    <col min="16148" max="16148" width="25.5703125" style="11" customWidth="1"/>
    <col min="16149" max="16149" width="38" style="11" customWidth="1"/>
    <col min="16150" max="16150" width="27.7109375" style="11" customWidth="1"/>
    <col min="16151" max="16152" width="28.140625" style="11" customWidth="1"/>
    <col min="16153" max="16153" width="28.5703125" style="11" customWidth="1"/>
    <col min="16154" max="16384" width="9.140625" style="11"/>
  </cols>
  <sheetData>
    <row r="1" spans="1:53" x14ac:dyDescent="0.45">
      <c r="E1" s="3"/>
      <c r="F1" s="4"/>
      <c r="G1" s="3"/>
      <c r="H1" s="5"/>
      <c r="J1" s="7"/>
      <c r="K1" s="7"/>
      <c r="N1" s="9"/>
      <c r="O1" s="9"/>
    </row>
    <row r="2" spans="1:53" x14ac:dyDescent="0.45">
      <c r="E2" s="3"/>
      <c r="F2" s="4"/>
      <c r="G2" s="3"/>
      <c r="H2" s="5"/>
      <c r="J2" s="7"/>
      <c r="K2" s="7"/>
      <c r="N2" s="9"/>
      <c r="O2" s="9"/>
    </row>
    <row r="3" spans="1:53" x14ac:dyDescent="0.45">
      <c r="E3" s="3"/>
      <c r="F3" s="4"/>
      <c r="G3" s="3"/>
      <c r="H3" s="5"/>
      <c r="J3" s="7"/>
      <c r="K3" s="7"/>
      <c r="N3" s="9"/>
      <c r="O3" s="9"/>
    </row>
    <row r="4" spans="1:53" ht="91.5" x14ac:dyDescent="1.25">
      <c r="A4" s="13" t="s">
        <v>42</v>
      </c>
      <c r="E4" s="3"/>
      <c r="F4" s="4"/>
      <c r="G4" s="3"/>
      <c r="H4" s="5"/>
      <c r="J4" s="7"/>
      <c r="K4" s="7"/>
      <c r="N4" s="9"/>
      <c r="O4" s="9"/>
      <c r="Y4" s="147"/>
      <c r="AA4" s="147"/>
      <c r="AC4" s="147"/>
      <c r="AI4" s="14"/>
    </row>
    <row r="5" spans="1:53" x14ac:dyDescent="0.45">
      <c r="E5" s="3"/>
      <c r="F5" s="4"/>
      <c r="G5" s="3"/>
      <c r="H5" s="5"/>
      <c r="J5" s="7"/>
      <c r="K5" s="7"/>
      <c r="N5" s="9"/>
      <c r="O5" s="9"/>
      <c r="Y5" s="147"/>
      <c r="AA5" s="147"/>
      <c r="AC5" s="147"/>
      <c r="AI5" s="14"/>
    </row>
    <row r="6" spans="1:53" x14ac:dyDescent="0.45">
      <c r="A6" s="15"/>
      <c r="B6" s="15"/>
      <c r="D6" s="15"/>
      <c r="E6" s="16"/>
      <c r="F6" s="17"/>
      <c r="G6" s="16"/>
      <c r="H6" s="18"/>
      <c r="I6" s="19"/>
      <c r="J6" s="20"/>
      <c r="K6" s="20"/>
      <c r="L6" s="21"/>
      <c r="M6" s="21"/>
      <c r="N6" s="22"/>
      <c r="O6" s="22"/>
      <c r="Q6" s="14">
        <v>153.91</v>
      </c>
      <c r="Y6" s="147"/>
      <c r="AA6" s="147"/>
      <c r="AC6" s="147"/>
      <c r="AI6" s="14">
        <v>861.3</v>
      </c>
      <c r="AO6" s="14">
        <v>1148.3900000000001</v>
      </c>
      <c r="AP6" s="11"/>
      <c r="AY6" s="14">
        <v>671.84</v>
      </c>
    </row>
    <row r="7" spans="1:53" x14ac:dyDescent="0.45">
      <c r="A7" s="15"/>
      <c r="B7" s="15"/>
      <c r="D7" s="15"/>
      <c r="E7" s="16"/>
      <c r="F7" s="17"/>
      <c r="G7" s="16"/>
      <c r="H7" s="18"/>
      <c r="I7" s="19"/>
      <c r="J7" s="20"/>
      <c r="K7" s="20"/>
      <c r="L7" s="21"/>
      <c r="M7" s="21"/>
      <c r="N7" s="22"/>
      <c r="O7" s="22"/>
      <c r="Y7" s="147"/>
      <c r="AA7" s="147"/>
      <c r="AC7" s="147"/>
      <c r="AI7" s="14"/>
      <c r="AO7" s="14"/>
      <c r="AP7" s="11"/>
      <c r="AY7" s="14"/>
    </row>
    <row r="8" spans="1:53" x14ac:dyDescent="0.45">
      <c r="A8" s="15"/>
      <c r="B8" s="15"/>
      <c r="D8" s="15"/>
      <c r="E8" s="23"/>
      <c r="F8" s="24"/>
      <c r="G8" s="23"/>
      <c r="H8" s="25"/>
      <c r="I8" s="19"/>
      <c r="J8" s="26"/>
      <c r="K8" s="26"/>
      <c r="L8" s="27"/>
      <c r="M8" s="27"/>
      <c r="N8" s="28"/>
      <c r="O8" s="28"/>
      <c r="Y8" s="147"/>
      <c r="AA8" s="147"/>
      <c r="AC8" s="147"/>
      <c r="AI8" s="14"/>
    </row>
    <row r="9" spans="1:53" ht="33.75" thickBot="1" x14ac:dyDescent="0.5">
      <c r="Y9" s="147"/>
      <c r="AA9" s="147"/>
      <c r="AC9" s="147"/>
      <c r="AI9" s="14"/>
    </row>
    <row r="10" spans="1:53" ht="62.25" customHeight="1" thickTop="1" thickBot="1" x14ac:dyDescent="0.85">
      <c r="A10" s="34" t="s">
        <v>44</v>
      </c>
      <c r="B10" s="35"/>
      <c r="C10" s="36" t="s">
        <v>0</v>
      </c>
      <c r="D10" s="37" t="s">
        <v>1</v>
      </c>
      <c r="E10" s="38" t="s">
        <v>2</v>
      </c>
      <c r="F10" s="263" t="s">
        <v>3</v>
      </c>
      <c r="G10" s="264"/>
      <c r="H10" s="39"/>
      <c r="I10" s="40"/>
      <c r="J10" s="177" t="s">
        <v>4</v>
      </c>
      <c r="K10" s="177"/>
      <c r="L10" s="177"/>
      <c r="M10" s="177"/>
      <c r="N10" s="177"/>
      <c r="O10" s="177"/>
      <c r="Q10" s="263" t="s">
        <v>5</v>
      </c>
      <c r="R10" s="265"/>
      <c r="S10" s="265"/>
      <c r="T10" s="265"/>
      <c r="U10" s="265"/>
      <c r="V10" s="265"/>
      <c r="W10" s="264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266" t="s">
        <v>6</v>
      </c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7"/>
      <c r="AZ10"/>
      <c r="BA10" s="268" t="s">
        <v>7</v>
      </c>
    </row>
    <row r="11" spans="1:53" ht="34.5" customHeight="1" thickTop="1" thickBot="1" x14ac:dyDescent="0.5">
      <c r="A11" s="41"/>
      <c r="B11" s="42"/>
      <c r="C11" s="43"/>
      <c r="D11" s="42"/>
      <c r="E11" s="44" t="s">
        <v>8</v>
      </c>
      <c r="F11" s="45"/>
      <c r="G11" s="44" t="s">
        <v>8</v>
      </c>
      <c r="H11" s="46" t="s">
        <v>9</v>
      </c>
      <c r="I11" s="47" t="s">
        <v>10</v>
      </c>
      <c r="J11" s="48" t="s">
        <v>11</v>
      </c>
      <c r="K11" s="270" t="s">
        <v>12</v>
      </c>
      <c r="L11" s="271"/>
      <c r="M11" s="272"/>
      <c r="N11" s="48"/>
      <c r="O11" s="49" t="s">
        <v>11</v>
      </c>
      <c r="Q11" s="50"/>
      <c r="R11" s="49" t="s">
        <v>11</v>
      </c>
      <c r="S11" s="270" t="s">
        <v>12</v>
      </c>
      <c r="T11" s="271"/>
      <c r="U11" s="272"/>
      <c r="V11" s="48"/>
      <c r="W11" s="49" t="s">
        <v>11</v>
      </c>
      <c r="Y11" s="273"/>
      <c r="Z11" s="273"/>
      <c r="AA11" s="273"/>
      <c r="AB11" s="274"/>
      <c r="AC11" s="273"/>
      <c r="AD11" s="274"/>
      <c r="AE11" s="178"/>
      <c r="AF11" s="178"/>
      <c r="AG11" s="178"/>
      <c r="AH11" s="178"/>
      <c r="AI11" s="266" t="s">
        <v>13</v>
      </c>
      <c r="AJ11" s="266"/>
      <c r="AK11" s="179"/>
      <c r="AL11" s="179"/>
      <c r="AM11" s="179"/>
      <c r="AN11" s="140"/>
      <c r="AO11" s="275" t="s">
        <v>14</v>
      </c>
      <c r="AP11" s="266"/>
      <c r="AQ11" s="179"/>
      <c r="AR11" s="179"/>
      <c r="AS11" s="179"/>
      <c r="AT11" s="140"/>
      <c r="AU11" s="179"/>
      <c r="AV11" s="179"/>
      <c r="AW11" s="179"/>
      <c r="AX11" s="140"/>
      <c r="AY11" s="51" t="s">
        <v>15</v>
      </c>
      <c r="AZ11"/>
      <c r="BA11" s="269"/>
    </row>
    <row r="12" spans="1:53" ht="34.5" customHeight="1" thickTop="1" x14ac:dyDescent="0.45">
      <c r="A12" s="42" t="s">
        <v>16</v>
      </c>
      <c r="B12" s="42" t="s">
        <v>17</v>
      </c>
      <c r="C12" s="52"/>
      <c r="D12" s="42"/>
      <c r="E12" s="44"/>
      <c r="F12" s="45" t="s">
        <v>18</v>
      </c>
      <c r="G12" s="44"/>
      <c r="H12" s="46" t="s">
        <v>19</v>
      </c>
      <c r="I12" s="47" t="s">
        <v>20</v>
      </c>
      <c r="J12" s="47" t="s">
        <v>21</v>
      </c>
      <c r="K12" s="47" t="s">
        <v>19</v>
      </c>
      <c r="L12" s="49" t="s">
        <v>11</v>
      </c>
      <c r="M12" s="49" t="s">
        <v>22</v>
      </c>
      <c r="N12" s="53" t="s">
        <v>23</v>
      </c>
      <c r="O12" s="49" t="s">
        <v>24</v>
      </c>
      <c r="Q12" s="54" t="s">
        <v>25</v>
      </c>
      <c r="R12" s="47" t="s">
        <v>21</v>
      </c>
      <c r="S12" s="47" t="s">
        <v>25</v>
      </c>
      <c r="T12" s="49" t="s">
        <v>26</v>
      </c>
      <c r="U12" s="49" t="s">
        <v>27</v>
      </c>
      <c r="V12" s="53" t="s">
        <v>23</v>
      </c>
      <c r="W12" s="49" t="s">
        <v>24</v>
      </c>
      <c r="Y12" s="253"/>
      <c r="Z12" s="253"/>
      <c r="AA12" s="253"/>
      <c r="AB12" s="253"/>
      <c r="AC12" s="253"/>
      <c r="AD12" s="253"/>
      <c r="AE12" s="254"/>
      <c r="AF12" s="254"/>
      <c r="AG12" s="254"/>
      <c r="AH12" s="176"/>
      <c r="AI12" s="259" t="s">
        <v>28</v>
      </c>
      <c r="AJ12" s="261" t="s">
        <v>29</v>
      </c>
      <c r="AK12" s="255" t="s">
        <v>37</v>
      </c>
      <c r="AL12" s="256"/>
      <c r="AM12" s="256"/>
      <c r="AN12" s="138"/>
      <c r="AO12" s="261" t="s">
        <v>28</v>
      </c>
      <c r="AP12" s="261" t="s">
        <v>29</v>
      </c>
      <c r="AQ12" s="255" t="s">
        <v>37</v>
      </c>
      <c r="AR12" s="256"/>
      <c r="AS12" s="256"/>
      <c r="AT12" s="138"/>
      <c r="AU12" s="255" t="s">
        <v>37</v>
      </c>
      <c r="AV12" s="256"/>
      <c r="AW12" s="256"/>
      <c r="AX12" s="138"/>
      <c r="AY12" s="44"/>
      <c r="AZ12"/>
      <c r="BA12" s="269"/>
    </row>
    <row r="13" spans="1:53" ht="34.5" customHeight="1" thickBot="1" x14ac:dyDescent="0.5">
      <c r="A13" s="55"/>
      <c r="B13" s="42"/>
      <c r="C13" s="56"/>
      <c r="D13" s="42"/>
      <c r="E13" s="44" t="s">
        <v>30</v>
      </c>
      <c r="F13" s="45"/>
      <c r="G13" s="44" t="s">
        <v>30</v>
      </c>
      <c r="H13" s="49" t="s">
        <v>31</v>
      </c>
      <c r="I13" s="49" t="s">
        <v>31</v>
      </c>
      <c r="J13" s="49" t="s">
        <v>32</v>
      </c>
      <c r="K13" s="49" t="s">
        <v>31</v>
      </c>
      <c r="L13" s="49" t="s">
        <v>32</v>
      </c>
      <c r="M13" s="49" t="s">
        <v>32</v>
      </c>
      <c r="N13" s="53" t="s">
        <v>32</v>
      </c>
      <c r="O13" s="53" t="s">
        <v>32</v>
      </c>
      <c r="Q13" s="57" t="s">
        <v>31</v>
      </c>
      <c r="R13" s="49" t="s">
        <v>32</v>
      </c>
      <c r="S13" s="49" t="s">
        <v>31</v>
      </c>
      <c r="T13" s="49" t="s">
        <v>32</v>
      </c>
      <c r="U13" s="49" t="s">
        <v>32</v>
      </c>
      <c r="V13" s="53" t="s">
        <v>32</v>
      </c>
      <c r="W13" s="53" t="s">
        <v>32</v>
      </c>
      <c r="Y13" s="253"/>
      <c r="Z13" s="253"/>
      <c r="AA13" s="253"/>
      <c r="AB13" s="253"/>
      <c r="AC13" s="253"/>
      <c r="AD13" s="253"/>
      <c r="AE13" s="254"/>
      <c r="AF13" s="254"/>
      <c r="AG13" s="254"/>
      <c r="AH13" s="176"/>
      <c r="AI13" s="260"/>
      <c r="AJ13" s="262"/>
      <c r="AK13" s="257"/>
      <c r="AL13" s="258"/>
      <c r="AM13" s="258"/>
      <c r="AN13" s="139"/>
      <c r="AO13" s="262"/>
      <c r="AP13" s="262"/>
      <c r="AQ13" s="257"/>
      <c r="AR13" s="258"/>
      <c r="AS13" s="258"/>
      <c r="AT13" s="139"/>
      <c r="AU13" s="257"/>
      <c r="AV13" s="258"/>
      <c r="AW13" s="258"/>
      <c r="AX13" s="139"/>
      <c r="AY13" s="44"/>
      <c r="AZ13"/>
      <c r="BA13" s="269"/>
    </row>
    <row r="14" spans="1:53" ht="37.5" thickTop="1" thickBot="1" x14ac:dyDescent="0.5">
      <c r="A14" s="58"/>
      <c r="B14" s="58"/>
      <c r="C14" s="59"/>
      <c r="D14" s="58"/>
      <c r="E14" s="59"/>
      <c r="F14" s="59"/>
      <c r="G14" s="59"/>
      <c r="H14" s="60"/>
      <c r="I14" s="59"/>
      <c r="J14" s="59"/>
      <c r="K14" s="59"/>
      <c r="L14" s="59"/>
      <c r="M14" s="59"/>
      <c r="N14" s="59"/>
      <c r="O14" s="59"/>
      <c r="Q14" s="61"/>
      <c r="R14" s="59"/>
      <c r="S14" s="59"/>
      <c r="T14" s="59"/>
      <c r="U14" s="59"/>
      <c r="V14" s="59"/>
      <c r="W14" s="59"/>
      <c r="Y14" s="149"/>
      <c r="Z14" s="149"/>
      <c r="AA14" s="149"/>
      <c r="AB14" s="149"/>
      <c r="AC14" s="149"/>
      <c r="AD14" s="149"/>
      <c r="AE14" s="149"/>
      <c r="AF14" s="158"/>
      <c r="AG14" s="149"/>
      <c r="AH14" s="158"/>
      <c r="AI14" s="61">
        <v>4</v>
      </c>
      <c r="AJ14" s="59"/>
      <c r="AK14" s="59" t="s">
        <v>38</v>
      </c>
      <c r="AL14" s="145">
        <v>1</v>
      </c>
      <c r="AM14" s="59" t="s">
        <v>39</v>
      </c>
      <c r="AN14" s="145">
        <v>1</v>
      </c>
      <c r="AO14" s="59">
        <v>5</v>
      </c>
      <c r="AP14" s="59"/>
      <c r="AQ14" s="59" t="s">
        <v>38</v>
      </c>
      <c r="AR14" s="145">
        <v>1</v>
      </c>
      <c r="AS14" s="59" t="s">
        <v>39</v>
      </c>
      <c r="AT14" s="145">
        <v>1</v>
      </c>
      <c r="AU14" s="59" t="s">
        <v>38</v>
      </c>
      <c r="AV14" s="145">
        <v>1</v>
      </c>
      <c r="AW14" s="59" t="s">
        <v>39</v>
      </c>
      <c r="AX14" s="145">
        <v>1</v>
      </c>
      <c r="AY14" s="59">
        <v>8</v>
      </c>
      <c r="AZ14"/>
      <c r="BA14" s="62">
        <v>1000</v>
      </c>
    </row>
    <row r="15" spans="1:53" ht="61.5" thickTop="1" x14ac:dyDescent="0.8">
      <c r="A15" s="63"/>
      <c r="B15" s="64"/>
      <c r="C15" s="65"/>
      <c r="D15" s="66"/>
      <c r="E15" s="67"/>
      <c r="F15" s="68"/>
      <c r="G15" s="67"/>
      <c r="H15" s="69"/>
      <c r="I15" s="70"/>
      <c r="J15" s="71"/>
      <c r="K15" s="71"/>
      <c r="L15" s="72"/>
      <c r="M15" s="72"/>
      <c r="N15" s="73"/>
      <c r="O15" s="73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/>
    </row>
    <row r="16" spans="1:53" ht="45.75" x14ac:dyDescent="0.65">
      <c r="A16" s="74" t="s">
        <v>45</v>
      </c>
      <c r="B16" s="74" t="s">
        <v>46</v>
      </c>
      <c r="C16" s="76">
        <f>C17</f>
        <v>6</v>
      </c>
      <c r="D16" s="77" t="s">
        <v>47</v>
      </c>
      <c r="E16" s="78">
        <v>4.92</v>
      </c>
      <c r="F16" s="137">
        <v>1.5</v>
      </c>
      <c r="G16" s="78">
        <v>0</v>
      </c>
      <c r="H16" s="249">
        <f>(E16+G16)/1000</f>
        <v>4.9199999999999999E-3</v>
      </c>
      <c r="I16" s="80">
        <f>SUMIF(Y$14:AT$14,C16,Y$6:AT$6)</f>
        <v>0</v>
      </c>
      <c r="J16" s="81">
        <f>IF(H16=0,ROUND(E16*I16,2),ROUND(H16*E16,2))</f>
        <v>0.02</v>
      </c>
      <c r="K16" s="80">
        <f>ROUND(F16*I16,2)</f>
        <v>0</v>
      </c>
      <c r="L16" s="81">
        <f>IF(H16=0,ROUND(ROUND(F16*I16,2)*G16,2),ROUND(G16*H16,2))</f>
        <v>0</v>
      </c>
      <c r="M16" s="81">
        <f>L16-ROUND(G16*I16,2)</f>
        <v>0</v>
      </c>
      <c r="N16" s="82"/>
      <c r="O16" s="81">
        <f>J16+L16+N16</f>
        <v>0.02</v>
      </c>
      <c r="Q16" s="83">
        <f t="shared" ref="Q16:Q82" si="0">Q$6</f>
        <v>153.91</v>
      </c>
      <c r="R16" s="81">
        <f>ROUND(Q16*E16,2)</f>
        <v>757.24</v>
      </c>
      <c r="S16" s="83">
        <f>ROUND(F16*Q16,2)</f>
        <v>230.87</v>
      </c>
      <c r="T16" s="81">
        <f>ROUND(S16*G16,2)</f>
        <v>0</v>
      </c>
      <c r="U16" s="81">
        <f>T16-ROUND(Q16*G16,2)</f>
        <v>0</v>
      </c>
      <c r="V16" s="82"/>
      <c r="W16" s="81">
        <f>R16+T16+V16</f>
        <v>757.24</v>
      </c>
      <c r="X16" s="10"/>
      <c r="Y16" s="151"/>
      <c r="Z16" s="151"/>
      <c r="AA16" s="151"/>
      <c r="AB16" s="151"/>
      <c r="AC16" s="151"/>
      <c r="AD16" s="151"/>
      <c r="AE16" s="159"/>
      <c r="AF16" s="159"/>
      <c r="AG16" s="159"/>
      <c r="AH16" s="159"/>
      <c r="AI16" s="84">
        <f>IF($I16=AI$6,$E16,0)</f>
        <v>0</v>
      </c>
      <c r="AJ16" s="84">
        <f t="shared" ref="AJ16:AJ17" si="1">IF($K16=ROUND(AI$6*$F16,2),$G16,0)</f>
        <v>0</v>
      </c>
      <c r="AK16" s="141">
        <f>IF($H16&gt;0,AI16,0)</f>
        <v>0</v>
      </c>
      <c r="AL16" s="141">
        <f>IF(AK16&gt;0,1,0)</f>
        <v>0</v>
      </c>
      <c r="AM16" s="141">
        <f>IF($H16&gt;0,AJ16,0)</f>
        <v>0</v>
      </c>
      <c r="AN16" s="141">
        <f>IF(AM16&gt;0,1,0)</f>
        <v>0</v>
      </c>
      <c r="AO16" s="84">
        <f>IF($I16=AO$6,$E16,0)</f>
        <v>0</v>
      </c>
      <c r="AP16" s="84">
        <f t="shared" ref="AP16:AP17" si="2">IF($K16=ROUND(AO$6*$F16,2),$G16,0)</f>
        <v>0</v>
      </c>
      <c r="AQ16" s="141">
        <f>IF($H16&gt;0,AO16,0)</f>
        <v>0</v>
      </c>
      <c r="AR16" s="141">
        <f>IF(AQ16&gt;0,1,0)</f>
        <v>0</v>
      </c>
      <c r="AS16" s="141">
        <f>IF($H16&gt;0,AP16,0)</f>
        <v>0</v>
      </c>
      <c r="AT16" s="141">
        <f>IF(AS16&gt;0,1,0)</f>
        <v>0</v>
      </c>
      <c r="AU16" s="141" t="e">
        <f>IF($H16&gt;0,#REF!,0)</f>
        <v>#REF!</v>
      </c>
      <c r="AV16" s="141" t="e">
        <f>IF(AU16&gt;0,1,0)</f>
        <v>#REF!</v>
      </c>
      <c r="AW16" s="141" t="e">
        <f>IF($H16&gt;0,#REF!,0)</f>
        <v>#REF!</v>
      </c>
      <c r="AX16" s="141" t="e">
        <f>IF(AW16&gt;0,1,0)</f>
        <v>#REF!</v>
      </c>
      <c r="AY16" s="247">
        <f>BA16/1000</f>
        <v>6.0000000000000001E-3</v>
      </c>
      <c r="AZ16" s="85"/>
      <c r="BA16" s="86">
        <v>6</v>
      </c>
    </row>
    <row r="17" spans="1:53" ht="45.75" x14ac:dyDescent="0.65">
      <c r="A17" s="87" t="str">
        <f>IF(E17+G17&gt;0,A16,"")</f>
        <v/>
      </c>
      <c r="B17" s="87" t="str">
        <f>IF(E17+G17&gt;0,B16,"")</f>
        <v/>
      </c>
      <c r="C17" s="76">
        <v>6</v>
      </c>
      <c r="D17" s="77" t="s">
        <v>47</v>
      </c>
      <c r="E17" s="78">
        <v>0</v>
      </c>
      <c r="F17" s="137">
        <v>1.1000000000000001</v>
      </c>
      <c r="G17" s="78">
        <v>0</v>
      </c>
      <c r="H17" s="249">
        <f t="shared" ref="H17:H80" si="3">(E17+G17)/1000</f>
        <v>0</v>
      </c>
      <c r="I17" s="80">
        <f>SUMIF(Y$14:AT$14,C17,Y$6:AT$6)</f>
        <v>0</v>
      </c>
      <c r="J17" s="81">
        <f t="shared" ref="J17:J19" si="4">IF(H17=0,ROUND(E17*I17,2),ROUND(H17*E17,2))</f>
        <v>0</v>
      </c>
      <c r="K17" s="80">
        <f t="shared" ref="K17:K19" si="5">ROUND(F17*I17,2)</f>
        <v>0</v>
      </c>
      <c r="L17" s="81">
        <f t="shared" ref="L17:L19" si="6">IF(H17=0,ROUND(ROUND(F17*I17,2)*G17,2),ROUND(G17*H17,2))</f>
        <v>0</v>
      </c>
      <c r="M17" s="81">
        <f t="shared" ref="M17:M19" si="7">L17-ROUND(G17*I17,2)</f>
        <v>0</v>
      </c>
      <c r="N17" s="82"/>
      <c r="O17" s="81">
        <f t="shared" ref="O17:O19" si="8">J17+L17+N17</f>
        <v>0</v>
      </c>
      <c r="Q17" s="83">
        <f t="shared" si="0"/>
        <v>153.91</v>
      </c>
      <c r="R17" s="81">
        <f t="shared" ref="R17:R19" si="9">ROUND(Q17*E17,2)</f>
        <v>0</v>
      </c>
      <c r="S17" s="83">
        <f t="shared" ref="S17:S19" si="10">ROUND(F17*Q17,2)</f>
        <v>169.3</v>
      </c>
      <c r="T17" s="81">
        <f t="shared" ref="T17:T19" si="11">ROUND(S17*G17,2)</f>
        <v>0</v>
      </c>
      <c r="U17" s="81">
        <f t="shared" ref="U17:U19" si="12">T17-ROUND(Q17*G17,2)</f>
        <v>0</v>
      </c>
      <c r="V17" s="82"/>
      <c r="W17" s="81">
        <f t="shared" ref="W17:W19" si="13">R17+T17+V17</f>
        <v>0</v>
      </c>
      <c r="X17" s="10"/>
      <c r="Y17" s="151"/>
      <c r="Z17" s="151"/>
      <c r="AA17" s="151"/>
      <c r="AB17" s="151"/>
      <c r="AC17" s="151"/>
      <c r="AD17" s="151"/>
      <c r="AE17" s="159"/>
      <c r="AF17" s="159"/>
      <c r="AG17" s="159"/>
      <c r="AH17" s="159"/>
      <c r="AI17" s="84">
        <f t="shared" ref="AI17:AI21" si="14">IF($I17=AI$6,$E17,0)</f>
        <v>0</v>
      </c>
      <c r="AJ17" s="84">
        <f t="shared" si="1"/>
        <v>0</v>
      </c>
      <c r="AK17" s="141">
        <f t="shared" ref="AK17:AK19" si="15">IF($H17&gt;0,AI17,0)</f>
        <v>0</v>
      </c>
      <c r="AL17" s="141">
        <f t="shared" ref="AL17:AL19" si="16">IF(AK17&gt;0,1,0)</f>
        <v>0</v>
      </c>
      <c r="AM17" s="141">
        <f t="shared" ref="AM17:AM19" si="17">IF($H17&gt;0,AJ17,0)</f>
        <v>0</v>
      </c>
      <c r="AN17" s="141">
        <f t="shared" ref="AN17:AN19" si="18">IF(AM17&gt;0,1,0)</f>
        <v>0</v>
      </c>
      <c r="AO17" s="84">
        <f t="shared" ref="AO17:AO21" si="19">IF($I17=AO$6,$E17,0)</f>
        <v>0</v>
      </c>
      <c r="AP17" s="84">
        <f t="shared" si="2"/>
        <v>0</v>
      </c>
      <c r="AQ17" s="141">
        <f t="shared" ref="AQ17:AQ19" si="20">IF($H17&gt;0,AO17,0)</f>
        <v>0</v>
      </c>
      <c r="AR17" s="141">
        <f t="shared" ref="AR17:AR19" si="21">IF(AQ17&gt;0,1,0)</f>
        <v>0</v>
      </c>
      <c r="AS17" s="141">
        <f t="shared" ref="AS17:AS19" si="22">IF($H17&gt;0,AP17,0)</f>
        <v>0</v>
      </c>
      <c r="AT17" s="141">
        <f t="shared" ref="AT17:AT19" si="23">IF(AS17&gt;0,1,0)</f>
        <v>0</v>
      </c>
      <c r="AU17" s="141">
        <f>IF($H17&gt;0,#REF!,0)</f>
        <v>0</v>
      </c>
      <c r="AV17" s="141">
        <f t="shared" ref="AV17:AV19" si="24">IF(AU17&gt;0,1,0)</f>
        <v>0</v>
      </c>
      <c r="AW17" s="141">
        <f>IF($H17&gt;0,#REF!,0)</f>
        <v>0</v>
      </c>
      <c r="AX17" s="141">
        <f t="shared" ref="AX17:AX19" si="25">IF(AW17&gt;0,1,0)</f>
        <v>0</v>
      </c>
      <c r="AY17" s="247">
        <f t="shared" ref="AY17:AY80" si="26">BA17/1000</f>
        <v>0</v>
      </c>
      <c r="AZ17" s="85"/>
      <c r="BA17" s="86">
        <v>0</v>
      </c>
    </row>
    <row r="18" spans="1:53" ht="45.75" x14ac:dyDescent="0.65">
      <c r="A18" s="87" t="str">
        <f>IF(E18+G18&gt;0,A16,"")</f>
        <v/>
      </c>
      <c r="B18" s="87" t="str">
        <f>IF(E18+G18&gt;0,B16,"")</f>
        <v/>
      </c>
      <c r="C18" s="76">
        <f>C17</f>
        <v>6</v>
      </c>
      <c r="D18" s="77" t="s">
        <v>47</v>
      </c>
      <c r="E18" s="78">
        <v>0</v>
      </c>
      <c r="F18" s="137">
        <v>1.5</v>
      </c>
      <c r="G18" s="78">
        <v>0</v>
      </c>
      <c r="H18" s="249">
        <f t="shared" si="3"/>
        <v>0</v>
      </c>
      <c r="I18" s="80">
        <f>SUMIF(Y$14:AT$14,C18,Y$7:AT$7)</f>
        <v>0</v>
      </c>
      <c r="J18" s="81">
        <f t="shared" si="4"/>
        <v>0</v>
      </c>
      <c r="K18" s="80">
        <f t="shared" si="5"/>
        <v>0</v>
      </c>
      <c r="L18" s="81">
        <f t="shared" si="6"/>
        <v>0</v>
      </c>
      <c r="M18" s="81">
        <f t="shared" si="7"/>
        <v>0</v>
      </c>
      <c r="N18" s="82"/>
      <c r="O18" s="81">
        <f t="shared" si="8"/>
        <v>0</v>
      </c>
      <c r="Q18" s="83">
        <f t="shared" si="0"/>
        <v>153.91</v>
      </c>
      <c r="R18" s="81">
        <f t="shared" si="9"/>
        <v>0</v>
      </c>
      <c r="S18" s="83">
        <f t="shared" si="10"/>
        <v>230.87</v>
      </c>
      <c r="T18" s="81">
        <f t="shared" si="11"/>
        <v>0</v>
      </c>
      <c r="U18" s="81">
        <f t="shared" si="12"/>
        <v>0</v>
      </c>
      <c r="V18" s="82"/>
      <c r="W18" s="81">
        <f t="shared" si="13"/>
        <v>0</v>
      </c>
      <c r="X18" s="10"/>
      <c r="Y18" s="151"/>
      <c r="Z18" s="151"/>
      <c r="AA18" s="151"/>
      <c r="AB18" s="151"/>
      <c r="AC18" s="151"/>
      <c r="AD18" s="151"/>
      <c r="AE18" s="159"/>
      <c r="AF18" s="159"/>
      <c r="AG18" s="159"/>
      <c r="AH18" s="159"/>
      <c r="AI18" s="84">
        <f>IF($I18=AI$7,$E18,0)</f>
        <v>0</v>
      </c>
      <c r="AJ18" s="84">
        <f>IF($K18=ROUND(AI$7*$F18,2),$G18,0)</f>
        <v>0</v>
      </c>
      <c r="AK18" s="141">
        <f t="shared" si="15"/>
        <v>0</v>
      </c>
      <c r="AL18" s="141">
        <f t="shared" si="16"/>
        <v>0</v>
      </c>
      <c r="AM18" s="141">
        <f t="shared" si="17"/>
        <v>0</v>
      </c>
      <c r="AN18" s="141">
        <f t="shared" si="18"/>
        <v>0</v>
      </c>
      <c r="AO18" s="84">
        <f>IF($I18=AO$7,$E18,0)</f>
        <v>0</v>
      </c>
      <c r="AP18" s="84">
        <f>IF($K18=ROUND(AO$7*$F18,2),$G18,0)</f>
        <v>0</v>
      </c>
      <c r="AQ18" s="141">
        <f t="shared" si="20"/>
        <v>0</v>
      </c>
      <c r="AR18" s="141">
        <f t="shared" si="21"/>
        <v>0</v>
      </c>
      <c r="AS18" s="141">
        <f t="shared" si="22"/>
        <v>0</v>
      </c>
      <c r="AT18" s="141">
        <f t="shared" si="23"/>
        <v>0</v>
      </c>
      <c r="AU18" s="141">
        <f>IF($H18&gt;0,#REF!,0)</f>
        <v>0</v>
      </c>
      <c r="AV18" s="141">
        <f t="shared" si="24"/>
        <v>0</v>
      </c>
      <c r="AW18" s="141">
        <f>IF($H18&gt;0,#REF!,0)</f>
        <v>0</v>
      </c>
      <c r="AX18" s="141">
        <f t="shared" si="25"/>
        <v>0</v>
      </c>
      <c r="AY18" s="247">
        <f t="shared" si="26"/>
        <v>0</v>
      </c>
      <c r="AZ18" s="85"/>
      <c r="BA18" s="86">
        <v>0</v>
      </c>
    </row>
    <row r="19" spans="1:53" ht="45.75" x14ac:dyDescent="0.65">
      <c r="A19" s="87" t="str">
        <f>IF(E19+G19&gt;0,A16,"")</f>
        <v/>
      </c>
      <c r="B19" s="87" t="str">
        <f>IF(E19+G19&gt;0,B16,"")</f>
        <v/>
      </c>
      <c r="C19" s="76">
        <f>C17</f>
        <v>6</v>
      </c>
      <c r="D19" s="77" t="s">
        <v>47</v>
      </c>
      <c r="E19" s="78">
        <v>0</v>
      </c>
      <c r="F19" s="137">
        <v>1.1000000000000001</v>
      </c>
      <c r="G19" s="78">
        <v>0</v>
      </c>
      <c r="H19" s="249">
        <f t="shared" si="3"/>
        <v>0</v>
      </c>
      <c r="I19" s="80">
        <f>SUMIF(Y$14:AT$14,C19,Y$7:AT$7)</f>
        <v>0</v>
      </c>
      <c r="J19" s="81">
        <f t="shared" si="4"/>
        <v>0</v>
      </c>
      <c r="K19" s="80">
        <f t="shared" si="5"/>
        <v>0</v>
      </c>
      <c r="L19" s="81">
        <f t="shared" si="6"/>
        <v>0</v>
      </c>
      <c r="M19" s="81">
        <f t="shared" si="7"/>
        <v>0</v>
      </c>
      <c r="N19" s="82"/>
      <c r="O19" s="81">
        <f t="shared" si="8"/>
        <v>0</v>
      </c>
      <c r="Q19" s="83">
        <f t="shared" si="0"/>
        <v>153.91</v>
      </c>
      <c r="R19" s="81">
        <f t="shared" si="9"/>
        <v>0</v>
      </c>
      <c r="S19" s="83">
        <f t="shared" si="10"/>
        <v>169.3</v>
      </c>
      <c r="T19" s="81">
        <f t="shared" si="11"/>
        <v>0</v>
      </c>
      <c r="U19" s="81">
        <f t="shared" si="12"/>
        <v>0</v>
      </c>
      <c r="V19" s="82"/>
      <c r="W19" s="81">
        <f t="shared" si="13"/>
        <v>0</v>
      </c>
      <c r="X19" s="10"/>
      <c r="Y19" s="151"/>
      <c r="Z19" s="151"/>
      <c r="AA19" s="151"/>
      <c r="AB19" s="151"/>
      <c r="AC19" s="151"/>
      <c r="AD19" s="151"/>
      <c r="AE19" s="159"/>
      <c r="AF19" s="159"/>
      <c r="AG19" s="159"/>
      <c r="AH19" s="159"/>
      <c r="AI19" s="84">
        <f>IF($I19=AI$7,$E19,0)</f>
        <v>0</v>
      </c>
      <c r="AJ19" s="84">
        <f>IF($K19=ROUND(AI$7*$F19,2),$G19,0)</f>
        <v>0</v>
      </c>
      <c r="AK19" s="141">
        <f t="shared" si="15"/>
        <v>0</v>
      </c>
      <c r="AL19" s="141">
        <f t="shared" si="16"/>
        <v>0</v>
      </c>
      <c r="AM19" s="141">
        <f t="shared" si="17"/>
        <v>0</v>
      </c>
      <c r="AN19" s="141">
        <f t="shared" si="18"/>
        <v>0</v>
      </c>
      <c r="AO19" s="84">
        <f>IF($I19=AO$7,$E19,0)</f>
        <v>0</v>
      </c>
      <c r="AP19" s="84">
        <f>IF($K19=ROUND(AO$7*$F19,2),$G19,0)</f>
        <v>0</v>
      </c>
      <c r="AQ19" s="141">
        <f t="shared" si="20"/>
        <v>0</v>
      </c>
      <c r="AR19" s="141">
        <f t="shared" si="21"/>
        <v>0</v>
      </c>
      <c r="AS19" s="141">
        <f t="shared" si="22"/>
        <v>0</v>
      </c>
      <c r="AT19" s="141">
        <f t="shared" si="23"/>
        <v>0</v>
      </c>
      <c r="AU19" s="141">
        <f>IF($H19&gt;0,#REF!,0)</f>
        <v>0</v>
      </c>
      <c r="AV19" s="141">
        <f t="shared" si="24"/>
        <v>0</v>
      </c>
      <c r="AW19" s="141">
        <f>IF($H19&gt;0,#REF!,0)</f>
        <v>0</v>
      </c>
      <c r="AX19" s="141">
        <f t="shared" si="25"/>
        <v>0</v>
      </c>
      <c r="AY19" s="247">
        <f t="shared" si="26"/>
        <v>0</v>
      </c>
      <c r="AZ19" s="85"/>
      <c r="BA19" s="86">
        <v>0</v>
      </c>
    </row>
    <row r="20" spans="1:53" ht="45.75" x14ac:dyDescent="0.65">
      <c r="A20" s="74" t="s">
        <v>48</v>
      </c>
      <c r="B20" s="74" t="s">
        <v>46</v>
      </c>
      <c r="C20" s="76">
        <f>C21</f>
        <v>6</v>
      </c>
      <c r="D20" s="77" t="s">
        <v>49</v>
      </c>
      <c r="E20" s="78">
        <v>3.7320000000000002</v>
      </c>
      <c r="F20" s="137">
        <v>1.5</v>
      </c>
      <c r="G20" s="78">
        <v>0</v>
      </c>
      <c r="H20" s="249">
        <f t="shared" si="3"/>
        <v>3.7320000000000001E-3</v>
      </c>
      <c r="I20" s="80">
        <f>SUMIF(Y$14:AT$14,C20,Y$6:AT$6)</f>
        <v>0</v>
      </c>
      <c r="J20" s="81">
        <f>IF(H20=0,ROUND(E20*I20,2),ROUND(H20*E20,2))</f>
        <v>0.01</v>
      </c>
      <c r="K20" s="80">
        <f>ROUND(F20*I20,2)</f>
        <v>0</v>
      </c>
      <c r="L20" s="81">
        <f>IF(H20=0,ROUND(ROUND(F20*I20,2)*G20,2),ROUND(G20*H20,2))</f>
        <v>0</v>
      </c>
      <c r="M20" s="81">
        <f>L20-ROUND(G20*I20,2)</f>
        <v>0</v>
      </c>
      <c r="N20" s="82"/>
      <c r="O20" s="81">
        <f>J20+L20+N20</f>
        <v>0.01</v>
      </c>
      <c r="Q20" s="83">
        <f t="shared" si="0"/>
        <v>153.91</v>
      </c>
      <c r="R20" s="81">
        <f>ROUND(Q20*E20,2)</f>
        <v>574.39</v>
      </c>
      <c r="S20" s="83">
        <f>ROUND(F20*Q20,2)</f>
        <v>230.87</v>
      </c>
      <c r="T20" s="81">
        <f>ROUND(S20*G20,2)</f>
        <v>0</v>
      </c>
      <c r="U20" s="81">
        <f>T20-ROUND(Q20*G20,2)</f>
        <v>0</v>
      </c>
      <c r="V20" s="82"/>
      <c r="W20" s="81">
        <f>R20+T20+V20</f>
        <v>574.39</v>
      </c>
      <c r="X20" s="10"/>
      <c r="Y20" s="151"/>
      <c r="Z20" s="151"/>
      <c r="AA20" s="151"/>
      <c r="AB20" s="151"/>
      <c r="AC20" s="151"/>
      <c r="AD20" s="151"/>
      <c r="AE20" s="159"/>
      <c r="AF20" s="159"/>
      <c r="AG20" s="159"/>
      <c r="AH20" s="159"/>
      <c r="AI20" s="84">
        <f>IF($I20=AI$6,$E20,0)</f>
        <v>0</v>
      </c>
      <c r="AJ20" s="84">
        <f t="shared" ref="AJ20:AJ21" si="27">IF($K20=ROUND(AI$6*$F20,2),$G20,0)</f>
        <v>0</v>
      </c>
      <c r="AK20" s="141">
        <f>IF($H20&gt;0,AI20,0)</f>
        <v>0</v>
      </c>
      <c r="AL20" s="141">
        <f>IF(AK20&gt;0,1,0)</f>
        <v>0</v>
      </c>
      <c r="AM20" s="141">
        <f>IF($H20&gt;0,AJ20,0)</f>
        <v>0</v>
      </c>
      <c r="AN20" s="141">
        <f>IF(AM20&gt;0,1,0)</f>
        <v>0</v>
      </c>
      <c r="AO20" s="84">
        <f>IF($I20=AO$6,$E20,0)</f>
        <v>0</v>
      </c>
      <c r="AP20" s="84">
        <f t="shared" ref="AP20:AP21" si="28">IF($K20=ROUND(AO$6*$F20,2),$G20,0)</f>
        <v>0</v>
      </c>
      <c r="AQ20" s="141">
        <f>IF($H20&gt;0,AO20,0)</f>
        <v>0</v>
      </c>
      <c r="AR20" s="141">
        <f>IF(AQ20&gt;0,1,0)</f>
        <v>0</v>
      </c>
      <c r="AS20" s="141">
        <f>IF($H20&gt;0,AP20,0)</f>
        <v>0</v>
      </c>
      <c r="AT20" s="141">
        <f>IF(AS20&gt;0,1,0)</f>
        <v>0</v>
      </c>
      <c r="AU20" s="141" t="e">
        <f>IF($H20&gt;0,#REF!,0)</f>
        <v>#REF!</v>
      </c>
      <c r="AV20" s="141" t="e">
        <f>IF(AU20&gt;0,1,0)</f>
        <v>#REF!</v>
      </c>
      <c r="AW20" s="141" t="e">
        <f>IF($H20&gt;0,#REF!,0)</f>
        <v>#REF!</v>
      </c>
      <c r="AX20" s="141" t="e">
        <f>IF(AW20&gt;0,1,0)</f>
        <v>#REF!</v>
      </c>
      <c r="AY20" s="247">
        <f t="shared" si="26"/>
        <v>4.4999999999999997E-3</v>
      </c>
      <c r="AZ20" s="85"/>
      <c r="BA20" s="86">
        <v>4.5</v>
      </c>
    </row>
    <row r="21" spans="1:53" ht="45.75" x14ac:dyDescent="0.65">
      <c r="A21" s="87" t="str">
        <f>IF(E21+G21&gt;0,A20,"")</f>
        <v/>
      </c>
      <c r="B21" s="87" t="str">
        <f>IF(E21+G21&gt;0,B20,"")</f>
        <v/>
      </c>
      <c r="C21" s="76">
        <v>6</v>
      </c>
      <c r="D21" s="77" t="s">
        <v>49</v>
      </c>
      <c r="E21" s="78">
        <v>0</v>
      </c>
      <c r="F21" s="137">
        <v>1.1000000000000001</v>
      </c>
      <c r="G21" s="78">
        <v>0</v>
      </c>
      <c r="H21" s="249">
        <f t="shared" si="3"/>
        <v>0</v>
      </c>
      <c r="I21" s="80">
        <f>SUMIF(Y$14:AT$14,C21,Y$6:AT$6)</f>
        <v>0</v>
      </c>
      <c r="J21" s="81">
        <f t="shared" ref="J21:J23" si="29">IF(H21=0,ROUND(E21*I21,2),ROUND(H21*E21,2))</f>
        <v>0</v>
      </c>
      <c r="K21" s="80">
        <f t="shared" ref="K21:K23" si="30">ROUND(F21*I21,2)</f>
        <v>0</v>
      </c>
      <c r="L21" s="81">
        <f t="shared" ref="L21:L23" si="31">IF(H21=0,ROUND(ROUND(F21*I21,2)*G21,2),ROUND(G21*H21,2))</f>
        <v>0</v>
      </c>
      <c r="M21" s="81">
        <f t="shared" ref="M21:M23" si="32">L21-ROUND(G21*I21,2)</f>
        <v>0</v>
      </c>
      <c r="N21" s="82"/>
      <c r="O21" s="81">
        <f t="shared" ref="O21:O23" si="33">J21+L21+N21</f>
        <v>0</v>
      </c>
      <c r="Q21" s="83">
        <f t="shared" si="0"/>
        <v>153.91</v>
      </c>
      <c r="R21" s="81">
        <f t="shared" ref="R21:R23" si="34">ROUND(Q21*E21,2)</f>
        <v>0</v>
      </c>
      <c r="S21" s="83">
        <f t="shared" ref="S21:S23" si="35">ROUND(F21*Q21,2)</f>
        <v>169.3</v>
      </c>
      <c r="T21" s="81">
        <f t="shared" ref="T21:T23" si="36">ROUND(S21*G21,2)</f>
        <v>0</v>
      </c>
      <c r="U21" s="81">
        <f t="shared" ref="U21:U23" si="37">T21-ROUND(Q21*G21,2)</f>
        <v>0</v>
      </c>
      <c r="V21" s="82"/>
      <c r="W21" s="81">
        <f t="shared" ref="W21:W23" si="38">R21+T21+V21</f>
        <v>0</v>
      </c>
      <c r="X21" s="10"/>
      <c r="Y21" s="151"/>
      <c r="Z21" s="151"/>
      <c r="AA21" s="151"/>
      <c r="AB21" s="151"/>
      <c r="AC21" s="151"/>
      <c r="AD21" s="151"/>
      <c r="AE21" s="159"/>
      <c r="AF21" s="159"/>
      <c r="AG21" s="159"/>
      <c r="AH21" s="159"/>
      <c r="AI21" s="84">
        <f t="shared" si="14"/>
        <v>0</v>
      </c>
      <c r="AJ21" s="84">
        <f t="shared" si="27"/>
        <v>0</v>
      </c>
      <c r="AK21" s="141">
        <f t="shared" ref="AK21:AK23" si="39">IF($H21&gt;0,AI21,0)</f>
        <v>0</v>
      </c>
      <c r="AL21" s="141">
        <f t="shared" ref="AL21:AL23" si="40">IF(AK21&gt;0,1,0)</f>
        <v>0</v>
      </c>
      <c r="AM21" s="141">
        <f t="shared" ref="AM21:AM23" si="41">IF($H21&gt;0,AJ21,0)</f>
        <v>0</v>
      </c>
      <c r="AN21" s="141">
        <f t="shared" ref="AN21:AN23" si="42">IF(AM21&gt;0,1,0)</f>
        <v>0</v>
      </c>
      <c r="AO21" s="84">
        <f t="shared" si="19"/>
        <v>0</v>
      </c>
      <c r="AP21" s="84">
        <f t="shared" si="28"/>
        <v>0</v>
      </c>
      <c r="AQ21" s="141">
        <f t="shared" ref="AQ21:AQ23" si="43">IF($H21&gt;0,AO21,0)</f>
        <v>0</v>
      </c>
      <c r="AR21" s="141">
        <f t="shared" ref="AR21:AR23" si="44">IF(AQ21&gt;0,1,0)</f>
        <v>0</v>
      </c>
      <c r="AS21" s="141">
        <f t="shared" ref="AS21:AS23" si="45">IF($H21&gt;0,AP21,0)</f>
        <v>0</v>
      </c>
      <c r="AT21" s="141">
        <f t="shared" ref="AT21:AT23" si="46">IF(AS21&gt;0,1,0)</f>
        <v>0</v>
      </c>
      <c r="AU21" s="141">
        <f>IF($H21&gt;0,#REF!,0)</f>
        <v>0</v>
      </c>
      <c r="AV21" s="141">
        <f t="shared" ref="AV21:AV23" si="47">IF(AU21&gt;0,1,0)</f>
        <v>0</v>
      </c>
      <c r="AW21" s="141">
        <f>IF($H21&gt;0,#REF!,0)</f>
        <v>0</v>
      </c>
      <c r="AX21" s="141">
        <f t="shared" ref="AX21:AX23" si="48">IF(AW21&gt;0,1,0)</f>
        <v>0</v>
      </c>
      <c r="AY21" s="247">
        <f t="shared" si="26"/>
        <v>0</v>
      </c>
      <c r="AZ21" s="85"/>
      <c r="BA21" s="86">
        <v>0</v>
      </c>
    </row>
    <row r="22" spans="1:53" ht="45.75" x14ac:dyDescent="0.65">
      <c r="A22" s="87" t="str">
        <f>IF(E22+G22&gt;0,A20,"")</f>
        <v/>
      </c>
      <c r="B22" s="87" t="str">
        <f>IF(E22+G22&gt;0,B20,"")</f>
        <v/>
      </c>
      <c r="C22" s="76">
        <f>C21</f>
        <v>6</v>
      </c>
      <c r="D22" s="77" t="s">
        <v>49</v>
      </c>
      <c r="E22" s="78">
        <v>0</v>
      </c>
      <c r="F22" s="137">
        <v>1.5</v>
      </c>
      <c r="G22" s="78">
        <v>0</v>
      </c>
      <c r="H22" s="249">
        <f t="shared" si="3"/>
        <v>0</v>
      </c>
      <c r="I22" s="80">
        <f>SUMIF(Y$14:AT$14,C22,Y$7:AT$7)</f>
        <v>0</v>
      </c>
      <c r="J22" s="81">
        <f t="shared" si="29"/>
        <v>0</v>
      </c>
      <c r="K22" s="80">
        <f t="shared" si="30"/>
        <v>0</v>
      </c>
      <c r="L22" s="81">
        <f t="shared" si="31"/>
        <v>0</v>
      </c>
      <c r="M22" s="81">
        <f t="shared" si="32"/>
        <v>0</v>
      </c>
      <c r="N22" s="82"/>
      <c r="O22" s="81">
        <f t="shared" si="33"/>
        <v>0</v>
      </c>
      <c r="Q22" s="83">
        <f t="shared" si="0"/>
        <v>153.91</v>
      </c>
      <c r="R22" s="81">
        <f t="shared" si="34"/>
        <v>0</v>
      </c>
      <c r="S22" s="83">
        <f t="shared" si="35"/>
        <v>230.87</v>
      </c>
      <c r="T22" s="81">
        <f t="shared" si="36"/>
        <v>0</v>
      </c>
      <c r="U22" s="81">
        <f t="shared" si="37"/>
        <v>0</v>
      </c>
      <c r="V22" s="82"/>
      <c r="W22" s="81">
        <f t="shared" si="38"/>
        <v>0</v>
      </c>
      <c r="X22" s="10"/>
      <c r="Y22" s="151"/>
      <c r="Z22" s="151"/>
      <c r="AA22" s="151"/>
      <c r="AB22" s="151"/>
      <c r="AC22" s="151"/>
      <c r="AD22" s="151"/>
      <c r="AE22" s="159"/>
      <c r="AF22" s="159"/>
      <c r="AG22" s="159"/>
      <c r="AH22" s="159"/>
      <c r="AI22" s="84">
        <f>IF($I22=AI$7,$E22,0)</f>
        <v>0</v>
      </c>
      <c r="AJ22" s="84">
        <f>IF($K22=ROUND(AI$7*$F22,2),$G22,0)</f>
        <v>0</v>
      </c>
      <c r="AK22" s="141">
        <f t="shared" si="39"/>
        <v>0</v>
      </c>
      <c r="AL22" s="141">
        <f t="shared" si="40"/>
        <v>0</v>
      </c>
      <c r="AM22" s="141">
        <f t="shared" si="41"/>
        <v>0</v>
      </c>
      <c r="AN22" s="141">
        <f t="shared" si="42"/>
        <v>0</v>
      </c>
      <c r="AO22" s="84">
        <f>IF($I22=AO$7,$E22,0)</f>
        <v>0</v>
      </c>
      <c r="AP22" s="84">
        <f>IF($K22=ROUND(AO$7*$F22,2),$G22,0)</f>
        <v>0</v>
      </c>
      <c r="AQ22" s="141">
        <f t="shared" si="43"/>
        <v>0</v>
      </c>
      <c r="AR22" s="141">
        <f t="shared" si="44"/>
        <v>0</v>
      </c>
      <c r="AS22" s="141">
        <f t="shared" si="45"/>
        <v>0</v>
      </c>
      <c r="AT22" s="141">
        <f t="shared" si="46"/>
        <v>0</v>
      </c>
      <c r="AU22" s="141">
        <f>IF($H22&gt;0,#REF!,0)</f>
        <v>0</v>
      </c>
      <c r="AV22" s="141">
        <f t="shared" si="47"/>
        <v>0</v>
      </c>
      <c r="AW22" s="141">
        <f>IF($H22&gt;0,#REF!,0)</f>
        <v>0</v>
      </c>
      <c r="AX22" s="141">
        <f t="shared" si="48"/>
        <v>0</v>
      </c>
      <c r="AY22" s="247">
        <f t="shared" si="26"/>
        <v>0</v>
      </c>
      <c r="AZ22" s="85"/>
      <c r="BA22" s="86">
        <v>0</v>
      </c>
    </row>
    <row r="23" spans="1:53" ht="45.75" x14ac:dyDescent="0.65">
      <c r="A23" s="87" t="str">
        <f>IF(E23+G23&gt;0,A20,"")</f>
        <v/>
      </c>
      <c r="B23" s="87" t="str">
        <f>IF(E23+G23&gt;0,B20,"")</f>
        <v/>
      </c>
      <c r="C23" s="76">
        <f>C21</f>
        <v>6</v>
      </c>
      <c r="D23" s="77" t="s">
        <v>49</v>
      </c>
      <c r="E23" s="78">
        <v>0</v>
      </c>
      <c r="F23" s="137">
        <v>1.1000000000000001</v>
      </c>
      <c r="G23" s="78">
        <v>0</v>
      </c>
      <c r="H23" s="249">
        <f t="shared" si="3"/>
        <v>0</v>
      </c>
      <c r="I23" s="80">
        <f>SUMIF(Y$14:AT$14,C23,Y$7:AT$7)</f>
        <v>0</v>
      </c>
      <c r="J23" s="81">
        <f t="shared" si="29"/>
        <v>0</v>
      </c>
      <c r="K23" s="80">
        <f t="shared" si="30"/>
        <v>0</v>
      </c>
      <c r="L23" s="81">
        <f t="shared" si="31"/>
        <v>0</v>
      </c>
      <c r="M23" s="81">
        <f t="shared" si="32"/>
        <v>0</v>
      </c>
      <c r="N23" s="82"/>
      <c r="O23" s="81">
        <f t="shared" si="33"/>
        <v>0</v>
      </c>
      <c r="Q23" s="83">
        <f t="shared" si="0"/>
        <v>153.91</v>
      </c>
      <c r="R23" s="81">
        <f t="shared" si="34"/>
        <v>0</v>
      </c>
      <c r="S23" s="83">
        <f t="shared" si="35"/>
        <v>169.3</v>
      </c>
      <c r="T23" s="81">
        <f t="shared" si="36"/>
        <v>0</v>
      </c>
      <c r="U23" s="81">
        <f t="shared" si="37"/>
        <v>0</v>
      </c>
      <c r="V23" s="82"/>
      <c r="W23" s="81">
        <f t="shared" si="38"/>
        <v>0</v>
      </c>
      <c r="X23" s="10"/>
      <c r="Y23" s="151"/>
      <c r="Z23" s="151"/>
      <c r="AA23" s="151"/>
      <c r="AB23" s="151"/>
      <c r="AC23" s="151"/>
      <c r="AD23" s="151"/>
      <c r="AE23" s="159"/>
      <c r="AF23" s="159"/>
      <c r="AG23" s="159"/>
      <c r="AH23" s="159"/>
      <c r="AI23" s="84">
        <f>IF($I23=AI$7,$E23,0)</f>
        <v>0</v>
      </c>
      <c r="AJ23" s="84">
        <f>IF($K23=ROUND(AI$7*$F23,2),$G23,0)</f>
        <v>0</v>
      </c>
      <c r="AK23" s="141">
        <f t="shared" si="39"/>
        <v>0</v>
      </c>
      <c r="AL23" s="141">
        <f t="shared" si="40"/>
        <v>0</v>
      </c>
      <c r="AM23" s="141">
        <f t="shared" si="41"/>
        <v>0</v>
      </c>
      <c r="AN23" s="141">
        <f t="shared" si="42"/>
        <v>0</v>
      </c>
      <c r="AO23" s="84">
        <f>IF($I23=AO$7,$E23,0)</f>
        <v>0</v>
      </c>
      <c r="AP23" s="84">
        <f>IF($K23=ROUND(AO$7*$F23,2),$G23,0)</f>
        <v>0</v>
      </c>
      <c r="AQ23" s="141">
        <f t="shared" si="43"/>
        <v>0</v>
      </c>
      <c r="AR23" s="141">
        <f t="shared" si="44"/>
        <v>0</v>
      </c>
      <c r="AS23" s="141">
        <f t="shared" si="45"/>
        <v>0</v>
      </c>
      <c r="AT23" s="141">
        <f t="shared" si="46"/>
        <v>0</v>
      </c>
      <c r="AU23" s="141">
        <f>IF($H23&gt;0,#REF!,0)</f>
        <v>0</v>
      </c>
      <c r="AV23" s="141">
        <f t="shared" si="47"/>
        <v>0</v>
      </c>
      <c r="AW23" s="141">
        <f>IF($H23&gt;0,#REF!,0)</f>
        <v>0</v>
      </c>
      <c r="AX23" s="141">
        <f t="shared" si="48"/>
        <v>0</v>
      </c>
      <c r="AY23" s="247">
        <f t="shared" si="26"/>
        <v>0</v>
      </c>
      <c r="AZ23" s="85"/>
      <c r="BA23" s="86">
        <v>0</v>
      </c>
    </row>
    <row r="24" spans="1:53" ht="45.75" x14ac:dyDescent="0.65">
      <c r="A24" s="74" t="s">
        <v>50</v>
      </c>
      <c r="B24" s="74" t="s">
        <v>46</v>
      </c>
      <c r="C24" s="76">
        <f>C25</f>
        <v>6</v>
      </c>
      <c r="D24" s="77" t="s">
        <v>51</v>
      </c>
      <c r="E24" s="78">
        <v>2.5270000000000001</v>
      </c>
      <c r="F24" s="137">
        <v>1.5</v>
      </c>
      <c r="G24" s="78">
        <v>0</v>
      </c>
      <c r="H24" s="249">
        <f t="shared" si="3"/>
        <v>2.5270000000000002E-3</v>
      </c>
      <c r="I24" s="80">
        <f>SUMIF(Y$14:AT$14,C24,Y$6:AT$6)</f>
        <v>0</v>
      </c>
      <c r="J24" s="81">
        <f>IF(H24=0,ROUND(E24*I24,2),ROUND(H24*E24,2))</f>
        <v>0.01</v>
      </c>
      <c r="K24" s="80">
        <f>ROUND(F24*I24,2)</f>
        <v>0</v>
      </c>
      <c r="L24" s="81">
        <f>IF(H24=0,ROUND(ROUND(F24*I24,2)*G24,2),ROUND(G24*H24,2))</f>
        <v>0</v>
      </c>
      <c r="M24" s="81">
        <f>L24-ROUND(G24*I24,2)</f>
        <v>0</v>
      </c>
      <c r="N24" s="82"/>
      <c r="O24" s="81">
        <f>J24+L24+N24</f>
        <v>0.01</v>
      </c>
      <c r="Q24" s="83">
        <f t="shared" si="0"/>
        <v>153.91</v>
      </c>
      <c r="R24" s="81">
        <f>ROUND(Q24*E24,2)</f>
        <v>388.93</v>
      </c>
      <c r="S24" s="83">
        <f>ROUND(F24*Q24,2)</f>
        <v>230.87</v>
      </c>
      <c r="T24" s="81">
        <f>ROUND(S24*G24,2)</f>
        <v>0</v>
      </c>
      <c r="U24" s="81">
        <f>T24-ROUND(Q24*G24,2)</f>
        <v>0</v>
      </c>
      <c r="V24" s="82"/>
      <c r="W24" s="81">
        <f>R24+T24+V24</f>
        <v>388.93</v>
      </c>
      <c r="X24" s="10"/>
      <c r="Y24" s="151"/>
      <c r="Z24" s="151"/>
      <c r="AA24" s="151"/>
      <c r="AB24" s="151"/>
      <c r="AC24" s="151"/>
      <c r="AD24" s="151"/>
      <c r="AE24" s="159"/>
      <c r="AF24" s="159"/>
      <c r="AG24" s="159"/>
      <c r="AH24" s="159"/>
      <c r="AI24" s="84">
        <f>IF($I24=AI$6,$E24,0)</f>
        <v>0</v>
      </c>
      <c r="AJ24" s="84">
        <f t="shared" ref="AJ24:AJ25" si="49">IF($K24=ROUND(AI$6*$F24,2),$G24,0)</f>
        <v>0</v>
      </c>
      <c r="AK24" s="141">
        <f>IF($H24&gt;0,AI24,0)</f>
        <v>0</v>
      </c>
      <c r="AL24" s="141">
        <f>IF(AK24&gt;0,1,0)</f>
        <v>0</v>
      </c>
      <c r="AM24" s="141">
        <f>IF($H24&gt;0,AJ24,0)</f>
        <v>0</v>
      </c>
      <c r="AN24" s="141">
        <f>IF(AM24&gt;0,1,0)</f>
        <v>0</v>
      </c>
      <c r="AO24" s="84">
        <f>IF($I24=AO$6,$E24,0)</f>
        <v>0</v>
      </c>
      <c r="AP24" s="84">
        <f t="shared" ref="AP24:AP25" si="50">IF($K24=ROUND(AO$6*$F24,2),$G24,0)</f>
        <v>0</v>
      </c>
      <c r="AQ24" s="141">
        <f>IF($H24&gt;0,AO24,0)</f>
        <v>0</v>
      </c>
      <c r="AR24" s="141">
        <f>IF(AQ24&gt;0,1,0)</f>
        <v>0</v>
      </c>
      <c r="AS24" s="141">
        <f>IF($H24&gt;0,AP24,0)</f>
        <v>0</v>
      </c>
      <c r="AT24" s="141">
        <f>IF(AS24&gt;0,1,0)</f>
        <v>0</v>
      </c>
      <c r="AU24" s="141" t="e">
        <f>IF($H24&gt;0,#REF!,0)</f>
        <v>#REF!</v>
      </c>
      <c r="AV24" s="141" t="e">
        <f>IF(AU24&gt;0,1,0)</f>
        <v>#REF!</v>
      </c>
      <c r="AW24" s="141" t="e">
        <f>IF($H24&gt;0,#REF!,0)</f>
        <v>#REF!</v>
      </c>
      <c r="AX24" s="141" t="e">
        <f>IF(AW24&gt;0,1,0)</f>
        <v>#REF!</v>
      </c>
      <c r="AY24" s="247">
        <f t="shared" si="26"/>
        <v>3.0000000000000001E-3</v>
      </c>
      <c r="AZ24" s="85"/>
      <c r="BA24" s="86">
        <v>3</v>
      </c>
    </row>
    <row r="25" spans="1:53" ht="45.75" x14ac:dyDescent="0.65">
      <c r="A25" s="87" t="str">
        <f>IF(E25+G25&gt;0,A24,"")</f>
        <v/>
      </c>
      <c r="B25" s="87" t="str">
        <f>IF(E25+G25&gt;0,B24,"")</f>
        <v/>
      </c>
      <c r="C25" s="76">
        <v>6</v>
      </c>
      <c r="D25" s="77" t="s">
        <v>51</v>
      </c>
      <c r="E25" s="78">
        <v>0</v>
      </c>
      <c r="F25" s="137">
        <v>1.1000000000000001</v>
      </c>
      <c r="G25" s="78">
        <v>0</v>
      </c>
      <c r="H25" s="249">
        <f t="shared" si="3"/>
        <v>0</v>
      </c>
      <c r="I25" s="80">
        <f>SUMIF(Y$14:AT$14,C25,Y$6:AT$6)</f>
        <v>0</v>
      </c>
      <c r="J25" s="81">
        <f t="shared" ref="J25:J27" si="51">IF(H25=0,ROUND(E25*I25,2),ROUND(H25*E25,2))</f>
        <v>0</v>
      </c>
      <c r="K25" s="80">
        <f t="shared" ref="K25:K27" si="52">ROUND(F25*I25,2)</f>
        <v>0</v>
      </c>
      <c r="L25" s="81">
        <f t="shared" ref="L25:L27" si="53">IF(H25=0,ROUND(ROUND(F25*I25,2)*G25,2),ROUND(G25*H25,2))</f>
        <v>0</v>
      </c>
      <c r="M25" s="81">
        <f t="shared" ref="M25:M27" si="54">L25-ROUND(G25*I25,2)</f>
        <v>0</v>
      </c>
      <c r="N25" s="82"/>
      <c r="O25" s="81">
        <f t="shared" ref="O25:O27" si="55">J25+L25+N25</f>
        <v>0</v>
      </c>
      <c r="Q25" s="83">
        <f t="shared" si="0"/>
        <v>153.91</v>
      </c>
      <c r="R25" s="81">
        <f t="shared" ref="R25:R27" si="56">ROUND(Q25*E25,2)</f>
        <v>0</v>
      </c>
      <c r="S25" s="83">
        <f t="shared" ref="S25:S27" si="57">ROUND(F25*Q25,2)</f>
        <v>169.3</v>
      </c>
      <c r="T25" s="81">
        <f t="shared" ref="T25:T27" si="58">ROUND(S25*G25,2)</f>
        <v>0</v>
      </c>
      <c r="U25" s="81">
        <f t="shared" ref="U25:U27" si="59">T25-ROUND(Q25*G25,2)</f>
        <v>0</v>
      </c>
      <c r="V25" s="82"/>
      <c r="W25" s="81">
        <f t="shared" ref="W25:W27" si="60">R25+T25+V25</f>
        <v>0</v>
      </c>
      <c r="X25" s="10"/>
      <c r="Y25" s="151"/>
      <c r="Z25" s="151"/>
      <c r="AA25" s="151"/>
      <c r="AB25" s="151"/>
      <c r="AC25" s="151"/>
      <c r="AD25" s="151"/>
      <c r="AE25" s="159"/>
      <c r="AF25" s="159"/>
      <c r="AG25" s="159"/>
      <c r="AH25" s="159"/>
      <c r="AI25" s="84">
        <f t="shared" ref="AI25" si="61">IF($I25=AI$6,$E25,0)</f>
        <v>0</v>
      </c>
      <c r="AJ25" s="84">
        <f t="shared" si="49"/>
        <v>0</v>
      </c>
      <c r="AK25" s="141">
        <f t="shared" ref="AK25:AK27" si="62">IF($H25&gt;0,AI25,0)</f>
        <v>0</v>
      </c>
      <c r="AL25" s="141">
        <f t="shared" ref="AL25:AL27" si="63">IF(AK25&gt;0,1,0)</f>
        <v>0</v>
      </c>
      <c r="AM25" s="141">
        <f t="shared" ref="AM25:AM27" si="64">IF($H25&gt;0,AJ25,0)</f>
        <v>0</v>
      </c>
      <c r="AN25" s="141">
        <f t="shared" ref="AN25:AN27" si="65">IF(AM25&gt;0,1,0)</f>
        <v>0</v>
      </c>
      <c r="AO25" s="84">
        <f t="shared" ref="AO25" si="66">IF($I25=AO$6,$E25,0)</f>
        <v>0</v>
      </c>
      <c r="AP25" s="84">
        <f t="shared" si="50"/>
        <v>0</v>
      </c>
      <c r="AQ25" s="141">
        <f t="shared" ref="AQ25:AQ27" si="67">IF($H25&gt;0,AO25,0)</f>
        <v>0</v>
      </c>
      <c r="AR25" s="141">
        <f t="shared" ref="AR25:AR27" si="68">IF(AQ25&gt;0,1,0)</f>
        <v>0</v>
      </c>
      <c r="AS25" s="141">
        <f t="shared" ref="AS25:AS27" si="69">IF($H25&gt;0,AP25,0)</f>
        <v>0</v>
      </c>
      <c r="AT25" s="141">
        <f t="shared" ref="AT25:AT27" si="70">IF(AS25&gt;0,1,0)</f>
        <v>0</v>
      </c>
      <c r="AU25" s="141">
        <f>IF($H25&gt;0,#REF!,0)</f>
        <v>0</v>
      </c>
      <c r="AV25" s="141">
        <f t="shared" ref="AV25:AV27" si="71">IF(AU25&gt;0,1,0)</f>
        <v>0</v>
      </c>
      <c r="AW25" s="141">
        <f>IF($H25&gt;0,#REF!,0)</f>
        <v>0</v>
      </c>
      <c r="AX25" s="141">
        <f t="shared" ref="AX25:AX27" si="72">IF(AW25&gt;0,1,0)</f>
        <v>0</v>
      </c>
      <c r="AY25" s="247">
        <f t="shared" si="26"/>
        <v>0</v>
      </c>
      <c r="AZ25" s="85"/>
      <c r="BA25" s="86">
        <v>0</v>
      </c>
    </row>
    <row r="26" spans="1:53" ht="45.75" x14ac:dyDescent="0.65">
      <c r="A26" s="87" t="str">
        <f>IF(E26+G26&gt;0,A24,"")</f>
        <v/>
      </c>
      <c r="B26" s="87" t="str">
        <f>IF(E26+G26&gt;0,B24,"")</f>
        <v/>
      </c>
      <c r="C26" s="76">
        <f>C25</f>
        <v>6</v>
      </c>
      <c r="D26" s="77" t="s">
        <v>51</v>
      </c>
      <c r="E26" s="78">
        <v>0</v>
      </c>
      <c r="F26" s="137">
        <v>1.5</v>
      </c>
      <c r="G26" s="78">
        <v>0</v>
      </c>
      <c r="H26" s="249">
        <f t="shared" si="3"/>
        <v>0</v>
      </c>
      <c r="I26" s="80">
        <f>SUMIF(Y$14:AT$14,C26,Y$7:AT$7)</f>
        <v>0</v>
      </c>
      <c r="J26" s="81">
        <f t="shared" si="51"/>
        <v>0</v>
      </c>
      <c r="K26" s="80">
        <f t="shared" si="52"/>
        <v>0</v>
      </c>
      <c r="L26" s="81">
        <f t="shared" si="53"/>
        <v>0</v>
      </c>
      <c r="M26" s="81">
        <f t="shared" si="54"/>
        <v>0</v>
      </c>
      <c r="N26" s="82"/>
      <c r="O26" s="81">
        <f t="shared" si="55"/>
        <v>0</v>
      </c>
      <c r="Q26" s="83">
        <f t="shared" si="0"/>
        <v>153.91</v>
      </c>
      <c r="R26" s="81">
        <f t="shared" si="56"/>
        <v>0</v>
      </c>
      <c r="S26" s="83">
        <f t="shared" si="57"/>
        <v>230.87</v>
      </c>
      <c r="T26" s="81">
        <f t="shared" si="58"/>
        <v>0</v>
      </c>
      <c r="U26" s="81">
        <f t="shared" si="59"/>
        <v>0</v>
      </c>
      <c r="V26" s="82"/>
      <c r="W26" s="81">
        <f t="shared" si="60"/>
        <v>0</v>
      </c>
      <c r="X26" s="10"/>
      <c r="Y26" s="151"/>
      <c r="Z26" s="151"/>
      <c r="AA26" s="151"/>
      <c r="AB26" s="151"/>
      <c r="AC26" s="151"/>
      <c r="AD26" s="151"/>
      <c r="AE26" s="159"/>
      <c r="AF26" s="159"/>
      <c r="AG26" s="159"/>
      <c r="AH26" s="159"/>
      <c r="AI26" s="84">
        <f>IF($I26=AI$7,$E26,0)</f>
        <v>0</v>
      </c>
      <c r="AJ26" s="84">
        <f>IF($K26=ROUND(AI$7*$F26,2),$G26,0)</f>
        <v>0</v>
      </c>
      <c r="AK26" s="141">
        <f t="shared" si="62"/>
        <v>0</v>
      </c>
      <c r="AL26" s="141">
        <f t="shared" si="63"/>
        <v>0</v>
      </c>
      <c r="AM26" s="141">
        <f t="shared" si="64"/>
        <v>0</v>
      </c>
      <c r="AN26" s="141">
        <f t="shared" si="65"/>
        <v>0</v>
      </c>
      <c r="AO26" s="84">
        <f>IF($I26=AO$7,$E26,0)</f>
        <v>0</v>
      </c>
      <c r="AP26" s="84">
        <f>IF($K26=ROUND(AO$7*$F26,2),$G26,0)</f>
        <v>0</v>
      </c>
      <c r="AQ26" s="141">
        <f t="shared" si="67"/>
        <v>0</v>
      </c>
      <c r="AR26" s="141">
        <f t="shared" si="68"/>
        <v>0</v>
      </c>
      <c r="AS26" s="141">
        <f t="shared" si="69"/>
        <v>0</v>
      </c>
      <c r="AT26" s="141">
        <f t="shared" si="70"/>
        <v>0</v>
      </c>
      <c r="AU26" s="141">
        <f>IF($H26&gt;0,#REF!,0)</f>
        <v>0</v>
      </c>
      <c r="AV26" s="141">
        <f t="shared" si="71"/>
        <v>0</v>
      </c>
      <c r="AW26" s="141">
        <f>IF($H26&gt;0,#REF!,0)</f>
        <v>0</v>
      </c>
      <c r="AX26" s="141">
        <f t="shared" si="72"/>
        <v>0</v>
      </c>
      <c r="AY26" s="247">
        <f t="shared" si="26"/>
        <v>0</v>
      </c>
      <c r="AZ26" s="85"/>
      <c r="BA26" s="86">
        <v>0</v>
      </c>
    </row>
    <row r="27" spans="1:53" ht="45.75" x14ac:dyDescent="0.65">
      <c r="A27" s="87" t="str">
        <f>IF(E27+G27&gt;0,A24,"")</f>
        <v/>
      </c>
      <c r="B27" s="87" t="str">
        <f>IF(E27+G27&gt;0,B24,"")</f>
        <v/>
      </c>
      <c r="C27" s="76">
        <f>C25</f>
        <v>6</v>
      </c>
      <c r="D27" s="77" t="s">
        <v>51</v>
      </c>
      <c r="E27" s="78">
        <v>0</v>
      </c>
      <c r="F27" s="137">
        <v>1.1000000000000001</v>
      </c>
      <c r="G27" s="78">
        <v>0</v>
      </c>
      <c r="H27" s="249">
        <f t="shared" si="3"/>
        <v>0</v>
      </c>
      <c r="I27" s="80">
        <f>SUMIF(Y$14:AT$14,C27,Y$7:AT$7)</f>
        <v>0</v>
      </c>
      <c r="J27" s="81">
        <f t="shared" si="51"/>
        <v>0</v>
      </c>
      <c r="K27" s="80">
        <f t="shared" si="52"/>
        <v>0</v>
      </c>
      <c r="L27" s="81">
        <f t="shared" si="53"/>
        <v>0</v>
      </c>
      <c r="M27" s="81">
        <f t="shared" si="54"/>
        <v>0</v>
      </c>
      <c r="N27" s="82"/>
      <c r="O27" s="81">
        <f t="shared" si="55"/>
        <v>0</v>
      </c>
      <c r="Q27" s="83">
        <f t="shared" si="0"/>
        <v>153.91</v>
      </c>
      <c r="R27" s="81">
        <f t="shared" si="56"/>
        <v>0</v>
      </c>
      <c r="S27" s="83">
        <f t="shared" si="57"/>
        <v>169.3</v>
      </c>
      <c r="T27" s="81">
        <f t="shared" si="58"/>
        <v>0</v>
      </c>
      <c r="U27" s="81">
        <f t="shared" si="59"/>
        <v>0</v>
      </c>
      <c r="V27" s="82"/>
      <c r="W27" s="81">
        <f t="shared" si="60"/>
        <v>0</v>
      </c>
      <c r="X27" s="10"/>
      <c r="Y27" s="151"/>
      <c r="Z27" s="151"/>
      <c r="AA27" s="151"/>
      <c r="AB27" s="151"/>
      <c r="AC27" s="151"/>
      <c r="AD27" s="151"/>
      <c r="AE27" s="159"/>
      <c r="AF27" s="159"/>
      <c r="AG27" s="159"/>
      <c r="AH27" s="159"/>
      <c r="AI27" s="84">
        <f>IF($I27=AI$7,$E27,0)</f>
        <v>0</v>
      </c>
      <c r="AJ27" s="84">
        <f>IF($K27=ROUND(AI$7*$F27,2),$G27,0)</f>
        <v>0</v>
      </c>
      <c r="AK27" s="141">
        <f t="shared" si="62"/>
        <v>0</v>
      </c>
      <c r="AL27" s="141">
        <f t="shared" si="63"/>
        <v>0</v>
      </c>
      <c r="AM27" s="141">
        <f t="shared" si="64"/>
        <v>0</v>
      </c>
      <c r="AN27" s="141">
        <f t="shared" si="65"/>
        <v>0</v>
      </c>
      <c r="AO27" s="84">
        <f>IF($I27=AO$7,$E27,0)</f>
        <v>0</v>
      </c>
      <c r="AP27" s="84">
        <f>IF($K27=ROUND(AO$7*$F27,2),$G27,0)</f>
        <v>0</v>
      </c>
      <c r="AQ27" s="141">
        <f t="shared" si="67"/>
        <v>0</v>
      </c>
      <c r="AR27" s="141">
        <f t="shared" si="68"/>
        <v>0</v>
      </c>
      <c r="AS27" s="141">
        <f t="shared" si="69"/>
        <v>0</v>
      </c>
      <c r="AT27" s="141">
        <f t="shared" si="70"/>
        <v>0</v>
      </c>
      <c r="AU27" s="141">
        <f>IF($H27&gt;0,#REF!,0)</f>
        <v>0</v>
      </c>
      <c r="AV27" s="141">
        <f t="shared" si="71"/>
        <v>0</v>
      </c>
      <c r="AW27" s="141">
        <f>IF($H27&gt;0,#REF!,0)</f>
        <v>0</v>
      </c>
      <c r="AX27" s="141">
        <f t="shared" si="72"/>
        <v>0</v>
      </c>
      <c r="AY27" s="247">
        <f t="shared" si="26"/>
        <v>0</v>
      </c>
      <c r="AZ27" s="85"/>
      <c r="BA27" s="86">
        <v>0</v>
      </c>
    </row>
    <row r="28" spans="1:53" ht="45.75" x14ac:dyDescent="0.65">
      <c r="A28" s="74" t="s">
        <v>52</v>
      </c>
      <c r="B28" s="74" t="s">
        <v>53</v>
      </c>
      <c r="C28" s="76">
        <f>C29</f>
        <v>5</v>
      </c>
      <c r="D28" s="77" t="s">
        <v>54</v>
      </c>
      <c r="E28" s="78">
        <v>13.2</v>
      </c>
      <c r="F28" s="137">
        <v>1.5</v>
      </c>
      <c r="G28" s="78">
        <v>0</v>
      </c>
      <c r="H28" s="249">
        <f t="shared" si="3"/>
        <v>1.32E-2</v>
      </c>
      <c r="I28" s="80">
        <f>SUMIF(Y$14:AT$14,C28,Y$6:AT$6)</f>
        <v>1148.3900000000001</v>
      </c>
      <c r="J28" s="81">
        <f>IF(H28=0,ROUND(E28*I28,2),ROUND(H28*E28,2))</f>
        <v>0.17</v>
      </c>
      <c r="K28" s="80">
        <f>ROUND(F28*I28,2)</f>
        <v>1722.59</v>
      </c>
      <c r="L28" s="81">
        <f>IF(H28=0,ROUND(ROUND(F28*I28,2)*G28,2),ROUND(G28*H28,2))</f>
        <v>0</v>
      </c>
      <c r="M28" s="81">
        <f>L28-ROUND(G28*I28,2)</f>
        <v>0</v>
      </c>
      <c r="N28" s="82"/>
      <c r="O28" s="81">
        <f>J28+L28+N28</f>
        <v>0.17</v>
      </c>
      <c r="Q28" s="83">
        <f t="shared" si="0"/>
        <v>153.91</v>
      </c>
      <c r="R28" s="81">
        <f>ROUND(Q28*E28,2)</f>
        <v>2031.61</v>
      </c>
      <c r="S28" s="83">
        <f>ROUND(F28*Q28,2)</f>
        <v>230.87</v>
      </c>
      <c r="T28" s="81">
        <f>ROUND(S28*G28,2)</f>
        <v>0</v>
      </c>
      <c r="U28" s="81">
        <f>T28-ROUND(Q28*G28,2)</f>
        <v>0</v>
      </c>
      <c r="V28" s="82"/>
      <c r="W28" s="81">
        <f>R28+T28+V28</f>
        <v>2031.61</v>
      </c>
      <c r="X28" s="10"/>
      <c r="Y28" s="151"/>
      <c r="Z28" s="151"/>
      <c r="AA28" s="151"/>
      <c r="AB28" s="151"/>
      <c r="AC28" s="151"/>
      <c r="AD28" s="151"/>
      <c r="AE28" s="159"/>
      <c r="AF28" s="159"/>
      <c r="AG28" s="159"/>
      <c r="AH28" s="159"/>
      <c r="AI28" s="84">
        <f>IF($I28=AI$6,$E28,0)</f>
        <v>0</v>
      </c>
      <c r="AJ28" s="84">
        <f t="shared" ref="AJ28:AJ29" si="73">IF($K28=ROUND(AI$6*$F28,2),$G28,0)</f>
        <v>0</v>
      </c>
      <c r="AK28" s="141">
        <f>IF($H28&gt;0,AI28,0)</f>
        <v>0</v>
      </c>
      <c r="AL28" s="141">
        <f>IF(AK28&gt;0,1,0)</f>
        <v>0</v>
      </c>
      <c r="AM28" s="141">
        <f>IF($H28&gt;0,AJ28,0)</f>
        <v>0</v>
      </c>
      <c r="AN28" s="141">
        <f>IF(AM28&gt;0,1,0)</f>
        <v>0</v>
      </c>
      <c r="AO28" s="84">
        <f>IF($I28=AO$6,$E28,0)</f>
        <v>13.2</v>
      </c>
      <c r="AP28" s="84">
        <f t="shared" ref="AP28:AP29" si="74">IF($K28=ROUND(AO$6*$F28,2),$G28,0)</f>
        <v>0</v>
      </c>
      <c r="AQ28" s="141">
        <f>IF($H28&gt;0,AO28,0)</f>
        <v>13.2</v>
      </c>
      <c r="AR28" s="141">
        <f>IF(AQ28&gt;0,1,0)</f>
        <v>1</v>
      </c>
      <c r="AS28" s="141">
        <f>IF($H28&gt;0,AP28,0)</f>
        <v>0</v>
      </c>
      <c r="AT28" s="141">
        <f>IF(AS28&gt;0,1,0)</f>
        <v>0</v>
      </c>
      <c r="AU28" s="141" t="e">
        <f>IF($H28&gt;0,#REF!,0)</f>
        <v>#REF!</v>
      </c>
      <c r="AV28" s="141" t="e">
        <f>IF(AU28&gt;0,1,0)</f>
        <v>#REF!</v>
      </c>
      <c r="AW28" s="141" t="e">
        <f>IF($H28&gt;0,#REF!,0)</f>
        <v>#REF!</v>
      </c>
      <c r="AX28" s="141" t="e">
        <f>IF(AW28&gt;0,1,0)</f>
        <v>#REF!</v>
      </c>
      <c r="AY28" s="247">
        <f t="shared" si="26"/>
        <v>1.2E-2</v>
      </c>
      <c r="AZ28" s="85"/>
      <c r="BA28" s="86">
        <v>12</v>
      </c>
    </row>
    <row r="29" spans="1:53" ht="45.75" x14ac:dyDescent="0.65">
      <c r="A29" s="87" t="str">
        <f>IF(E29+G29&gt;0,A28,"")</f>
        <v/>
      </c>
      <c r="B29" s="87" t="str">
        <f>IF(E29+G29&gt;0,B28,"")</f>
        <v/>
      </c>
      <c r="C29" s="76">
        <v>5</v>
      </c>
      <c r="D29" s="77" t="s">
        <v>54</v>
      </c>
      <c r="E29" s="78">
        <v>0</v>
      </c>
      <c r="F29" s="137">
        <v>1.1000000000000001</v>
      </c>
      <c r="G29" s="78">
        <v>0</v>
      </c>
      <c r="H29" s="249">
        <f t="shared" si="3"/>
        <v>0</v>
      </c>
      <c r="I29" s="80">
        <f>SUMIF(Y$14:AT$14,C29,Y$6:AT$6)</f>
        <v>1148.3900000000001</v>
      </c>
      <c r="J29" s="81">
        <f t="shared" ref="J29:J31" si="75">IF(H29=0,ROUND(E29*I29,2),ROUND(H29*E29,2))</f>
        <v>0</v>
      </c>
      <c r="K29" s="80">
        <f t="shared" ref="K29:K31" si="76">ROUND(F29*I29,2)</f>
        <v>1263.23</v>
      </c>
      <c r="L29" s="81">
        <f t="shared" ref="L29:L31" si="77">IF(H29=0,ROUND(ROUND(F29*I29,2)*G29,2),ROUND(G29*H29,2))</f>
        <v>0</v>
      </c>
      <c r="M29" s="81">
        <f t="shared" ref="M29:M31" si="78">L29-ROUND(G29*I29,2)</f>
        <v>0</v>
      </c>
      <c r="N29" s="82"/>
      <c r="O29" s="81">
        <f t="shared" ref="O29:O31" si="79">J29+L29+N29</f>
        <v>0</v>
      </c>
      <c r="Q29" s="83">
        <f t="shared" si="0"/>
        <v>153.91</v>
      </c>
      <c r="R29" s="81">
        <f t="shared" ref="R29:R31" si="80">ROUND(Q29*E29,2)</f>
        <v>0</v>
      </c>
      <c r="S29" s="83">
        <f t="shared" ref="S29:S31" si="81">ROUND(F29*Q29,2)</f>
        <v>169.3</v>
      </c>
      <c r="T29" s="81">
        <f t="shared" ref="T29:T31" si="82">ROUND(S29*G29,2)</f>
        <v>0</v>
      </c>
      <c r="U29" s="81">
        <f t="shared" ref="U29:U31" si="83">T29-ROUND(Q29*G29,2)</f>
        <v>0</v>
      </c>
      <c r="V29" s="82"/>
      <c r="W29" s="81">
        <f t="shared" ref="W29:W31" si="84">R29+T29+V29</f>
        <v>0</v>
      </c>
      <c r="X29" s="10"/>
      <c r="Y29" s="151"/>
      <c r="Z29" s="151"/>
      <c r="AA29" s="151"/>
      <c r="AB29" s="151"/>
      <c r="AC29" s="151"/>
      <c r="AD29" s="151"/>
      <c r="AE29" s="159"/>
      <c r="AF29" s="159"/>
      <c r="AG29" s="159"/>
      <c r="AH29" s="159"/>
      <c r="AI29" s="84">
        <f t="shared" ref="AI29" si="85">IF($I29=AI$6,$E29,0)</f>
        <v>0</v>
      </c>
      <c r="AJ29" s="84">
        <f t="shared" si="73"/>
        <v>0</v>
      </c>
      <c r="AK29" s="141">
        <f t="shared" ref="AK29:AK31" si="86">IF($H29&gt;0,AI29,0)</f>
        <v>0</v>
      </c>
      <c r="AL29" s="141">
        <f t="shared" ref="AL29:AL31" si="87">IF(AK29&gt;0,1,0)</f>
        <v>0</v>
      </c>
      <c r="AM29" s="141">
        <f t="shared" ref="AM29:AM31" si="88">IF($H29&gt;0,AJ29,0)</f>
        <v>0</v>
      </c>
      <c r="AN29" s="141">
        <f t="shared" ref="AN29:AN31" si="89">IF(AM29&gt;0,1,0)</f>
        <v>0</v>
      </c>
      <c r="AO29" s="84">
        <f t="shared" ref="AO29" si="90">IF($I29=AO$6,$E29,0)</f>
        <v>0</v>
      </c>
      <c r="AP29" s="84">
        <f t="shared" si="74"/>
        <v>0</v>
      </c>
      <c r="AQ29" s="141">
        <f t="shared" ref="AQ29:AQ31" si="91">IF($H29&gt;0,AO29,0)</f>
        <v>0</v>
      </c>
      <c r="AR29" s="141">
        <f t="shared" ref="AR29:AR31" si="92">IF(AQ29&gt;0,1,0)</f>
        <v>0</v>
      </c>
      <c r="AS29" s="141">
        <f t="shared" ref="AS29:AS31" si="93">IF($H29&gt;0,AP29,0)</f>
        <v>0</v>
      </c>
      <c r="AT29" s="141">
        <f t="shared" ref="AT29:AT31" si="94">IF(AS29&gt;0,1,0)</f>
        <v>0</v>
      </c>
      <c r="AU29" s="141">
        <f>IF($H29&gt;0,#REF!,0)</f>
        <v>0</v>
      </c>
      <c r="AV29" s="141">
        <f t="shared" ref="AV29:AV31" si="95">IF(AU29&gt;0,1,0)</f>
        <v>0</v>
      </c>
      <c r="AW29" s="141">
        <f>IF($H29&gt;0,#REF!,0)</f>
        <v>0</v>
      </c>
      <c r="AX29" s="141">
        <f t="shared" ref="AX29:AX31" si="96">IF(AW29&gt;0,1,0)</f>
        <v>0</v>
      </c>
      <c r="AY29" s="247">
        <f t="shared" si="26"/>
        <v>0</v>
      </c>
      <c r="AZ29" s="85"/>
      <c r="BA29" s="86">
        <v>0</v>
      </c>
    </row>
    <row r="30" spans="1:53" ht="45.75" x14ac:dyDescent="0.65">
      <c r="A30" s="87" t="str">
        <f>IF(E30+G30&gt;0,A28,"")</f>
        <v/>
      </c>
      <c r="B30" s="87" t="str">
        <f>IF(E30+G30&gt;0,B28,"")</f>
        <v/>
      </c>
      <c r="C30" s="76">
        <f>C29</f>
        <v>5</v>
      </c>
      <c r="D30" s="77" t="s">
        <v>54</v>
      </c>
      <c r="E30" s="78">
        <v>0</v>
      </c>
      <c r="F30" s="137">
        <v>1.5</v>
      </c>
      <c r="G30" s="78">
        <v>0</v>
      </c>
      <c r="H30" s="249">
        <f t="shared" si="3"/>
        <v>0</v>
      </c>
      <c r="I30" s="80">
        <f>SUMIF(Y$14:AT$14,C30,Y$7:AT$7)</f>
        <v>0</v>
      </c>
      <c r="J30" s="81">
        <f t="shared" si="75"/>
        <v>0</v>
      </c>
      <c r="K30" s="80">
        <f t="shared" si="76"/>
        <v>0</v>
      </c>
      <c r="L30" s="81">
        <f t="shared" si="77"/>
        <v>0</v>
      </c>
      <c r="M30" s="81">
        <f t="shared" si="78"/>
        <v>0</v>
      </c>
      <c r="N30" s="82"/>
      <c r="O30" s="81">
        <f t="shared" si="79"/>
        <v>0</v>
      </c>
      <c r="Q30" s="83">
        <f t="shared" si="0"/>
        <v>153.91</v>
      </c>
      <c r="R30" s="81">
        <f t="shared" si="80"/>
        <v>0</v>
      </c>
      <c r="S30" s="83">
        <f t="shared" si="81"/>
        <v>230.87</v>
      </c>
      <c r="T30" s="81">
        <f t="shared" si="82"/>
        <v>0</v>
      </c>
      <c r="U30" s="81">
        <f t="shared" si="83"/>
        <v>0</v>
      </c>
      <c r="V30" s="82"/>
      <c r="W30" s="81">
        <f t="shared" si="84"/>
        <v>0</v>
      </c>
      <c r="X30" s="10"/>
      <c r="Y30" s="151"/>
      <c r="Z30" s="151"/>
      <c r="AA30" s="151"/>
      <c r="AB30" s="151"/>
      <c r="AC30" s="151"/>
      <c r="AD30" s="151"/>
      <c r="AE30" s="159"/>
      <c r="AF30" s="159"/>
      <c r="AG30" s="159"/>
      <c r="AH30" s="159"/>
      <c r="AI30" s="84">
        <f>IF($I30=AI$7,$E30,0)</f>
        <v>0</v>
      </c>
      <c r="AJ30" s="84">
        <f>IF($K30=ROUND(AI$7*$F30,2),$G30,0)</f>
        <v>0</v>
      </c>
      <c r="AK30" s="141">
        <f t="shared" si="86"/>
        <v>0</v>
      </c>
      <c r="AL30" s="141">
        <f t="shared" si="87"/>
        <v>0</v>
      </c>
      <c r="AM30" s="141">
        <f t="shared" si="88"/>
        <v>0</v>
      </c>
      <c r="AN30" s="141">
        <f t="shared" si="89"/>
        <v>0</v>
      </c>
      <c r="AO30" s="84">
        <f>IF($I30=AO$7,$E30,0)</f>
        <v>0</v>
      </c>
      <c r="AP30" s="84">
        <f>IF($K30=ROUND(AO$7*$F30,2),$G30,0)</f>
        <v>0</v>
      </c>
      <c r="AQ30" s="141">
        <f t="shared" si="91"/>
        <v>0</v>
      </c>
      <c r="AR30" s="141">
        <f t="shared" si="92"/>
        <v>0</v>
      </c>
      <c r="AS30" s="141">
        <f t="shared" si="93"/>
        <v>0</v>
      </c>
      <c r="AT30" s="141">
        <f t="shared" si="94"/>
        <v>0</v>
      </c>
      <c r="AU30" s="141">
        <f>IF($H30&gt;0,#REF!,0)</f>
        <v>0</v>
      </c>
      <c r="AV30" s="141">
        <f t="shared" si="95"/>
        <v>0</v>
      </c>
      <c r="AW30" s="141">
        <f>IF($H30&gt;0,#REF!,0)</f>
        <v>0</v>
      </c>
      <c r="AX30" s="141">
        <f t="shared" si="96"/>
        <v>0</v>
      </c>
      <c r="AY30" s="247">
        <f t="shared" si="26"/>
        <v>0</v>
      </c>
      <c r="AZ30" s="85"/>
      <c r="BA30" s="86">
        <v>0</v>
      </c>
    </row>
    <row r="31" spans="1:53" ht="45.75" x14ac:dyDescent="0.65">
      <c r="A31" s="87" t="str">
        <f>IF(E31+G31&gt;0,A28,"")</f>
        <v/>
      </c>
      <c r="B31" s="87" t="str">
        <f>IF(E31+G31&gt;0,B28,"")</f>
        <v/>
      </c>
      <c r="C31" s="76">
        <f>C29</f>
        <v>5</v>
      </c>
      <c r="D31" s="77" t="s">
        <v>54</v>
      </c>
      <c r="E31" s="78">
        <v>0</v>
      </c>
      <c r="F31" s="137">
        <v>1.1000000000000001</v>
      </c>
      <c r="G31" s="78">
        <v>0</v>
      </c>
      <c r="H31" s="249">
        <f t="shared" si="3"/>
        <v>0</v>
      </c>
      <c r="I31" s="80">
        <f>SUMIF(Y$14:AT$14,C31,Y$7:AT$7)</f>
        <v>0</v>
      </c>
      <c r="J31" s="81">
        <f t="shared" si="75"/>
        <v>0</v>
      </c>
      <c r="K31" s="80">
        <f t="shared" si="76"/>
        <v>0</v>
      </c>
      <c r="L31" s="81">
        <f t="shared" si="77"/>
        <v>0</v>
      </c>
      <c r="M31" s="81">
        <f t="shared" si="78"/>
        <v>0</v>
      </c>
      <c r="N31" s="82"/>
      <c r="O31" s="81">
        <f t="shared" si="79"/>
        <v>0</v>
      </c>
      <c r="Q31" s="83">
        <f t="shared" si="0"/>
        <v>153.91</v>
      </c>
      <c r="R31" s="81">
        <f t="shared" si="80"/>
        <v>0</v>
      </c>
      <c r="S31" s="83">
        <f t="shared" si="81"/>
        <v>169.3</v>
      </c>
      <c r="T31" s="81">
        <f t="shared" si="82"/>
        <v>0</v>
      </c>
      <c r="U31" s="81">
        <f t="shared" si="83"/>
        <v>0</v>
      </c>
      <c r="V31" s="82"/>
      <c r="W31" s="81">
        <f t="shared" si="84"/>
        <v>0</v>
      </c>
      <c r="X31" s="10"/>
      <c r="Y31" s="151"/>
      <c r="Z31" s="151"/>
      <c r="AA31" s="151"/>
      <c r="AB31" s="151"/>
      <c r="AC31" s="151"/>
      <c r="AD31" s="151"/>
      <c r="AE31" s="159"/>
      <c r="AF31" s="159"/>
      <c r="AG31" s="159"/>
      <c r="AH31" s="159"/>
      <c r="AI31" s="84">
        <f>IF($I31=AI$7,$E31,0)</f>
        <v>0</v>
      </c>
      <c r="AJ31" s="84">
        <f>IF($K31=ROUND(AI$7*$F31,2),$G31,0)</f>
        <v>0</v>
      </c>
      <c r="AK31" s="141">
        <f t="shared" si="86"/>
        <v>0</v>
      </c>
      <c r="AL31" s="141">
        <f t="shared" si="87"/>
        <v>0</v>
      </c>
      <c r="AM31" s="141">
        <f t="shared" si="88"/>
        <v>0</v>
      </c>
      <c r="AN31" s="141">
        <f t="shared" si="89"/>
        <v>0</v>
      </c>
      <c r="AO31" s="84">
        <f>IF($I31=AO$7,$E31,0)</f>
        <v>0</v>
      </c>
      <c r="AP31" s="84">
        <f>IF($K31=ROUND(AO$7*$F31,2),$G31,0)</f>
        <v>0</v>
      </c>
      <c r="AQ31" s="141">
        <f t="shared" si="91"/>
        <v>0</v>
      </c>
      <c r="AR31" s="141">
        <f t="shared" si="92"/>
        <v>0</v>
      </c>
      <c r="AS31" s="141">
        <f t="shared" si="93"/>
        <v>0</v>
      </c>
      <c r="AT31" s="141">
        <f t="shared" si="94"/>
        <v>0</v>
      </c>
      <c r="AU31" s="141">
        <f>IF($H31&gt;0,#REF!,0)</f>
        <v>0</v>
      </c>
      <c r="AV31" s="141">
        <f t="shared" si="95"/>
        <v>0</v>
      </c>
      <c r="AW31" s="141">
        <f>IF($H31&gt;0,#REF!,0)</f>
        <v>0</v>
      </c>
      <c r="AX31" s="141">
        <f t="shared" si="96"/>
        <v>0</v>
      </c>
      <c r="AY31" s="247">
        <f t="shared" si="26"/>
        <v>0</v>
      </c>
      <c r="AZ31" s="85"/>
      <c r="BA31" s="86">
        <v>0</v>
      </c>
    </row>
    <row r="32" spans="1:53" ht="45.75" x14ac:dyDescent="0.65">
      <c r="A32" s="74" t="s">
        <v>52</v>
      </c>
      <c r="B32" s="74" t="s">
        <v>53</v>
      </c>
      <c r="C32" s="76">
        <f>C33</f>
        <v>5</v>
      </c>
      <c r="D32" s="77" t="s">
        <v>55</v>
      </c>
      <c r="E32" s="78">
        <v>26.696999999999999</v>
      </c>
      <c r="F32" s="137">
        <v>1.5</v>
      </c>
      <c r="G32" s="78">
        <v>0</v>
      </c>
      <c r="H32" s="249">
        <f t="shared" si="3"/>
        <v>2.6696999999999999E-2</v>
      </c>
      <c r="I32" s="80">
        <f>SUMIF(Y$14:AT$14,C32,Y$6:AT$6)</f>
        <v>1148.3900000000001</v>
      </c>
      <c r="J32" s="81">
        <f>IF(H32=0,ROUND(E32*I32,2),ROUND(H32*E32,2))</f>
        <v>0.71</v>
      </c>
      <c r="K32" s="80">
        <f>ROUND(F32*I32,2)</f>
        <v>1722.59</v>
      </c>
      <c r="L32" s="81">
        <f>IF(H32=0,ROUND(ROUND(F32*I32,2)*G32,2),ROUND(G32*H32,2))</f>
        <v>0</v>
      </c>
      <c r="M32" s="81">
        <f>L32-ROUND(G32*I32,2)</f>
        <v>0</v>
      </c>
      <c r="N32" s="82"/>
      <c r="O32" s="81">
        <f>J32+L32+N32</f>
        <v>0.71</v>
      </c>
      <c r="Q32" s="83">
        <f t="shared" si="0"/>
        <v>153.91</v>
      </c>
      <c r="R32" s="81">
        <f>ROUND(Q32*E32,2)</f>
        <v>4108.9399999999996</v>
      </c>
      <c r="S32" s="83">
        <f>ROUND(F32*Q32,2)</f>
        <v>230.87</v>
      </c>
      <c r="T32" s="81">
        <f>ROUND(S32*G32,2)</f>
        <v>0</v>
      </c>
      <c r="U32" s="81">
        <f>T32-ROUND(Q32*G32,2)</f>
        <v>0</v>
      </c>
      <c r="V32" s="82"/>
      <c r="W32" s="81">
        <f>R32+T32+V32</f>
        <v>4108.9399999999996</v>
      </c>
      <c r="X32" s="10"/>
      <c r="Y32" s="151"/>
      <c r="Z32" s="151"/>
      <c r="AA32" s="151"/>
      <c r="AB32" s="151"/>
      <c r="AC32" s="151"/>
      <c r="AD32" s="151"/>
      <c r="AE32" s="159"/>
      <c r="AF32" s="159"/>
      <c r="AG32" s="159"/>
      <c r="AH32" s="159"/>
      <c r="AI32" s="84">
        <f>IF($I32=AI$6,$E32,0)</f>
        <v>0</v>
      </c>
      <c r="AJ32" s="84">
        <f t="shared" ref="AJ32:AJ33" si="97">IF($K32=ROUND(AI$6*$F32,2),$G32,0)</f>
        <v>0</v>
      </c>
      <c r="AK32" s="141">
        <f>IF($H32&gt;0,AI32,0)</f>
        <v>0</v>
      </c>
      <c r="AL32" s="141">
        <f>IF(AK32&gt;0,1,0)</f>
        <v>0</v>
      </c>
      <c r="AM32" s="141">
        <f>IF($H32&gt;0,AJ32,0)</f>
        <v>0</v>
      </c>
      <c r="AN32" s="141">
        <f>IF(AM32&gt;0,1,0)</f>
        <v>0</v>
      </c>
      <c r="AO32" s="84">
        <f>IF($I32=AO$6,$E32,0)</f>
        <v>26.696999999999999</v>
      </c>
      <c r="AP32" s="84">
        <f t="shared" ref="AP32:AP33" si="98">IF($K32=ROUND(AO$6*$F32,2),$G32,0)</f>
        <v>0</v>
      </c>
      <c r="AQ32" s="141">
        <f>IF($H32&gt;0,AO32,0)</f>
        <v>26.696999999999999</v>
      </c>
      <c r="AR32" s="141">
        <f>IF(AQ32&gt;0,1,0)</f>
        <v>1</v>
      </c>
      <c r="AS32" s="141">
        <f>IF($H32&gt;0,AP32,0)</f>
        <v>0</v>
      </c>
      <c r="AT32" s="141">
        <f>IF(AS32&gt;0,1,0)</f>
        <v>0</v>
      </c>
      <c r="AU32" s="141" t="e">
        <f>IF($H32&gt;0,#REF!,0)</f>
        <v>#REF!</v>
      </c>
      <c r="AV32" s="141" t="e">
        <f>IF(AU32&gt;0,1,0)</f>
        <v>#REF!</v>
      </c>
      <c r="AW32" s="141" t="e">
        <f>IF($H32&gt;0,#REF!,0)</f>
        <v>#REF!</v>
      </c>
      <c r="AX32" s="141" t="e">
        <f>IF(AW32&gt;0,1,0)</f>
        <v>#REF!</v>
      </c>
      <c r="AY32" s="247">
        <f t="shared" si="26"/>
        <v>5.0999999999999997E-2</v>
      </c>
      <c r="AZ32" s="85"/>
      <c r="BA32" s="86">
        <v>51</v>
      </c>
    </row>
    <row r="33" spans="1:53" ht="45.75" x14ac:dyDescent="0.65">
      <c r="A33" s="87" t="str">
        <f>IF(E33+G33&gt;0,A32,"")</f>
        <v/>
      </c>
      <c r="B33" s="87" t="str">
        <f>IF(E33+G33&gt;0,B32,"")</f>
        <v/>
      </c>
      <c r="C33" s="76">
        <v>5</v>
      </c>
      <c r="D33" s="77" t="s">
        <v>55</v>
      </c>
      <c r="E33" s="78">
        <v>0</v>
      </c>
      <c r="F33" s="137">
        <v>1.1000000000000001</v>
      </c>
      <c r="G33" s="78">
        <v>0</v>
      </c>
      <c r="H33" s="249">
        <f t="shared" si="3"/>
        <v>0</v>
      </c>
      <c r="I33" s="80">
        <f>SUMIF(Y$14:AT$14,C33,Y$6:AT$6)</f>
        <v>1148.3900000000001</v>
      </c>
      <c r="J33" s="81">
        <f t="shared" ref="J33:J35" si="99">IF(H33=0,ROUND(E33*I33,2),ROUND(H33*E33,2))</f>
        <v>0</v>
      </c>
      <c r="K33" s="80">
        <f t="shared" ref="K33:K35" si="100">ROUND(F33*I33,2)</f>
        <v>1263.23</v>
      </c>
      <c r="L33" s="81">
        <f t="shared" ref="L33:L35" si="101">IF(H33=0,ROUND(ROUND(F33*I33,2)*G33,2),ROUND(G33*H33,2))</f>
        <v>0</v>
      </c>
      <c r="M33" s="81">
        <f t="shared" ref="M33:M35" si="102">L33-ROUND(G33*I33,2)</f>
        <v>0</v>
      </c>
      <c r="N33" s="82"/>
      <c r="O33" s="81">
        <f t="shared" ref="O33:O35" si="103">J33+L33+N33</f>
        <v>0</v>
      </c>
      <c r="Q33" s="83">
        <f t="shared" si="0"/>
        <v>153.91</v>
      </c>
      <c r="R33" s="81">
        <f t="shared" ref="R33:R35" si="104">ROUND(Q33*E33,2)</f>
        <v>0</v>
      </c>
      <c r="S33" s="83">
        <f t="shared" ref="S33:S35" si="105">ROUND(F33*Q33,2)</f>
        <v>169.3</v>
      </c>
      <c r="T33" s="81">
        <f t="shared" ref="T33:T35" si="106">ROUND(S33*G33,2)</f>
        <v>0</v>
      </c>
      <c r="U33" s="81">
        <f t="shared" ref="U33:U35" si="107">T33-ROUND(Q33*G33,2)</f>
        <v>0</v>
      </c>
      <c r="V33" s="82"/>
      <c r="W33" s="81">
        <f t="shared" ref="W33:W35" si="108">R33+T33+V33</f>
        <v>0</v>
      </c>
      <c r="X33" s="10"/>
      <c r="Y33" s="151"/>
      <c r="Z33" s="151"/>
      <c r="AA33" s="151"/>
      <c r="AB33" s="151"/>
      <c r="AC33" s="151"/>
      <c r="AD33" s="151"/>
      <c r="AE33" s="159"/>
      <c r="AF33" s="159"/>
      <c r="AG33" s="159"/>
      <c r="AH33" s="159"/>
      <c r="AI33" s="84">
        <f t="shared" ref="AI33" si="109">IF($I33=AI$6,$E33,0)</f>
        <v>0</v>
      </c>
      <c r="AJ33" s="84">
        <f t="shared" si="97"/>
        <v>0</v>
      </c>
      <c r="AK33" s="141">
        <f t="shared" ref="AK33:AK35" si="110">IF($H33&gt;0,AI33,0)</f>
        <v>0</v>
      </c>
      <c r="AL33" s="141">
        <f t="shared" ref="AL33:AL35" si="111">IF(AK33&gt;0,1,0)</f>
        <v>0</v>
      </c>
      <c r="AM33" s="141">
        <f t="shared" ref="AM33:AM35" si="112">IF($H33&gt;0,AJ33,0)</f>
        <v>0</v>
      </c>
      <c r="AN33" s="141">
        <f t="shared" ref="AN33:AN35" si="113">IF(AM33&gt;0,1,0)</f>
        <v>0</v>
      </c>
      <c r="AO33" s="84">
        <f t="shared" ref="AO33" si="114">IF($I33=AO$6,$E33,0)</f>
        <v>0</v>
      </c>
      <c r="AP33" s="84">
        <f t="shared" si="98"/>
        <v>0</v>
      </c>
      <c r="AQ33" s="141">
        <f t="shared" ref="AQ33:AQ35" si="115">IF($H33&gt;0,AO33,0)</f>
        <v>0</v>
      </c>
      <c r="AR33" s="141">
        <f t="shared" ref="AR33:AR35" si="116">IF(AQ33&gt;0,1,0)</f>
        <v>0</v>
      </c>
      <c r="AS33" s="141">
        <f t="shared" ref="AS33:AS35" si="117">IF($H33&gt;0,AP33,0)</f>
        <v>0</v>
      </c>
      <c r="AT33" s="141">
        <f t="shared" ref="AT33:AT35" si="118">IF(AS33&gt;0,1,0)</f>
        <v>0</v>
      </c>
      <c r="AU33" s="141">
        <f>IF($H33&gt;0,#REF!,0)</f>
        <v>0</v>
      </c>
      <c r="AV33" s="141">
        <f t="shared" ref="AV33:AV35" si="119">IF(AU33&gt;0,1,0)</f>
        <v>0</v>
      </c>
      <c r="AW33" s="141">
        <f>IF($H33&gt;0,#REF!,0)</f>
        <v>0</v>
      </c>
      <c r="AX33" s="141">
        <f t="shared" ref="AX33:AX35" si="120">IF(AW33&gt;0,1,0)</f>
        <v>0</v>
      </c>
      <c r="AY33" s="247">
        <f t="shared" si="26"/>
        <v>0</v>
      </c>
      <c r="AZ33" s="85"/>
      <c r="BA33" s="86">
        <v>0</v>
      </c>
    </row>
    <row r="34" spans="1:53" ht="45.75" x14ac:dyDescent="0.65">
      <c r="A34" s="87" t="str">
        <f>IF(E34+G34&gt;0,A32,"")</f>
        <v/>
      </c>
      <c r="B34" s="87" t="str">
        <f>IF(E34+G34&gt;0,B32,"")</f>
        <v/>
      </c>
      <c r="C34" s="76">
        <f>C33</f>
        <v>5</v>
      </c>
      <c r="D34" s="77" t="s">
        <v>55</v>
      </c>
      <c r="E34" s="78">
        <v>0</v>
      </c>
      <c r="F34" s="137">
        <v>1.5</v>
      </c>
      <c r="G34" s="78">
        <v>0</v>
      </c>
      <c r="H34" s="249">
        <f t="shared" si="3"/>
        <v>0</v>
      </c>
      <c r="I34" s="80">
        <f>SUMIF(Y$14:AT$14,C34,Y$7:AT$7)</f>
        <v>0</v>
      </c>
      <c r="J34" s="81">
        <f t="shared" si="99"/>
        <v>0</v>
      </c>
      <c r="K34" s="80">
        <f t="shared" si="100"/>
        <v>0</v>
      </c>
      <c r="L34" s="81">
        <f t="shared" si="101"/>
        <v>0</v>
      </c>
      <c r="M34" s="81">
        <f t="shared" si="102"/>
        <v>0</v>
      </c>
      <c r="N34" s="82"/>
      <c r="O34" s="81">
        <f t="shared" si="103"/>
        <v>0</v>
      </c>
      <c r="Q34" s="83">
        <f t="shared" si="0"/>
        <v>153.91</v>
      </c>
      <c r="R34" s="81">
        <f t="shared" si="104"/>
        <v>0</v>
      </c>
      <c r="S34" s="83">
        <f t="shared" si="105"/>
        <v>230.87</v>
      </c>
      <c r="T34" s="81">
        <f t="shared" si="106"/>
        <v>0</v>
      </c>
      <c r="U34" s="81">
        <f t="shared" si="107"/>
        <v>0</v>
      </c>
      <c r="V34" s="82"/>
      <c r="W34" s="81">
        <f t="shared" si="108"/>
        <v>0</v>
      </c>
      <c r="X34" s="10"/>
      <c r="Y34" s="151"/>
      <c r="Z34" s="151"/>
      <c r="AA34" s="151"/>
      <c r="AB34" s="151"/>
      <c r="AC34" s="151"/>
      <c r="AD34" s="151"/>
      <c r="AE34" s="159"/>
      <c r="AF34" s="159"/>
      <c r="AG34" s="159"/>
      <c r="AH34" s="159"/>
      <c r="AI34" s="84">
        <f>IF($I34=AI$7,$E34,0)</f>
        <v>0</v>
      </c>
      <c r="AJ34" s="84">
        <f>IF($K34=ROUND(AI$7*$F34,2),$G34,0)</f>
        <v>0</v>
      </c>
      <c r="AK34" s="141">
        <f t="shared" si="110"/>
        <v>0</v>
      </c>
      <c r="AL34" s="141">
        <f t="shared" si="111"/>
        <v>0</v>
      </c>
      <c r="AM34" s="141">
        <f t="shared" si="112"/>
        <v>0</v>
      </c>
      <c r="AN34" s="141">
        <f t="shared" si="113"/>
        <v>0</v>
      </c>
      <c r="AO34" s="84">
        <f>IF($I34=AO$7,$E34,0)</f>
        <v>0</v>
      </c>
      <c r="AP34" s="84">
        <f>IF($K34=ROUND(AO$7*$F34,2),$G34,0)</f>
        <v>0</v>
      </c>
      <c r="AQ34" s="141">
        <f t="shared" si="115"/>
        <v>0</v>
      </c>
      <c r="AR34" s="141">
        <f t="shared" si="116"/>
        <v>0</v>
      </c>
      <c r="AS34" s="141">
        <f t="shared" si="117"/>
        <v>0</v>
      </c>
      <c r="AT34" s="141">
        <f t="shared" si="118"/>
        <v>0</v>
      </c>
      <c r="AU34" s="141">
        <f>IF($H34&gt;0,#REF!,0)</f>
        <v>0</v>
      </c>
      <c r="AV34" s="141">
        <f t="shared" si="119"/>
        <v>0</v>
      </c>
      <c r="AW34" s="141">
        <f>IF($H34&gt;0,#REF!,0)</f>
        <v>0</v>
      </c>
      <c r="AX34" s="141">
        <f t="shared" si="120"/>
        <v>0</v>
      </c>
      <c r="AY34" s="247">
        <f t="shared" si="26"/>
        <v>0</v>
      </c>
      <c r="AZ34" s="85"/>
      <c r="BA34" s="86">
        <v>0</v>
      </c>
    </row>
    <row r="35" spans="1:53" ht="45.75" x14ac:dyDescent="0.65">
      <c r="A35" s="87" t="str">
        <f>IF(E35+G35&gt;0,A32,"")</f>
        <v/>
      </c>
      <c r="B35" s="87" t="str">
        <f>IF(E35+G35&gt;0,B32,"")</f>
        <v/>
      </c>
      <c r="C35" s="76">
        <f>C33</f>
        <v>5</v>
      </c>
      <c r="D35" s="77" t="s">
        <v>55</v>
      </c>
      <c r="E35" s="78">
        <v>0</v>
      </c>
      <c r="F35" s="137">
        <v>1.1000000000000001</v>
      </c>
      <c r="G35" s="78">
        <v>0</v>
      </c>
      <c r="H35" s="249">
        <f t="shared" si="3"/>
        <v>0</v>
      </c>
      <c r="I35" s="80">
        <f>SUMIF(Y$14:AT$14,C35,Y$7:AT$7)</f>
        <v>0</v>
      </c>
      <c r="J35" s="81">
        <f t="shared" si="99"/>
        <v>0</v>
      </c>
      <c r="K35" s="80">
        <f t="shared" si="100"/>
        <v>0</v>
      </c>
      <c r="L35" s="81">
        <f t="shared" si="101"/>
        <v>0</v>
      </c>
      <c r="M35" s="81">
        <f t="shared" si="102"/>
        <v>0</v>
      </c>
      <c r="N35" s="82"/>
      <c r="O35" s="81">
        <f t="shared" si="103"/>
        <v>0</v>
      </c>
      <c r="Q35" s="83">
        <f t="shared" si="0"/>
        <v>153.91</v>
      </c>
      <c r="R35" s="81">
        <f t="shared" si="104"/>
        <v>0</v>
      </c>
      <c r="S35" s="83">
        <f t="shared" si="105"/>
        <v>169.3</v>
      </c>
      <c r="T35" s="81">
        <f t="shared" si="106"/>
        <v>0</v>
      </c>
      <c r="U35" s="81">
        <f t="shared" si="107"/>
        <v>0</v>
      </c>
      <c r="V35" s="82"/>
      <c r="W35" s="81">
        <f t="shared" si="108"/>
        <v>0</v>
      </c>
      <c r="X35" s="10"/>
      <c r="Y35" s="151"/>
      <c r="Z35" s="151"/>
      <c r="AA35" s="151"/>
      <c r="AB35" s="151"/>
      <c r="AC35" s="151"/>
      <c r="AD35" s="151"/>
      <c r="AE35" s="159"/>
      <c r="AF35" s="159"/>
      <c r="AG35" s="159"/>
      <c r="AH35" s="159"/>
      <c r="AI35" s="84">
        <f>IF($I35=AI$7,$E35,0)</f>
        <v>0</v>
      </c>
      <c r="AJ35" s="84">
        <f>IF($K35=ROUND(AI$7*$F35,2),$G35,0)</f>
        <v>0</v>
      </c>
      <c r="AK35" s="141">
        <f t="shared" si="110"/>
        <v>0</v>
      </c>
      <c r="AL35" s="141">
        <f t="shared" si="111"/>
        <v>0</v>
      </c>
      <c r="AM35" s="141">
        <f t="shared" si="112"/>
        <v>0</v>
      </c>
      <c r="AN35" s="141">
        <f t="shared" si="113"/>
        <v>0</v>
      </c>
      <c r="AO35" s="84">
        <f>IF($I35=AO$7,$E35,0)</f>
        <v>0</v>
      </c>
      <c r="AP35" s="84">
        <f>IF($K35=ROUND(AO$7*$F35,2),$G35,0)</f>
        <v>0</v>
      </c>
      <c r="AQ35" s="141">
        <f t="shared" si="115"/>
        <v>0</v>
      </c>
      <c r="AR35" s="141">
        <f t="shared" si="116"/>
        <v>0</v>
      </c>
      <c r="AS35" s="141">
        <f t="shared" si="117"/>
        <v>0</v>
      </c>
      <c r="AT35" s="141">
        <f t="shared" si="118"/>
        <v>0</v>
      </c>
      <c r="AU35" s="141">
        <f>IF($H35&gt;0,#REF!,0)</f>
        <v>0</v>
      </c>
      <c r="AV35" s="141">
        <f t="shared" si="119"/>
        <v>0</v>
      </c>
      <c r="AW35" s="141">
        <f>IF($H35&gt;0,#REF!,0)</f>
        <v>0</v>
      </c>
      <c r="AX35" s="141">
        <f t="shared" si="120"/>
        <v>0</v>
      </c>
      <c r="AY35" s="247">
        <f t="shared" si="26"/>
        <v>0</v>
      </c>
      <c r="AZ35" s="85"/>
      <c r="BA35" s="86">
        <v>0</v>
      </c>
    </row>
    <row r="36" spans="1:53" ht="45.75" x14ac:dyDescent="0.65">
      <c r="A36" s="74" t="s">
        <v>52</v>
      </c>
      <c r="B36" s="74" t="s">
        <v>56</v>
      </c>
      <c r="C36" s="76">
        <f>C37</f>
        <v>6</v>
      </c>
      <c r="D36" s="77" t="s">
        <v>55</v>
      </c>
      <c r="E36" s="78">
        <v>7.3979999999999997</v>
      </c>
      <c r="F36" s="137">
        <v>1.5</v>
      </c>
      <c r="G36" s="78">
        <v>0</v>
      </c>
      <c r="H36" s="249">
        <f t="shared" si="3"/>
        <v>7.3980000000000001E-3</v>
      </c>
      <c r="I36" s="80">
        <f>SUMIF(Y$14:AT$14,C36,Y$6:AT$6)</f>
        <v>0</v>
      </c>
      <c r="J36" s="81">
        <f>IF(H36=0,ROUND(E36*I36,2),ROUND(H36*E36,2))</f>
        <v>0.05</v>
      </c>
      <c r="K36" s="80">
        <f>ROUND(F36*I36,2)</f>
        <v>0</v>
      </c>
      <c r="L36" s="81">
        <f>IF(H36=0,ROUND(ROUND(F36*I36,2)*G36,2),ROUND(G36*H36,2))</f>
        <v>0</v>
      </c>
      <c r="M36" s="81">
        <f>L36-ROUND(G36*I36,2)</f>
        <v>0</v>
      </c>
      <c r="N36" s="82"/>
      <c r="O36" s="81">
        <f>J36+L36+N36</f>
        <v>0.05</v>
      </c>
      <c r="Q36" s="83">
        <f t="shared" si="0"/>
        <v>153.91</v>
      </c>
      <c r="R36" s="81">
        <f>ROUND(Q36*E36,2)</f>
        <v>1138.6300000000001</v>
      </c>
      <c r="S36" s="83">
        <f>ROUND(F36*Q36,2)</f>
        <v>230.87</v>
      </c>
      <c r="T36" s="81">
        <f>ROUND(S36*G36,2)</f>
        <v>0</v>
      </c>
      <c r="U36" s="81">
        <f>T36-ROUND(Q36*G36,2)</f>
        <v>0</v>
      </c>
      <c r="V36" s="82"/>
      <c r="W36" s="81">
        <f>R36+T36+V36</f>
        <v>1138.6300000000001</v>
      </c>
      <c r="X36" s="10"/>
      <c r="Y36" s="151"/>
      <c r="Z36" s="151"/>
      <c r="AA36" s="151"/>
      <c r="AB36" s="151"/>
      <c r="AC36" s="151"/>
      <c r="AD36" s="151"/>
      <c r="AE36" s="159"/>
      <c r="AF36" s="159"/>
      <c r="AG36" s="159"/>
      <c r="AH36" s="159"/>
      <c r="AI36" s="84">
        <f>IF($I36=AI$6,$E36,0)</f>
        <v>0</v>
      </c>
      <c r="AJ36" s="84">
        <f t="shared" ref="AJ36:AJ37" si="121">IF($K36=ROUND(AI$6*$F36,2),$G36,0)</f>
        <v>0</v>
      </c>
      <c r="AK36" s="141">
        <f>IF($H36&gt;0,AI36,0)</f>
        <v>0</v>
      </c>
      <c r="AL36" s="141">
        <f>IF(AK36&gt;0,1,0)</f>
        <v>0</v>
      </c>
      <c r="AM36" s="141">
        <f>IF($H36&gt;0,AJ36,0)</f>
        <v>0</v>
      </c>
      <c r="AN36" s="141">
        <f>IF(AM36&gt;0,1,0)</f>
        <v>0</v>
      </c>
      <c r="AO36" s="84">
        <f>IF($I36=AO$6,$E36,0)</f>
        <v>0</v>
      </c>
      <c r="AP36" s="84">
        <f t="shared" ref="AP36:AP37" si="122">IF($K36=ROUND(AO$6*$F36,2),$G36,0)</f>
        <v>0</v>
      </c>
      <c r="AQ36" s="141">
        <f>IF($H36&gt;0,AO36,0)</f>
        <v>0</v>
      </c>
      <c r="AR36" s="141">
        <f>IF(AQ36&gt;0,1,0)</f>
        <v>0</v>
      </c>
      <c r="AS36" s="141">
        <f>IF($H36&gt;0,AP36,0)</f>
        <v>0</v>
      </c>
      <c r="AT36" s="141">
        <f>IF(AS36&gt;0,1,0)</f>
        <v>0</v>
      </c>
      <c r="AU36" s="141" t="e">
        <f>IF($H36&gt;0,#REF!,0)</f>
        <v>#REF!</v>
      </c>
      <c r="AV36" s="141" t="e">
        <f>IF(AU36&gt;0,1,0)</f>
        <v>#REF!</v>
      </c>
      <c r="AW36" s="141" t="e">
        <f>IF($H36&gt;0,#REF!,0)</f>
        <v>#REF!</v>
      </c>
      <c r="AX36" s="141" t="e">
        <f>IF(AW36&gt;0,1,0)</f>
        <v>#REF!</v>
      </c>
      <c r="AY36" s="247">
        <f t="shared" si="26"/>
        <v>1.2E-2</v>
      </c>
      <c r="AZ36" s="85"/>
      <c r="BA36" s="86">
        <v>12</v>
      </c>
    </row>
    <row r="37" spans="1:53" ht="45.75" x14ac:dyDescent="0.65">
      <c r="A37" s="87" t="str">
        <f>IF(E37+G37&gt;0,A36,"")</f>
        <v/>
      </c>
      <c r="B37" s="87" t="str">
        <f>IF(E37+G37&gt;0,B36,"")</f>
        <v/>
      </c>
      <c r="C37" s="76">
        <v>6</v>
      </c>
      <c r="D37" s="77" t="s">
        <v>55</v>
      </c>
      <c r="E37" s="78">
        <v>0</v>
      </c>
      <c r="F37" s="137">
        <v>1.1000000000000001</v>
      </c>
      <c r="G37" s="78">
        <v>0</v>
      </c>
      <c r="H37" s="249">
        <f t="shared" si="3"/>
        <v>0</v>
      </c>
      <c r="I37" s="80">
        <f>SUMIF(Y$14:AT$14,C37,Y$6:AT$6)</f>
        <v>0</v>
      </c>
      <c r="J37" s="81">
        <f t="shared" ref="J37:J39" si="123">IF(H37=0,ROUND(E37*I37,2),ROUND(H37*E37,2))</f>
        <v>0</v>
      </c>
      <c r="K37" s="80">
        <f t="shared" ref="K37:K39" si="124">ROUND(F37*I37,2)</f>
        <v>0</v>
      </c>
      <c r="L37" s="81">
        <f t="shared" ref="L37:L39" si="125">IF(H37=0,ROUND(ROUND(F37*I37,2)*G37,2),ROUND(G37*H37,2))</f>
        <v>0</v>
      </c>
      <c r="M37" s="81">
        <f t="shared" ref="M37:M39" si="126">L37-ROUND(G37*I37,2)</f>
        <v>0</v>
      </c>
      <c r="N37" s="82"/>
      <c r="O37" s="81">
        <f t="shared" ref="O37:O39" si="127">J37+L37+N37</f>
        <v>0</v>
      </c>
      <c r="Q37" s="83">
        <f t="shared" si="0"/>
        <v>153.91</v>
      </c>
      <c r="R37" s="81">
        <f t="shared" ref="R37:R39" si="128">ROUND(Q37*E37,2)</f>
        <v>0</v>
      </c>
      <c r="S37" s="83">
        <f t="shared" ref="S37:S39" si="129">ROUND(F37*Q37,2)</f>
        <v>169.3</v>
      </c>
      <c r="T37" s="81">
        <f t="shared" ref="T37:T39" si="130">ROUND(S37*G37,2)</f>
        <v>0</v>
      </c>
      <c r="U37" s="81">
        <f t="shared" ref="U37:U39" si="131">T37-ROUND(Q37*G37,2)</f>
        <v>0</v>
      </c>
      <c r="V37" s="82"/>
      <c r="W37" s="81">
        <f t="shared" ref="W37:W39" si="132">R37+T37+V37</f>
        <v>0</v>
      </c>
      <c r="X37" s="10"/>
      <c r="Y37" s="151"/>
      <c r="Z37" s="151"/>
      <c r="AA37" s="151"/>
      <c r="AB37" s="151"/>
      <c r="AC37" s="151"/>
      <c r="AD37" s="151"/>
      <c r="AE37" s="159"/>
      <c r="AF37" s="159"/>
      <c r="AG37" s="159"/>
      <c r="AH37" s="159"/>
      <c r="AI37" s="84">
        <f t="shared" ref="AI37:AI43" si="133">IF($I37=AI$6,$E37,0)</f>
        <v>0</v>
      </c>
      <c r="AJ37" s="84">
        <f t="shared" si="121"/>
        <v>0</v>
      </c>
      <c r="AK37" s="141">
        <f t="shared" ref="AK37:AK39" si="134">IF($H37&gt;0,AI37,0)</f>
        <v>0</v>
      </c>
      <c r="AL37" s="141">
        <f t="shared" ref="AL37:AL39" si="135">IF(AK37&gt;0,1,0)</f>
        <v>0</v>
      </c>
      <c r="AM37" s="141">
        <f t="shared" ref="AM37:AM39" si="136">IF($H37&gt;0,AJ37,0)</f>
        <v>0</v>
      </c>
      <c r="AN37" s="141">
        <f t="shared" ref="AN37:AN39" si="137">IF(AM37&gt;0,1,0)</f>
        <v>0</v>
      </c>
      <c r="AO37" s="84">
        <f t="shared" ref="AO37:AO43" si="138">IF($I37=AO$6,$E37,0)</f>
        <v>0</v>
      </c>
      <c r="AP37" s="84">
        <f t="shared" si="122"/>
        <v>0</v>
      </c>
      <c r="AQ37" s="141">
        <f t="shared" ref="AQ37:AQ39" si="139">IF($H37&gt;0,AO37,0)</f>
        <v>0</v>
      </c>
      <c r="AR37" s="141">
        <f t="shared" ref="AR37:AR39" si="140">IF(AQ37&gt;0,1,0)</f>
        <v>0</v>
      </c>
      <c r="AS37" s="141">
        <f t="shared" ref="AS37:AS39" si="141">IF($H37&gt;0,AP37,0)</f>
        <v>0</v>
      </c>
      <c r="AT37" s="141">
        <f t="shared" ref="AT37:AT39" si="142">IF(AS37&gt;0,1,0)</f>
        <v>0</v>
      </c>
      <c r="AU37" s="141">
        <f>IF($H37&gt;0,#REF!,0)</f>
        <v>0</v>
      </c>
      <c r="AV37" s="141">
        <f t="shared" ref="AV37:AV39" si="143">IF(AU37&gt;0,1,0)</f>
        <v>0</v>
      </c>
      <c r="AW37" s="141">
        <f>IF($H37&gt;0,#REF!,0)</f>
        <v>0</v>
      </c>
      <c r="AX37" s="141">
        <f t="shared" ref="AX37:AX39" si="144">IF(AW37&gt;0,1,0)</f>
        <v>0</v>
      </c>
      <c r="AY37" s="247">
        <f t="shared" si="26"/>
        <v>0</v>
      </c>
      <c r="AZ37" s="85"/>
      <c r="BA37" s="86">
        <v>0</v>
      </c>
    </row>
    <row r="38" spans="1:53" ht="45.75" x14ac:dyDescent="0.65">
      <c r="A38" s="87" t="str">
        <f>IF(E38+G38&gt;0,A36,"")</f>
        <v/>
      </c>
      <c r="B38" s="87" t="str">
        <f>IF(E38+G38&gt;0,B36,"")</f>
        <v/>
      </c>
      <c r="C38" s="76">
        <f>C37</f>
        <v>6</v>
      </c>
      <c r="D38" s="77" t="s">
        <v>55</v>
      </c>
      <c r="E38" s="78">
        <v>0</v>
      </c>
      <c r="F38" s="137">
        <v>1.5</v>
      </c>
      <c r="G38" s="78">
        <v>0</v>
      </c>
      <c r="H38" s="249">
        <f t="shared" si="3"/>
        <v>0</v>
      </c>
      <c r="I38" s="80">
        <f>SUMIF(Y$14:AT$14,C38,Y$7:AT$7)</f>
        <v>0</v>
      </c>
      <c r="J38" s="81">
        <f t="shared" si="123"/>
        <v>0</v>
      </c>
      <c r="K38" s="80">
        <f t="shared" si="124"/>
        <v>0</v>
      </c>
      <c r="L38" s="81">
        <f t="shared" si="125"/>
        <v>0</v>
      </c>
      <c r="M38" s="81">
        <f t="shared" si="126"/>
        <v>0</v>
      </c>
      <c r="N38" s="82"/>
      <c r="O38" s="81">
        <f t="shared" si="127"/>
        <v>0</v>
      </c>
      <c r="Q38" s="83">
        <f t="shared" si="0"/>
        <v>153.91</v>
      </c>
      <c r="R38" s="81">
        <f t="shared" si="128"/>
        <v>0</v>
      </c>
      <c r="S38" s="83">
        <f t="shared" si="129"/>
        <v>230.87</v>
      </c>
      <c r="T38" s="81">
        <f t="shared" si="130"/>
        <v>0</v>
      </c>
      <c r="U38" s="81">
        <f t="shared" si="131"/>
        <v>0</v>
      </c>
      <c r="V38" s="82"/>
      <c r="W38" s="81">
        <f t="shared" si="132"/>
        <v>0</v>
      </c>
      <c r="X38" s="10"/>
      <c r="Y38" s="151"/>
      <c r="Z38" s="151"/>
      <c r="AA38" s="151"/>
      <c r="AB38" s="151"/>
      <c r="AC38" s="151"/>
      <c r="AD38" s="151"/>
      <c r="AE38" s="159"/>
      <c r="AF38" s="159"/>
      <c r="AG38" s="159"/>
      <c r="AH38" s="159"/>
      <c r="AI38" s="84">
        <f>IF($I38=AI$7,$E38,0)</f>
        <v>0</v>
      </c>
      <c r="AJ38" s="84">
        <f>IF($K38=ROUND(AI$7*$F38,2),$G38,0)</f>
        <v>0</v>
      </c>
      <c r="AK38" s="141">
        <f t="shared" si="134"/>
        <v>0</v>
      </c>
      <c r="AL38" s="141">
        <f t="shared" si="135"/>
        <v>0</v>
      </c>
      <c r="AM38" s="141">
        <f t="shared" si="136"/>
        <v>0</v>
      </c>
      <c r="AN38" s="141">
        <f t="shared" si="137"/>
        <v>0</v>
      </c>
      <c r="AO38" s="84">
        <f>IF($I38=AO$7,$E38,0)</f>
        <v>0</v>
      </c>
      <c r="AP38" s="84">
        <f>IF($K38=ROUND(AO$7*$F38,2),$G38,0)</f>
        <v>0</v>
      </c>
      <c r="AQ38" s="141">
        <f t="shared" si="139"/>
        <v>0</v>
      </c>
      <c r="AR38" s="141">
        <f t="shared" si="140"/>
        <v>0</v>
      </c>
      <c r="AS38" s="141">
        <f t="shared" si="141"/>
        <v>0</v>
      </c>
      <c r="AT38" s="141">
        <f t="shared" si="142"/>
        <v>0</v>
      </c>
      <c r="AU38" s="141">
        <f>IF($H38&gt;0,#REF!,0)</f>
        <v>0</v>
      </c>
      <c r="AV38" s="141">
        <f t="shared" si="143"/>
        <v>0</v>
      </c>
      <c r="AW38" s="141">
        <f>IF($H38&gt;0,#REF!,0)</f>
        <v>0</v>
      </c>
      <c r="AX38" s="141">
        <f t="shared" si="144"/>
        <v>0</v>
      </c>
      <c r="AY38" s="247">
        <f t="shared" si="26"/>
        <v>0</v>
      </c>
      <c r="AZ38" s="85"/>
      <c r="BA38" s="86">
        <v>0</v>
      </c>
    </row>
    <row r="39" spans="1:53" ht="45.75" x14ac:dyDescent="0.65">
      <c r="A39" s="87" t="str">
        <f>IF(E39+G39&gt;0,A36,"")</f>
        <v/>
      </c>
      <c r="B39" s="87" t="str">
        <f>IF(E39+G39&gt;0,B36,"")</f>
        <v/>
      </c>
      <c r="C39" s="76">
        <f>C37</f>
        <v>6</v>
      </c>
      <c r="D39" s="77" t="s">
        <v>55</v>
      </c>
      <c r="E39" s="78">
        <v>0</v>
      </c>
      <c r="F39" s="137">
        <v>1.1000000000000001</v>
      </c>
      <c r="G39" s="78">
        <v>0</v>
      </c>
      <c r="H39" s="249">
        <f t="shared" si="3"/>
        <v>0</v>
      </c>
      <c r="I39" s="80">
        <f>SUMIF(Y$14:AT$14,C39,Y$7:AT$7)</f>
        <v>0</v>
      </c>
      <c r="J39" s="81">
        <f t="shared" si="123"/>
        <v>0</v>
      </c>
      <c r="K39" s="80">
        <f t="shared" si="124"/>
        <v>0</v>
      </c>
      <c r="L39" s="81">
        <f t="shared" si="125"/>
        <v>0</v>
      </c>
      <c r="M39" s="81">
        <f t="shared" si="126"/>
        <v>0</v>
      </c>
      <c r="N39" s="82"/>
      <c r="O39" s="81">
        <f t="shared" si="127"/>
        <v>0</v>
      </c>
      <c r="Q39" s="83">
        <f t="shared" si="0"/>
        <v>153.91</v>
      </c>
      <c r="R39" s="81">
        <f t="shared" si="128"/>
        <v>0</v>
      </c>
      <c r="S39" s="83">
        <f t="shared" si="129"/>
        <v>169.3</v>
      </c>
      <c r="T39" s="81">
        <f t="shared" si="130"/>
        <v>0</v>
      </c>
      <c r="U39" s="81">
        <f t="shared" si="131"/>
        <v>0</v>
      </c>
      <c r="V39" s="82"/>
      <c r="W39" s="81">
        <f t="shared" si="132"/>
        <v>0</v>
      </c>
      <c r="X39" s="10"/>
      <c r="Y39" s="151"/>
      <c r="Z39" s="151"/>
      <c r="AA39" s="151"/>
      <c r="AB39" s="151"/>
      <c r="AC39" s="151"/>
      <c r="AD39" s="151"/>
      <c r="AE39" s="159"/>
      <c r="AF39" s="159"/>
      <c r="AG39" s="159"/>
      <c r="AH39" s="159"/>
      <c r="AI39" s="84">
        <f>IF($I39=AI$7,$E39,0)</f>
        <v>0</v>
      </c>
      <c r="AJ39" s="84">
        <f>IF($K39=ROUND(AI$7*$F39,2),$G39,0)</f>
        <v>0</v>
      </c>
      <c r="AK39" s="141">
        <f t="shared" si="134"/>
        <v>0</v>
      </c>
      <c r="AL39" s="141">
        <f t="shared" si="135"/>
        <v>0</v>
      </c>
      <c r="AM39" s="141">
        <f t="shared" si="136"/>
        <v>0</v>
      </c>
      <c r="AN39" s="141">
        <f t="shared" si="137"/>
        <v>0</v>
      </c>
      <c r="AO39" s="84">
        <f>IF($I39=AO$7,$E39,0)</f>
        <v>0</v>
      </c>
      <c r="AP39" s="84">
        <f>IF($K39=ROUND(AO$7*$F39,2),$G39,0)</f>
        <v>0</v>
      </c>
      <c r="AQ39" s="141">
        <f t="shared" si="139"/>
        <v>0</v>
      </c>
      <c r="AR39" s="141">
        <f t="shared" si="140"/>
        <v>0</v>
      </c>
      <c r="AS39" s="141">
        <f t="shared" si="141"/>
        <v>0</v>
      </c>
      <c r="AT39" s="141">
        <f t="shared" si="142"/>
        <v>0</v>
      </c>
      <c r="AU39" s="141">
        <f>IF($H39&gt;0,#REF!,0)</f>
        <v>0</v>
      </c>
      <c r="AV39" s="141">
        <f t="shared" si="143"/>
        <v>0</v>
      </c>
      <c r="AW39" s="141">
        <f>IF($H39&gt;0,#REF!,0)</f>
        <v>0</v>
      </c>
      <c r="AX39" s="141">
        <f t="shared" si="144"/>
        <v>0</v>
      </c>
      <c r="AY39" s="247">
        <f t="shared" si="26"/>
        <v>0</v>
      </c>
      <c r="AZ39" s="85"/>
      <c r="BA39" s="86">
        <v>0</v>
      </c>
    </row>
    <row r="40" spans="1:53" ht="45.75" x14ac:dyDescent="0.65">
      <c r="A40" s="74" t="s">
        <v>57</v>
      </c>
      <c r="B40" s="74" t="s">
        <v>46</v>
      </c>
      <c r="C40" s="76">
        <f>C41</f>
        <v>6</v>
      </c>
      <c r="D40" s="77" t="s">
        <v>396</v>
      </c>
      <c r="E40" s="78">
        <v>4.3209999999999997</v>
      </c>
      <c r="F40" s="137">
        <v>1.5</v>
      </c>
      <c r="G40" s="78">
        <v>0</v>
      </c>
      <c r="H40" s="249">
        <f t="shared" si="3"/>
        <v>4.3209999999999993E-3</v>
      </c>
      <c r="I40" s="80">
        <f>SUMIF(Y$14:AT$14,C40,Y$6:AT$6)</f>
        <v>0</v>
      </c>
      <c r="J40" s="81">
        <f>IF(H40=0,ROUND(E40*I40,2),ROUND(H40*E40,2))</f>
        <v>0.02</v>
      </c>
      <c r="K40" s="80">
        <f>ROUND(F40*I40,2)</f>
        <v>0</v>
      </c>
      <c r="L40" s="81">
        <f>IF(H40=0,ROUND(ROUND(F40*I40,2)*G40,2),ROUND(G40*H40,2))</f>
        <v>0</v>
      </c>
      <c r="M40" s="81">
        <f>L40-ROUND(G40*I40,2)</f>
        <v>0</v>
      </c>
      <c r="N40" s="82"/>
      <c r="O40" s="81">
        <f>J40+L40+N40</f>
        <v>0.02</v>
      </c>
      <c r="Q40" s="83">
        <f t="shared" si="0"/>
        <v>153.91</v>
      </c>
      <c r="R40" s="81">
        <f>ROUND(Q40*E40,2)</f>
        <v>665.05</v>
      </c>
      <c r="S40" s="83">
        <f>ROUND(F40*Q40,2)</f>
        <v>230.87</v>
      </c>
      <c r="T40" s="81">
        <f>ROUND(S40*G40,2)</f>
        <v>0</v>
      </c>
      <c r="U40" s="81">
        <f>T40-ROUND(Q40*G40,2)</f>
        <v>0</v>
      </c>
      <c r="V40" s="82"/>
      <c r="W40" s="81">
        <f>R40+T40+V40</f>
        <v>665.05</v>
      </c>
      <c r="X40" s="10"/>
      <c r="Y40" s="151"/>
      <c r="Z40" s="151"/>
      <c r="AA40" s="151"/>
      <c r="AB40" s="151"/>
      <c r="AC40" s="151"/>
      <c r="AD40" s="151"/>
      <c r="AE40" s="159"/>
      <c r="AF40" s="159"/>
      <c r="AG40" s="159"/>
      <c r="AH40" s="159"/>
      <c r="AI40" s="84">
        <f>IF($I40=AI$6,$E40,0)</f>
        <v>0</v>
      </c>
      <c r="AJ40" s="84">
        <f t="shared" ref="AJ40:AJ43" si="145">IF($K40=ROUND(AI$6*$F40,2),$G40,0)</f>
        <v>0</v>
      </c>
      <c r="AK40" s="141">
        <f>IF($H40&gt;0,AI40,0)</f>
        <v>0</v>
      </c>
      <c r="AL40" s="141">
        <f>IF(AK40&gt;0,1,0)</f>
        <v>0</v>
      </c>
      <c r="AM40" s="141">
        <f>IF($H40&gt;0,AJ40,0)</f>
        <v>0</v>
      </c>
      <c r="AN40" s="141">
        <f>IF(AM40&gt;0,1,0)</f>
        <v>0</v>
      </c>
      <c r="AO40" s="84">
        <f>IF($I40=AO$6,$E40,0)</f>
        <v>0</v>
      </c>
      <c r="AP40" s="84">
        <f t="shared" ref="AP40:AP43" si="146">IF($K40=ROUND(AO$6*$F40,2),$G40,0)</f>
        <v>0</v>
      </c>
      <c r="AQ40" s="141">
        <f>IF($H40&gt;0,AO40,0)</f>
        <v>0</v>
      </c>
      <c r="AR40" s="141">
        <f>IF(AQ40&gt;0,1,0)</f>
        <v>0</v>
      </c>
      <c r="AS40" s="141">
        <f>IF($H40&gt;0,AP40,0)</f>
        <v>0</v>
      </c>
      <c r="AT40" s="141">
        <f>IF(AS40&gt;0,1,0)</f>
        <v>0</v>
      </c>
      <c r="AU40" s="141" t="e">
        <f>IF($H40&gt;0,#REF!,0)</f>
        <v>#REF!</v>
      </c>
      <c r="AV40" s="141" t="e">
        <f>IF(AU40&gt;0,1,0)</f>
        <v>#REF!</v>
      </c>
      <c r="AW40" s="141" t="e">
        <f>IF($H40&gt;0,#REF!,0)</f>
        <v>#REF!</v>
      </c>
      <c r="AX40" s="141" t="e">
        <f>IF(AW40&gt;0,1,0)</f>
        <v>#REF!</v>
      </c>
      <c r="AY40" s="247">
        <f t="shared" si="26"/>
        <v>4.1000000000000003E-3</v>
      </c>
      <c r="AZ40" s="85"/>
      <c r="BA40" s="86">
        <v>4.1000000000000005</v>
      </c>
    </row>
    <row r="41" spans="1:53" ht="45.75" x14ac:dyDescent="0.65">
      <c r="A41" s="87" t="str">
        <f>IF(E41+G41&gt;0,A40,"")</f>
        <v/>
      </c>
      <c r="B41" s="87" t="str">
        <f>IF(E41+G41&gt;0,B40,"")</f>
        <v/>
      </c>
      <c r="C41" s="76">
        <v>6</v>
      </c>
      <c r="D41" s="77" t="s">
        <v>396</v>
      </c>
      <c r="E41" s="78">
        <v>0</v>
      </c>
      <c r="F41" s="137">
        <v>1.1000000000000001</v>
      </c>
      <c r="G41" s="78">
        <v>0</v>
      </c>
      <c r="H41" s="249">
        <f t="shared" si="3"/>
        <v>0</v>
      </c>
      <c r="I41" s="80">
        <f>SUMIF(Y$14:AT$14,C41,Y$6:AT$6)</f>
        <v>0</v>
      </c>
      <c r="J41" s="81">
        <f t="shared" ref="J41" si="147">IF(H41=0,ROUND(E41*I41,2),ROUND(H41*E41,2))</f>
        <v>0</v>
      </c>
      <c r="K41" s="80">
        <f t="shared" ref="K41" si="148">ROUND(F41*I41,2)</f>
        <v>0</v>
      </c>
      <c r="L41" s="81">
        <f t="shared" ref="L41" si="149">IF(H41=0,ROUND(ROUND(F41*I41,2)*G41,2),ROUND(G41*H41,2))</f>
        <v>0</v>
      </c>
      <c r="M41" s="81">
        <f t="shared" ref="M41" si="150">L41-ROUND(G41*I41,2)</f>
        <v>0</v>
      </c>
      <c r="N41" s="82"/>
      <c r="O41" s="81">
        <f t="shared" ref="O41" si="151">J41+L41+N41</f>
        <v>0</v>
      </c>
      <c r="Q41" s="83">
        <f t="shared" si="0"/>
        <v>153.91</v>
      </c>
      <c r="R41" s="81">
        <f t="shared" ref="R41" si="152">ROUND(Q41*E41,2)</f>
        <v>0</v>
      </c>
      <c r="S41" s="83">
        <f t="shared" ref="S41" si="153">ROUND(F41*Q41,2)</f>
        <v>169.3</v>
      </c>
      <c r="T41" s="81">
        <f t="shared" ref="T41" si="154">ROUND(S41*G41,2)</f>
        <v>0</v>
      </c>
      <c r="U41" s="81">
        <f t="shared" ref="U41" si="155">T41-ROUND(Q41*G41,2)</f>
        <v>0</v>
      </c>
      <c r="V41" s="82"/>
      <c r="W41" s="81">
        <f t="shared" ref="W41" si="156">R41+T41+V41</f>
        <v>0</v>
      </c>
      <c r="X41" s="10"/>
      <c r="Y41" s="151"/>
      <c r="Z41" s="151"/>
      <c r="AA41" s="151"/>
      <c r="AB41" s="151"/>
      <c r="AC41" s="151"/>
      <c r="AD41" s="151"/>
      <c r="AE41" s="159"/>
      <c r="AF41" s="159"/>
      <c r="AG41" s="159"/>
      <c r="AH41" s="159"/>
      <c r="AI41" s="84">
        <f t="shared" si="133"/>
        <v>0</v>
      </c>
      <c r="AJ41" s="84">
        <f t="shared" si="145"/>
        <v>0</v>
      </c>
      <c r="AK41" s="141">
        <f t="shared" ref="AK41" si="157">IF($H41&gt;0,AI41,0)</f>
        <v>0</v>
      </c>
      <c r="AL41" s="141">
        <f t="shared" ref="AL41" si="158">IF(AK41&gt;0,1,0)</f>
        <v>0</v>
      </c>
      <c r="AM41" s="141">
        <f t="shared" ref="AM41" si="159">IF($H41&gt;0,AJ41,0)</f>
        <v>0</v>
      </c>
      <c r="AN41" s="141">
        <f t="shared" ref="AN41" si="160">IF(AM41&gt;0,1,0)</f>
        <v>0</v>
      </c>
      <c r="AO41" s="84">
        <f t="shared" si="138"/>
        <v>0</v>
      </c>
      <c r="AP41" s="84">
        <f t="shared" si="146"/>
        <v>0</v>
      </c>
      <c r="AQ41" s="141">
        <f t="shared" ref="AQ41" si="161">IF($H41&gt;0,AO41,0)</f>
        <v>0</v>
      </c>
      <c r="AR41" s="141">
        <f t="shared" ref="AR41" si="162">IF(AQ41&gt;0,1,0)</f>
        <v>0</v>
      </c>
      <c r="AS41" s="141">
        <f t="shared" ref="AS41" si="163">IF($H41&gt;0,AP41,0)</f>
        <v>0</v>
      </c>
      <c r="AT41" s="141">
        <f t="shared" ref="AT41" si="164">IF(AS41&gt;0,1,0)</f>
        <v>0</v>
      </c>
      <c r="AU41" s="141">
        <f>IF($H41&gt;0,#REF!,0)</f>
        <v>0</v>
      </c>
      <c r="AV41" s="141">
        <f t="shared" ref="AV41" si="165">IF(AU41&gt;0,1,0)</f>
        <v>0</v>
      </c>
      <c r="AW41" s="141">
        <f>IF($H41&gt;0,#REF!,0)</f>
        <v>0</v>
      </c>
      <c r="AX41" s="141">
        <f t="shared" ref="AX41" si="166">IF(AW41&gt;0,1,0)</f>
        <v>0</v>
      </c>
      <c r="AY41" s="247">
        <f t="shared" si="26"/>
        <v>0</v>
      </c>
      <c r="AZ41" s="85"/>
      <c r="BA41" s="86">
        <v>0</v>
      </c>
    </row>
    <row r="42" spans="1:53" ht="45.75" x14ac:dyDescent="0.65">
      <c r="A42" s="74" t="s">
        <v>58</v>
      </c>
      <c r="B42" s="74" t="s">
        <v>46</v>
      </c>
      <c r="C42" s="76">
        <f>C43</f>
        <v>7</v>
      </c>
      <c r="D42" s="77" t="s">
        <v>59</v>
      </c>
      <c r="E42" s="78">
        <v>0.66</v>
      </c>
      <c r="F42" s="137">
        <v>1.5</v>
      </c>
      <c r="G42" s="78">
        <v>0.11700000000000001</v>
      </c>
      <c r="H42" s="249">
        <f t="shared" si="3"/>
        <v>7.7700000000000002E-4</v>
      </c>
      <c r="I42" s="80">
        <f>SUMIF(Y$14:AT$14,C42,Y$6:AT$6)</f>
        <v>0</v>
      </c>
      <c r="J42" s="81">
        <f>IF(H42=0,ROUND(E42*I42,2),ROUND(H42*E42,2))</f>
        <v>0</v>
      </c>
      <c r="K42" s="80">
        <f>ROUND(F42*I42,2)</f>
        <v>0</v>
      </c>
      <c r="L42" s="81">
        <f>IF(H42=0,ROUND(ROUND(F42*I42,2)*G42,2),ROUND(G42*H42,2))</f>
        <v>0</v>
      </c>
      <c r="M42" s="81">
        <f>L42-ROUND(G42*I42,2)</f>
        <v>0</v>
      </c>
      <c r="N42" s="82"/>
      <c r="O42" s="81">
        <f>J42+L42+N42</f>
        <v>0</v>
      </c>
      <c r="Q42" s="83">
        <f t="shared" si="0"/>
        <v>153.91</v>
      </c>
      <c r="R42" s="81">
        <f>ROUND(Q42*E42,2)</f>
        <v>101.58</v>
      </c>
      <c r="S42" s="83">
        <f>ROUND(F42*Q42,2)</f>
        <v>230.87</v>
      </c>
      <c r="T42" s="81">
        <f>ROUND(S42*G42,2)</f>
        <v>27.01</v>
      </c>
      <c r="U42" s="81">
        <f>T42-ROUND(Q42*G42,2)</f>
        <v>9</v>
      </c>
      <c r="V42" s="82"/>
      <c r="W42" s="81">
        <f>R42+T42+V42</f>
        <v>128.59</v>
      </c>
      <c r="X42" s="10"/>
      <c r="Y42" s="151"/>
      <c r="Z42" s="151"/>
      <c r="AA42" s="151"/>
      <c r="AB42" s="151"/>
      <c r="AC42" s="151"/>
      <c r="AD42" s="151"/>
      <c r="AE42" s="159"/>
      <c r="AF42" s="159"/>
      <c r="AG42" s="159"/>
      <c r="AH42" s="159"/>
      <c r="AI42" s="84">
        <f>IF($I42=AI$6,$E42,0)</f>
        <v>0</v>
      </c>
      <c r="AJ42" s="84">
        <f t="shared" si="145"/>
        <v>0</v>
      </c>
      <c r="AK42" s="141">
        <f>IF($H42&gt;0,AI42,0)</f>
        <v>0</v>
      </c>
      <c r="AL42" s="141">
        <f>IF(AK42&gt;0,1,0)</f>
        <v>0</v>
      </c>
      <c r="AM42" s="141">
        <f>IF($H42&gt;0,AJ42,0)</f>
        <v>0</v>
      </c>
      <c r="AN42" s="141">
        <f>IF(AM42&gt;0,1,0)</f>
        <v>0</v>
      </c>
      <c r="AO42" s="84">
        <f>IF($I42=AO$6,$E42,0)</f>
        <v>0</v>
      </c>
      <c r="AP42" s="84">
        <f t="shared" si="146"/>
        <v>0</v>
      </c>
      <c r="AQ42" s="141">
        <f>IF($H42&gt;0,AO42,0)</f>
        <v>0</v>
      </c>
      <c r="AR42" s="141">
        <f>IF(AQ42&gt;0,1,0)</f>
        <v>0</v>
      </c>
      <c r="AS42" s="141">
        <f>IF($H42&gt;0,AP42,0)</f>
        <v>0</v>
      </c>
      <c r="AT42" s="141">
        <f>IF(AS42&gt;0,1,0)</f>
        <v>0</v>
      </c>
      <c r="AU42" s="141" t="e">
        <f>IF($H42&gt;0,#REF!,0)</f>
        <v>#REF!</v>
      </c>
      <c r="AV42" s="141" t="e">
        <f>IF(AU42&gt;0,1,0)</f>
        <v>#REF!</v>
      </c>
      <c r="AW42" s="141" t="e">
        <f>IF($H42&gt;0,#REF!,0)</f>
        <v>#REF!</v>
      </c>
      <c r="AX42" s="141" t="e">
        <f>IF(AW42&gt;0,1,0)</f>
        <v>#REF!</v>
      </c>
      <c r="AY42" s="247">
        <f t="shared" si="26"/>
        <v>5.9999999999999995E-4</v>
      </c>
      <c r="AZ42" s="85"/>
      <c r="BA42" s="86">
        <v>0.6</v>
      </c>
    </row>
    <row r="43" spans="1:53" ht="45.75" x14ac:dyDescent="0.65">
      <c r="A43" s="87" t="str">
        <f>IF(E43+G43&gt;0,A42,"")</f>
        <v/>
      </c>
      <c r="B43" s="87" t="str">
        <f>IF(E43+G43&gt;0,B42,"")</f>
        <v/>
      </c>
      <c r="C43" s="76">
        <v>7</v>
      </c>
      <c r="D43" s="77" t="s">
        <v>59</v>
      </c>
      <c r="E43" s="78">
        <v>0</v>
      </c>
      <c r="F43" s="137">
        <v>1.1000000000000001</v>
      </c>
      <c r="G43" s="78">
        <v>0</v>
      </c>
      <c r="H43" s="249">
        <f t="shared" si="3"/>
        <v>0</v>
      </c>
      <c r="I43" s="80">
        <f>SUMIF(Y$14:AT$14,C43,Y$6:AT$6)</f>
        <v>0</v>
      </c>
      <c r="J43" s="81">
        <f t="shared" ref="J43:J45" si="167">IF(H43=0,ROUND(E43*I43,2),ROUND(H43*E43,2))</f>
        <v>0</v>
      </c>
      <c r="K43" s="80">
        <f t="shared" ref="K43:K45" si="168">ROUND(F43*I43,2)</f>
        <v>0</v>
      </c>
      <c r="L43" s="81">
        <f t="shared" ref="L43:L45" si="169">IF(H43=0,ROUND(ROUND(F43*I43,2)*G43,2),ROUND(G43*H43,2))</f>
        <v>0</v>
      </c>
      <c r="M43" s="81">
        <f t="shared" ref="M43:M45" si="170">L43-ROUND(G43*I43,2)</f>
        <v>0</v>
      </c>
      <c r="N43" s="82"/>
      <c r="O43" s="81">
        <f t="shared" ref="O43:O45" si="171">J43+L43+N43</f>
        <v>0</v>
      </c>
      <c r="Q43" s="83">
        <f t="shared" si="0"/>
        <v>153.91</v>
      </c>
      <c r="R43" s="81">
        <f t="shared" ref="R43:R45" si="172">ROUND(Q43*E43,2)</f>
        <v>0</v>
      </c>
      <c r="S43" s="83">
        <f t="shared" ref="S43:S45" si="173">ROUND(F43*Q43,2)</f>
        <v>169.3</v>
      </c>
      <c r="T43" s="81">
        <f t="shared" ref="T43:T45" si="174">ROUND(S43*G43,2)</f>
        <v>0</v>
      </c>
      <c r="U43" s="81">
        <f t="shared" ref="U43:U45" si="175">T43-ROUND(Q43*G43,2)</f>
        <v>0</v>
      </c>
      <c r="V43" s="82"/>
      <c r="W43" s="81">
        <f t="shared" ref="W43:W45" si="176">R43+T43+V43</f>
        <v>0</v>
      </c>
      <c r="X43" s="10"/>
      <c r="Y43" s="151"/>
      <c r="Z43" s="151"/>
      <c r="AA43" s="151"/>
      <c r="AB43" s="151"/>
      <c r="AC43" s="151"/>
      <c r="AD43" s="151"/>
      <c r="AE43" s="159"/>
      <c r="AF43" s="159"/>
      <c r="AG43" s="159"/>
      <c r="AH43" s="159"/>
      <c r="AI43" s="84">
        <f t="shared" si="133"/>
        <v>0</v>
      </c>
      <c r="AJ43" s="84">
        <f t="shared" si="145"/>
        <v>0</v>
      </c>
      <c r="AK43" s="141">
        <f t="shared" ref="AK43:AK45" si="177">IF($H43&gt;0,AI43,0)</f>
        <v>0</v>
      </c>
      <c r="AL43" s="141">
        <f t="shared" ref="AL43:AL45" si="178">IF(AK43&gt;0,1,0)</f>
        <v>0</v>
      </c>
      <c r="AM43" s="141">
        <f t="shared" ref="AM43:AM45" si="179">IF($H43&gt;0,AJ43,0)</f>
        <v>0</v>
      </c>
      <c r="AN43" s="141">
        <f t="shared" ref="AN43:AN45" si="180">IF(AM43&gt;0,1,0)</f>
        <v>0</v>
      </c>
      <c r="AO43" s="84">
        <f t="shared" si="138"/>
        <v>0</v>
      </c>
      <c r="AP43" s="84">
        <f t="shared" si="146"/>
        <v>0</v>
      </c>
      <c r="AQ43" s="141">
        <f t="shared" ref="AQ43:AQ45" si="181">IF($H43&gt;0,AO43,0)</f>
        <v>0</v>
      </c>
      <c r="AR43" s="141">
        <f t="shared" ref="AR43:AR45" si="182">IF(AQ43&gt;0,1,0)</f>
        <v>0</v>
      </c>
      <c r="AS43" s="141">
        <f t="shared" ref="AS43:AS45" si="183">IF($H43&gt;0,AP43,0)</f>
        <v>0</v>
      </c>
      <c r="AT43" s="141">
        <f t="shared" ref="AT43:AT45" si="184">IF(AS43&gt;0,1,0)</f>
        <v>0</v>
      </c>
      <c r="AU43" s="141">
        <f>IF($H43&gt;0,#REF!,0)</f>
        <v>0</v>
      </c>
      <c r="AV43" s="141">
        <f t="shared" ref="AV43:AV45" si="185">IF(AU43&gt;0,1,0)</f>
        <v>0</v>
      </c>
      <c r="AW43" s="141">
        <f>IF($H43&gt;0,#REF!,0)</f>
        <v>0</v>
      </c>
      <c r="AX43" s="141">
        <f t="shared" ref="AX43:AX45" si="186">IF(AW43&gt;0,1,0)</f>
        <v>0</v>
      </c>
      <c r="AY43" s="247">
        <f t="shared" si="26"/>
        <v>0</v>
      </c>
      <c r="AZ43" s="85"/>
      <c r="BA43" s="86">
        <v>0</v>
      </c>
    </row>
    <row r="44" spans="1:53" ht="45.75" x14ac:dyDescent="0.65">
      <c r="A44" s="87" t="str">
        <f>IF(E44+G44&gt;0,A42,"")</f>
        <v/>
      </c>
      <c r="B44" s="87" t="str">
        <f>IF(E44+G44&gt;0,B42,"")</f>
        <v/>
      </c>
      <c r="C44" s="76">
        <f>C43</f>
        <v>7</v>
      </c>
      <c r="D44" s="77" t="s">
        <v>59</v>
      </c>
      <c r="E44" s="78">
        <v>0</v>
      </c>
      <c r="F44" s="137">
        <v>1.5</v>
      </c>
      <c r="G44" s="78">
        <v>0</v>
      </c>
      <c r="H44" s="249">
        <f t="shared" si="3"/>
        <v>0</v>
      </c>
      <c r="I44" s="80">
        <f>SUMIF(Y$14:AT$14,C44,Y$7:AT$7)</f>
        <v>0</v>
      </c>
      <c r="J44" s="81">
        <f t="shared" si="167"/>
        <v>0</v>
      </c>
      <c r="K44" s="80">
        <f t="shared" si="168"/>
        <v>0</v>
      </c>
      <c r="L44" s="81">
        <f t="shared" si="169"/>
        <v>0</v>
      </c>
      <c r="M44" s="81">
        <f t="shared" si="170"/>
        <v>0</v>
      </c>
      <c r="N44" s="82"/>
      <c r="O44" s="81">
        <f t="shared" si="171"/>
        <v>0</v>
      </c>
      <c r="Q44" s="83">
        <f t="shared" si="0"/>
        <v>153.91</v>
      </c>
      <c r="R44" s="81">
        <f t="shared" si="172"/>
        <v>0</v>
      </c>
      <c r="S44" s="83">
        <f t="shared" si="173"/>
        <v>230.87</v>
      </c>
      <c r="T44" s="81">
        <f t="shared" si="174"/>
        <v>0</v>
      </c>
      <c r="U44" s="81">
        <f t="shared" si="175"/>
        <v>0</v>
      </c>
      <c r="V44" s="82"/>
      <c r="W44" s="81">
        <f t="shared" si="176"/>
        <v>0</v>
      </c>
      <c r="X44" s="10"/>
      <c r="Y44" s="151"/>
      <c r="Z44" s="151"/>
      <c r="AA44" s="151"/>
      <c r="AB44" s="151"/>
      <c r="AC44" s="151"/>
      <c r="AD44" s="151"/>
      <c r="AE44" s="159"/>
      <c r="AF44" s="159"/>
      <c r="AG44" s="159"/>
      <c r="AH44" s="159"/>
      <c r="AI44" s="84">
        <f>IF($I44=AI$7,$E44,0)</f>
        <v>0</v>
      </c>
      <c r="AJ44" s="84">
        <f>IF($K44=ROUND(AI$7*$F44,2),$G44,0)</f>
        <v>0</v>
      </c>
      <c r="AK44" s="141">
        <f t="shared" si="177"/>
        <v>0</v>
      </c>
      <c r="AL44" s="141">
        <f t="shared" si="178"/>
        <v>0</v>
      </c>
      <c r="AM44" s="141">
        <f t="shared" si="179"/>
        <v>0</v>
      </c>
      <c r="AN44" s="141">
        <f t="shared" si="180"/>
        <v>0</v>
      </c>
      <c r="AO44" s="84">
        <f>IF($I44=AO$7,$E44,0)</f>
        <v>0</v>
      </c>
      <c r="AP44" s="84">
        <f>IF($K44=ROUND(AO$7*$F44,2),$G44,0)</f>
        <v>0</v>
      </c>
      <c r="AQ44" s="141">
        <f t="shared" si="181"/>
        <v>0</v>
      </c>
      <c r="AR44" s="141">
        <f t="shared" si="182"/>
        <v>0</v>
      </c>
      <c r="AS44" s="141">
        <f t="shared" si="183"/>
        <v>0</v>
      </c>
      <c r="AT44" s="141">
        <f t="shared" si="184"/>
        <v>0</v>
      </c>
      <c r="AU44" s="141">
        <f>IF($H44&gt;0,#REF!,0)</f>
        <v>0</v>
      </c>
      <c r="AV44" s="141">
        <f t="shared" si="185"/>
        <v>0</v>
      </c>
      <c r="AW44" s="141">
        <f>IF($H44&gt;0,#REF!,0)</f>
        <v>0</v>
      </c>
      <c r="AX44" s="141">
        <f t="shared" si="186"/>
        <v>0</v>
      </c>
      <c r="AY44" s="247">
        <f t="shared" si="26"/>
        <v>0</v>
      </c>
      <c r="AZ44" s="85"/>
      <c r="BA44" s="86">
        <v>0</v>
      </c>
    </row>
    <row r="45" spans="1:53" ht="45.75" x14ac:dyDescent="0.65">
      <c r="A45" s="87" t="str">
        <f>IF(E45+G45&gt;0,A42,"")</f>
        <v/>
      </c>
      <c r="B45" s="87" t="str">
        <f>IF(E45+G45&gt;0,B42,"")</f>
        <v/>
      </c>
      <c r="C45" s="76">
        <f>C43</f>
        <v>7</v>
      </c>
      <c r="D45" s="77" t="s">
        <v>59</v>
      </c>
      <c r="E45" s="78">
        <v>0</v>
      </c>
      <c r="F45" s="137">
        <v>1.1000000000000001</v>
      </c>
      <c r="G45" s="78">
        <v>0</v>
      </c>
      <c r="H45" s="249">
        <f t="shared" si="3"/>
        <v>0</v>
      </c>
      <c r="I45" s="80">
        <f>SUMIF(Y$14:AT$14,C45,Y$7:AT$7)</f>
        <v>0</v>
      </c>
      <c r="J45" s="81">
        <f t="shared" si="167"/>
        <v>0</v>
      </c>
      <c r="K45" s="80">
        <f t="shared" si="168"/>
        <v>0</v>
      </c>
      <c r="L45" s="81">
        <f t="shared" si="169"/>
        <v>0</v>
      </c>
      <c r="M45" s="81">
        <f t="shared" si="170"/>
        <v>0</v>
      </c>
      <c r="N45" s="82"/>
      <c r="O45" s="81">
        <f t="shared" si="171"/>
        <v>0</v>
      </c>
      <c r="Q45" s="83">
        <f t="shared" si="0"/>
        <v>153.91</v>
      </c>
      <c r="R45" s="81">
        <f t="shared" si="172"/>
        <v>0</v>
      </c>
      <c r="S45" s="83">
        <f t="shared" si="173"/>
        <v>169.3</v>
      </c>
      <c r="T45" s="81">
        <f t="shared" si="174"/>
        <v>0</v>
      </c>
      <c r="U45" s="81">
        <f t="shared" si="175"/>
        <v>0</v>
      </c>
      <c r="V45" s="82"/>
      <c r="W45" s="81">
        <f t="shared" si="176"/>
        <v>0</v>
      </c>
      <c r="X45" s="10"/>
      <c r="Y45" s="151"/>
      <c r="Z45" s="151"/>
      <c r="AA45" s="151"/>
      <c r="AB45" s="151"/>
      <c r="AC45" s="151"/>
      <c r="AD45" s="151"/>
      <c r="AE45" s="159"/>
      <c r="AF45" s="159"/>
      <c r="AG45" s="159"/>
      <c r="AH45" s="159"/>
      <c r="AI45" s="84">
        <f>IF($I45=AI$7,$E45,0)</f>
        <v>0</v>
      </c>
      <c r="AJ45" s="84">
        <f>IF($K45=ROUND(AI$7*$F45,2),$G45,0)</f>
        <v>0</v>
      </c>
      <c r="AK45" s="141">
        <f t="shared" si="177"/>
        <v>0</v>
      </c>
      <c r="AL45" s="141">
        <f t="shared" si="178"/>
        <v>0</v>
      </c>
      <c r="AM45" s="141">
        <f t="shared" si="179"/>
        <v>0</v>
      </c>
      <c r="AN45" s="141">
        <f t="shared" si="180"/>
        <v>0</v>
      </c>
      <c r="AO45" s="84">
        <f>IF($I45=AO$7,$E45,0)</f>
        <v>0</v>
      </c>
      <c r="AP45" s="84">
        <f>IF($K45=ROUND(AO$7*$F45,2),$G45,0)</f>
        <v>0</v>
      </c>
      <c r="AQ45" s="141">
        <f t="shared" si="181"/>
        <v>0</v>
      </c>
      <c r="AR45" s="141">
        <f t="shared" si="182"/>
        <v>0</v>
      </c>
      <c r="AS45" s="141">
        <f t="shared" si="183"/>
        <v>0</v>
      </c>
      <c r="AT45" s="141">
        <f t="shared" si="184"/>
        <v>0</v>
      </c>
      <c r="AU45" s="141">
        <f>IF($H45&gt;0,#REF!,0)</f>
        <v>0</v>
      </c>
      <c r="AV45" s="141">
        <f t="shared" si="185"/>
        <v>0</v>
      </c>
      <c r="AW45" s="141">
        <f>IF($H45&gt;0,#REF!,0)</f>
        <v>0</v>
      </c>
      <c r="AX45" s="141">
        <f t="shared" si="186"/>
        <v>0</v>
      </c>
      <c r="AY45" s="247">
        <f t="shared" si="26"/>
        <v>0</v>
      </c>
      <c r="AZ45" s="85"/>
      <c r="BA45" s="86">
        <v>0</v>
      </c>
    </row>
    <row r="46" spans="1:53" ht="45.75" x14ac:dyDescent="0.65">
      <c r="A46" s="74" t="s">
        <v>60</v>
      </c>
      <c r="B46" s="74" t="s">
        <v>46</v>
      </c>
      <c r="C46" s="76">
        <f>C47</f>
        <v>6</v>
      </c>
      <c r="D46" s="77" t="s">
        <v>61</v>
      </c>
      <c r="E46" s="78">
        <v>2.0870000000000002</v>
      </c>
      <c r="F46" s="137">
        <v>1.5</v>
      </c>
      <c r="G46" s="78">
        <v>0</v>
      </c>
      <c r="H46" s="249">
        <f t="shared" si="3"/>
        <v>2.0870000000000003E-3</v>
      </c>
      <c r="I46" s="80">
        <f>SUMIF(Y$14:AT$14,C46,Y$6:AT$6)</f>
        <v>0</v>
      </c>
      <c r="J46" s="81">
        <f>IF(H46=0,ROUND(E46*I46,2),ROUND(H46*E46,2))</f>
        <v>0</v>
      </c>
      <c r="K46" s="80">
        <f>ROUND(F46*I46,2)</f>
        <v>0</v>
      </c>
      <c r="L46" s="81">
        <f>IF(H46=0,ROUND(ROUND(F46*I46,2)*G46,2),ROUND(G46*H46,2))</f>
        <v>0</v>
      </c>
      <c r="M46" s="81">
        <f>L46-ROUND(G46*I46,2)</f>
        <v>0</v>
      </c>
      <c r="N46" s="82"/>
      <c r="O46" s="81">
        <f>J46+L46+N46</f>
        <v>0</v>
      </c>
      <c r="Q46" s="83">
        <f t="shared" si="0"/>
        <v>153.91</v>
      </c>
      <c r="R46" s="81">
        <f>ROUND(Q46*E46,2)</f>
        <v>321.20999999999998</v>
      </c>
      <c r="S46" s="83">
        <f>ROUND(F46*Q46,2)</f>
        <v>230.87</v>
      </c>
      <c r="T46" s="81">
        <f>ROUND(S46*G46,2)</f>
        <v>0</v>
      </c>
      <c r="U46" s="81">
        <f>T46-ROUND(Q46*G46,2)</f>
        <v>0</v>
      </c>
      <c r="V46" s="82"/>
      <c r="W46" s="81">
        <f>R46+T46+V46</f>
        <v>321.20999999999998</v>
      </c>
      <c r="X46" s="10"/>
      <c r="Y46" s="151"/>
      <c r="Z46" s="151"/>
      <c r="AA46" s="151"/>
      <c r="AB46" s="151"/>
      <c r="AC46" s="151"/>
      <c r="AD46" s="151"/>
      <c r="AE46" s="159"/>
      <c r="AF46" s="159"/>
      <c r="AG46" s="159"/>
      <c r="AH46" s="159"/>
      <c r="AI46" s="84">
        <f>IF($I46=AI$6,$E46,0)</f>
        <v>0</v>
      </c>
      <c r="AJ46" s="84">
        <f t="shared" ref="AJ46:AJ47" si="187">IF($K46=ROUND(AI$6*$F46,2),$G46,0)</f>
        <v>0</v>
      </c>
      <c r="AK46" s="141">
        <f>IF($H46&gt;0,AI46,0)</f>
        <v>0</v>
      </c>
      <c r="AL46" s="141">
        <f>IF(AK46&gt;0,1,0)</f>
        <v>0</v>
      </c>
      <c r="AM46" s="141">
        <f>IF($H46&gt;0,AJ46,0)</f>
        <v>0</v>
      </c>
      <c r="AN46" s="141">
        <f>IF(AM46&gt;0,1,0)</f>
        <v>0</v>
      </c>
      <c r="AO46" s="84">
        <f>IF($I46=AO$6,$E46,0)</f>
        <v>0</v>
      </c>
      <c r="AP46" s="84">
        <f t="shared" ref="AP46:AP47" si="188">IF($K46=ROUND(AO$6*$F46,2),$G46,0)</f>
        <v>0</v>
      </c>
      <c r="AQ46" s="141">
        <f>IF($H46&gt;0,AO46,0)</f>
        <v>0</v>
      </c>
      <c r="AR46" s="141">
        <f>IF(AQ46&gt;0,1,0)</f>
        <v>0</v>
      </c>
      <c r="AS46" s="141">
        <f>IF($H46&gt;0,AP46,0)</f>
        <v>0</v>
      </c>
      <c r="AT46" s="141">
        <f>IF(AS46&gt;0,1,0)</f>
        <v>0</v>
      </c>
      <c r="AU46" s="141" t="e">
        <f>IF($H46&gt;0,#REF!,0)</f>
        <v>#REF!</v>
      </c>
      <c r="AV46" s="141" t="e">
        <f>IF(AU46&gt;0,1,0)</f>
        <v>#REF!</v>
      </c>
      <c r="AW46" s="141" t="e">
        <f>IF($H46&gt;0,#REF!,0)</f>
        <v>#REF!</v>
      </c>
      <c r="AX46" s="141" t="e">
        <f>IF(AW46&gt;0,1,0)</f>
        <v>#REF!</v>
      </c>
      <c r="AY46" s="247">
        <f t="shared" si="26"/>
        <v>2.8E-3</v>
      </c>
      <c r="AZ46" s="85"/>
      <c r="BA46" s="86">
        <v>2.8</v>
      </c>
    </row>
    <row r="47" spans="1:53" ht="45.75" x14ac:dyDescent="0.65">
      <c r="A47" s="87" t="str">
        <f>IF(E47+G47&gt;0,A46,"")</f>
        <v/>
      </c>
      <c r="B47" s="87" t="str">
        <f>IF(E47+G47&gt;0,B46,"")</f>
        <v/>
      </c>
      <c r="C47" s="76">
        <v>6</v>
      </c>
      <c r="D47" s="77" t="s">
        <v>61</v>
      </c>
      <c r="E47" s="78">
        <v>0</v>
      </c>
      <c r="F47" s="137">
        <v>1.1000000000000001</v>
      </c>
      <c r="G47" s="78">
        <v>0</v>
      </c>
      <c r="H47" s="249">
        <f t="shared" si="3"/>
        <v>0</v>
      </c>
      <c r="I47" s="80">
        <f>SUMIF(Y$14:AT$14,C47,Y$6:AT$6)</f>
        <v>0</v>
      </c>
      <c r="J47" s="81">
        <f t="shared" ref="J47:J49" si="189">IF(H47=0,ROUND(E47*I47,2),ROUND(H47*E47,2))</f>
        <v>0</v>
      </c>
      <c r="K47" s="80">
        <f t="shared" ref="K47:K49" si="190">ROUND(F47*I47,2)</f>
        <v>0</v>
      </c>
      <c r="L47" s="81">
        <f t="shared" ref="L47:L49" si="191">IF(H47=0,ROUND(ROUND(F47*I47,2)*G47,2),ROUND(G47*H47,2))</f>
        <v>0</v>
      </c>
      <c r="M47" s="81">
        <f t="shared" ref="M47:M49" si="192">L47-ROUND(G47*I47,2)</f>
        <v>0</v>
      </c>
      <c r="N47" s="82"/>
      <c r="O47" s="81">
        <f t="shared" ref="O47:O49" si="193">J47+L47+N47</f>
        <v>0</v>
      </c>
      <c r="Q47" s="83">
        <f t="shared" si="0"/>
        <v>153.91</v>
      </c>
      <c r="R47" s="81">
        <f t="shared" ref="R47:R49" si="194">ROUND(Q47*E47,2)</f>
        <v>0</v>
      </c>
      <c r="S47" s="83">
        <f t="shared" ref="S47:S49" si="195">ROUND(F47*Q47,2)</f>
        <v>169.3</v>
      </c>
      <c r="T47" s="81">
        <f t="shared" ref="T47:T49" si="196">ROUND(S47*G47,2)</f>
        <v>0</v>
      </c>
      <c r="U47" s="81">
        <f t="shared" ref="U47:U49" si="197">T47-ROUND(Q47*G47,2)</f>
        <v>0</v>
      </c>
      <c r="V47" s="82"/>
      <c r="W47" s="81">
        <f t="shared" ref="W47:W49" si="198">R47+T47+V47</f>
        <v>0</v>
      </c>
      <c r="X47" s="10"/>
      <c r="Y47" s="151"/>
      <c r="Z47" s="151"/>
      <c r="AA47" s="151"/>
      <c r="AB47" s="151"/>
      <c r="AC47" s="151"/>
      <c r="AD47" s="151"/>
      <c r="AE47" s="159"/>
      <c r="AF47" s="159"/>
      <c r="AG47" s="159"/>
      <c r="AH47" s="159"/>
      <c r="AI47" s="84">
        <f t="shared" ref="AI47" si="199">IF($I47=AI$6,$E47,0)</f>
        <v>0</v>
      </c>
      <c r="AJ47" s="84">
        <f t="shared" si="187"/>
        <v>0</v>
      </c>
      <c r="AK47" s="141">
        <f t="shared" ref="AK47:AK49" si="200">IF($H47&gt;0,AI47,0)</f>
        <v>0</v>
      </c>
      <c r="AL47" s="141">
        <f t="shared" ref="AL47:AL49" si="201">IF(AK47&gt;0,1,0)</f>
        <v>0</v>
      </c>
      <c r="AM47" s="141">
        <f t="shared" ref="AM47:AM49" si="202">IF($H47&gt;0,AJ47,0)</f>
        <v>0</v>
      </c>
      <c r="AN47" s="141">
        <f t="shared" ref="AN47:AN49" si="203">IF(AM47&gt;0,1,0)</f>
        <v>0</v>
      </c>
      <c r="AO47" s="84">
        <f t="shared" ref="AO47" si="204">IF($I47=AO$6,$E47,0)</f>
        <v>0</v>
      </c>
      <c r="AP47" s="84">
        <f t="shared" si="188"/>
        <v>0</v>
      </c>
      <c r="AQ47" s="141">
        <f t="shared" ref="AQ47:AQ49" si="205">IF($H47&gt;0,AO47,0)</f>
        <v>0</v>
      </c>
      <c r="AR47" s="141">
        <f t="shared" ref="AR47:AR49" si="206">IF(AQ47&gt;0,1,0)</f>
        <v>0</v>
      </c>
      <c r="AS47" s="141">
        <f t="shared" ref="AS47:AS49" si="207">IF($H47&gt;0,AP47,0)</f>
        <v>0</v>
      </c>
      <c r="AT47" s="141">
        <f t="shared" ref="AT47:AT49" si="208">IF(AS47&gt;0,1,0)</f>
        <v>0</v>
      </c>
      <c r="AU47" s="141">
        <f>IF($H47&gt;0,#REF!,0)</f>
        <v>0</v>
      </c>
      <c r="AV47" s="141">
        <f t="shared" ref="AV47:AV49" si="209">IF(AU47&gt;0,1,0)</f>
        <v>0</v>
      </c>
      <c r="AW47" s="141">
        <f>IF($H47&gt;0,#REF!,0)</f>
        <v>0</v>
      </c>
      <c r="AX47" s="141">
        <f t="shared" ref="AX47:AX49" si="210">IF(AW47&gt;0,1,0)</f>
        <v>0</v>
      </c>
      <c r="AY47" s="247">
        <f t="shared" si="26"/>
        <v>0</v>
      </c>
      <c r="AZ47" s="85"/>
      <c r="BA47" s="86">
        <v>0</v>
      </c>
    </row>
    <row r="48" spans="1:53" ht="45.75" x14ac:dyDescent="0.65">
      <c r="A48" s="87" t="str">
        <f>IF(E48+G48&gt;0,A46,"")</f>
        <v/>
      </c>
      <c r="B48" s="87" t="str">
        <f>IF(E48+G48&gt;0,B46,"")</f>
        <v/>
      </c>
      <c r="C48" s="76">
        <f>C47</f>
        <v>6</v>
      </c>
      <c r="D48" s="77" t="s">
        <v>61</v>
      </c>
      <c r="E48" s="78">
        <v>0</v>
      </c>
      <c r="F48" s="137">
        <v>1.5</v>
      </c>
      <c r="G48" s="78">
        <v>0</v>
      </c>
      <c r="H48" s="249">
        <f t="shared" si="3"/>
        <v>0</v>
      </c>
      <c r="I48" s="80">
        <f>SUMIF(Y$14:AT$14,C48,Y$7:AT$7)</f>
        <v>0</v>
      </c>
      <c r="J48" s="81">
        <f t="shared" si="189"/>
        <v>0</v>
      </c>
      <c r="K48" s="80">
        <f t="shared" si="190"/>
        <v>0</v>
      </c>
      <c r="L48" s="81">
        <f t="shared" si="191"/>
        <v>0</v>
      </c>
      <c r="M48" s="81">
        <f t="shared" si="192"/>
        <v>0</v>
      </c>
      <c r="N48" s="82"/>
      <c r="O48" s="81">
        <f t="shared" si="193"/>
        <v>0</v>
      </c>
      <c r="Q48" s="83">
        <f t="shared" si="0"/>
        <v>153.91</v>
      </c>
      <c r="R48" s="81">
        <f t="shared" si="194"/>
        <v>0</v>
      </c>
      <c r="S48" s="83">
        <f t="shared" si="195"/>
        <v>230.87</v>
      </c>
      <c r="T48" s="81">
        <f t="shared" si="196"/>
        <v>0</v>
      </c>
      <c r="U48" s="81">
        <f t="shared" si="197"/>
        <v>0</v>
      </c>
      <c r="V48" s="82"/>
      <c r="W48" s="81">
        <f t="shared" si="198"/>
        <v>0</v>
      </c>
      <c r="X48" s="10"/>
      <c r="Y48" s="151"/>
      <c r="Z48" s="151"/>
      <c r="AA48" s="151"/>
      <c r="AB48" s="151"/>
      <c r="AC48" s="151"/>
      <c r="AD48" s="151"/>
      <c r="AE48" s="159"/>
      <c r="AF48" s="159"/>
      <c r="AG48" s="159"/>
      <c r="AH48" s="159"/>
      <c r="AI48" s="84">
        <f>IF($I48=AI$7,$E48,0)</f>
        <v>0</v>
      </c>
      <c r="AJ48" s="84">
        <f>IF($K48=ROUND(AI$7*$F48,2),$G48,0)</f>
        <v>0</v>
      </c>
      <c r="AK48" s="141">
        <f t="shared" si="200"/>
        <v>0</v>
      </c>
      <c r="AL48" s="141">
        <f t="shared" si="201"/>
        <v>0</v>
      </c>
      <c r="AM48" s="141">
        <f t="shared" si="202"/>
        <v>0</v>
      </c>
      <c r="AN48" s="141">
        <f t="shared" si="203"/>
        <v>0</v>
      </c>
      <c r="AO48" s="84">
        <f>IF($I48=AO$7,$E48,0)</f>
        <v>0</v>
      </c>
      <c r="AP48" s="84">
        <f>IF($K48=ROUND(AO$7*$F48,2),$G48,0)</f>
        <v>0</v>
      </c>
      <c r="AQ48" s="141">
        <f t="shared" si="205"/>
        <v>0</v>
      </c>
      <c r="AR48" s="141">
        <f t="shared" si="206"/>
        <v>0</v>
      </c>
      <c r="AS48" s="141">
        <f t="shared" si="207"/>
        <v>0</v>
      </c>
      <c r="AT48" s="141">
        <f t="shared" si="208"/>
        <v>0</v>
      </c>
      <c r="AU48" s="141">
        <f>IF($H48&gt;0,#REF!,0)</f>
        <v>0</v>
      </c>
      <c r="AV48" s="141">
        <f t="shared" si="209"/>
        <v>0</v>
      </c>
      <c r="AW48" s="141">
        <f>IF($H48&gt;0,#REF!,0)</f>
        <v>0</v>
      </c>
      <c r="AX48" s="141">
        <f t="shared" si="210"/>
        <v>0</v>
      </c>
      <c r="AY48" s="247">
        <f t="shared" si="26"/>
        <v>0</v>
      </c>
      <c r="AZ48" s="85"/>
      <c r="BA48" s="86">
        <v>0</v>
      </c>
    </row>
    <row r="49" spans="1:53" ht="45.75" x14ac:dyDescent="0.65">
      <c r="A49" s="87" t="str">
        <f>IF(E49+G49&gt;0,A46,"")</f>
        <v/>
      </c>
      <c r="B49" s="87" t="str">
        <f>IF(E49+G49&gt;0,B46,"")</f>
        <v/>
      </c>
      <c r="C49" s="76">
        <f>C47</f>
        <v>6</v>
      </c>
      <c r="D49" s="77" t="s">
        <v>61</v>
      </c>
      <c r="E49" s="78">
        <v>0</v>
      </c>
      <c r="F49" s="137">
        <v>1.1000000000000001</v>
      </c>
      <c r="G49" s="78">
        <v>0</v>
      </c>
      <c r="H49" s="249">
        <f t="shared" si="3"/>
        <v>0</v>
      </c>
      <c r="I49" s="80">
        <f>SUMIF(Y$14:AT$14,C49,Y$7:AT$7)</f>
        <v>0</v>
      </c>
      <c r="J49" s="81">
        <f t="shared" si="189"/>
        <v>0</v>
      </c>
      <c r="K49" s="80">
        <f t="shared" si="190"/>
        <v>0</v>
      </c>
      <c r="L49" s="81">
        <f t="shared" si="191"/>
        <v>0</v>
      </c>
      <c r="M49" s="81">
        <f t="shared" si="192"/>
        <v>0</v>
      </c>
      <c r="N49" s="82"/>
      <c r="O49" s="81">
        <f t="shared" si="193"/>
        <v>0</v>
      </c>
      <c r="Q49" s="83">
        <f t="shared" si="0"/>
        <v>153.91</v>
      </c>
      <c r="R49" s="81">
        <f t="shared" si="194"/>
        <v>0</v>
      </c>
      <c r="S49" s="83">
        <f t="shared" si="195"/>
        <v>169.3</v>
      </c>
      <c r="T49" s="81">
        <f t="shared" si="196"/>
        <v>0</v>
      </c>
      <c r="U49" s="81">
        <f t="shared" si="197"/>
        <v>0</v>
      </c>
      <c r="V49" s="82"/>
      <c r="W49" s="81">
        <f t="shared" si="198"/>
        <v>0</v>
      </c>
      <c r="X49" s="10"/>
      <c r="Y49" s="151"/>
      <c r="Z49" s="151"/>
      <c r="AA49" s="151"/>
      <c r="AB49" s="151"/>
      <c r="AC49" s="151"/>
      <c r="AD49" s="151"/>
      <c r="AE49" s="159"/>
      <c r="AF49" s="159"/>
      <c r="AG49" s="159"/>
      <c r="AH49" s="159"/>
      <c r="AI49" s="84">
        <f>IF($I49=AI$7,$E49,0)</f>
        <v>0</v>
      </c>
      <c r="AJ49" s="84">
        <f>IF($K49=ROUND(AI$7*$F49,2),$G49,0)</f>
        <v>0</v>
      </c>
      <c r="AK49" s="141">
        <f t="shared" si="200"/>
        <v>0</v>
      </c>
      <c r="AL49" s="141">
        <f t="shared" si="201"/>
        <v>0</v>
      </c>
      <c r="AM49" s="141">
        <f t="shared" si="202"/>
        <v>0</v>
      </c>
      <c r="AN49" s="141">
        <f t="shared" si="203"/>
        <v>0</v>
      </c>
      <c r="AO49" s="84">
        <f>IF($I49=AO$7,$E49,0)</f>
        <v>0</v>
      </c>
      <c r="AP49" s="84">
        <f>IF($K49=ROUND(AO$7*$F49,2),$G49,0)</f>
        <v>0</v>
      </c>
      <c r="AQ49" s="141">
        <f t="shared" si="205"/>
        <v>0</v>
      </c>
      <c r="AR49" s="141">
        <f t="shared" si="206"/>
        <v>0</v>
      </c>
      <c r="AS49" s="141">
        <f t="shared" si="207"/>
        <v>0</v>
      </c>
      <c r="AT49" s="141">
        <f t="shared" si="208"/>
        <v>0</v>
      </c>
      <c r="AU49" s="141">
        <f>IF($H49&gt;0,#REF!,0)</f>
        <v>0</v>
      </c>
      <c r="AV49" s="141">
        <f t="shared" si="209"/>
        <v>0</v>
      </c>
      <c r="AW49" s="141">
        <f>IF($H49&gt;0,#REF!,0)</f>
        <v>0</v>
      </c>
      <c r="AX49" s="141">
        <f t="shared" si="210"/>
        <v>0</v>
      </c>
      <c r="AY49" s="247">
        <f t="shared" si="26"/>
        <v>0</v>
      </c>
      <c r="AZ49" s="85"/>
      <c r="BA49" s="86">
        <v>0</v>
      </c>
    </row>
    <row r="50" spans="1:53" ht="45.75" x14ac:dyDescent="0.65">
      <c r="A50" s="74" t="s">
        <v>62</v>
      </c>
      <c r="B50" s="74" t="s">
        <v>46</v>
      </c>
      <c r="C50" s="76">
        <f>C51</f>
        <v>7</v>
      </c>
      <c r="D50" s="77" t="s">
        <v>63</v>
      </c>
      <c r="E50" s="78">
        <v>0.628</v>
      </c>
      <c r="F50" s="137">
        <v>1.5</v>
      </c>
      <c r="G50" s="78">
        <v>0</v>
      </c>
      <c r="H50" s="249">
        <f t="shared" si="3"/>
        <v>6.2799999999999998E-4</v>
      </c>
      <c r="I50" s="80">
        <f>SUMIF(Y$14:AT$14,C50,Y$6:AT$6)</f>
        <v>0</v>
      </c>
      <c r="J50" s="81">
        <f>IF(H50=0,ROUND(E50*I50,2),ROUND(H50*E50,2))</f>
        <v>0</v>
      </c>
      <c r="K50" s="80">
        <f>ROUND(F50*I50,2)</f>
        <v>0</v>
      </c>
      <c r="L50" s="81">
        <f>IF(H50=0,ROUND(ROUND(F50*I50,2)*G50,2),ROUND(G50*H50,2))</f>
        <v>0</v>
      </c>
      <c r="M50" s="81">
        <f>L50-ROUND(G50*I50,2)</f>
        <v>0</v>
      </c>
      <c r="N50" s="82"/>
      <c r="O50" s="81">
        <f>J50+L50+N50</f>
        <v>0</v>
      </c>
      <c r="Q50" s="83">
        <f t="shared" si="0"/>
        <v>153.91</v>
      </c>
      <c r="R50" s="81">
        <f>ROUND(Q50*E50,2)</f>
        <v>96.66</v>
      </c>
      <c r="S50" s="83">
        <f>ROUND(F50*Q50,2)</f>
        <v>230.87</v>
      </c>
      <c r="T50" s="81">
        <f>ROUND(S50*G50,2)</f>
        <v>0</v>
      </c>
      <c r="U50" s="81">
        <f>T50-ROUND(Q50*G50,2)</f>
        <v>0</v>
      </c>
      <c r="V50" s="82"/>
      <c r="W50" s="81">
        <f>R50+T50+V50</f>
        <v>96.66</v>
      </c>
      <c r="X50" s="10"/>
      <c r="Y50" s="151"/>
      <c r="Z50" s="151"/>
      <c r="AA50" s="151"/>
      <c r="AB50" s="151"/>
      <c r="AC50" s="151"/>
      <c r="AD50" s="151"/>
      <c r="AE50" s="159"/>
      <c r="AF50" s="159"/>
      <c r="AG50" s="159"/>
      <c r="AH50" s="159"/>
      <c r="AI50" s="84">
        <f>IF($I50=AI$6,$E50,0)</f>
        <v>0</v>
      </c>
      <c r="AJ50" s="84">
        <f t="shared" ref="AJ50:AJ51" si="211">IF($K50=ROUND(AI$6*$F50,2),$G50,0)</f>
        <v>0</v>
      </c>
      <c r="AK50" s="141">
        <f>IF($H50&gt;0,AI50,0)</f>
        <v>0</v>
      </c>
      <c r="AL50" s="141">
        <f>IF(AK50&gt;0,1,0)</f>
        <v>0</v>
      </c>
      <c r="AM50" s="141">
        <f>IF($H50&gt;0,AJ50,0)</f>
        <v>0</v>
      </c>
      <c r="AN50" s="141">
        <f>IF(AM50&gt;0,1,0)</f>
        <v>0</v>
      </c>
      <c r="AO50" s="84">
        <f>IF($I50=AO$6,$E50,0)</f>
        <v>0</v>
      </c>
      <c r="AP50" s="84">
        <f t="shared" ref="AP50:AP51" si="212">IF($K50=ROUND(AO$6*$F50,2),$G50,0)</f>
        <v>0</v>
      </c>
      <c r="AQ50" s="141">
        <f>IF($H50&gt;0,AO50,0)</f>
        <v>0</v>
      </c>
      <c r="AR50" s="141">
        <f>IF(AQ50&gt;0,1,0)</f>
        <v>0</v>
      </c>
      <c r="AS50" s="141">
        <f>IF($H50&gt;0,AP50,0)</f>
        <v>0</v>
      </c>
      <c r="AT50" s="141">
        <f>IF(AS50&gt;0,1,0)</f>
        <v>0</v>
      </c>
      <c r="AU50" s="141" t="e">
        <f>IF($H50&gt;0,#REF!,0)</f>
        <v>#REF!</v>
      </c>
      <c r="AV50" s="141" t="e">
        <f>IF(AU50&gt;0,1,0)</f>
        <v>#REF!</v>
      </c>
      <c r="AW50" s="141" t="e">
        <f>IF($H50&gt;0,#REF!,0)</f>
        <v>#REF!</v>
      </c>
      <c r="AX50" s="141" t="e">
        <f>IF(AW50&gt;0,1,0)</f>
        <v>#REF!</v>
      </c>
      <c r="AY50" s="247">
        <f t="shared" si="26"/>
        <v>1E-3</v>
      </c>
      <c r="AZ50" s="85"/>
      <c r="BA50" s="86">
        <v>1</v>
      </c>
    </row>
    <row r="51" spans="1:53" ht="45.75" x14ac:dyDescent="0.65">
      <c r="A51" s="87" t="str">
        <f>IF(E51+G51&gt;0,A50,"")</f>
        <v/>
      </c>
      <c r="B51" s="87" t="str">
        <f>IF(E51+G51&gt;0,B50,"")</f>
        <v/>
      </c>
      <c r="C51" s="76">
        <v>7</v>
      </c>
      <c r="D51" s="77" t="s">
        <v>63</v>
      </c>
      <c r="E51" s="78">
        <v>0</v>
      </c>
      <c r="F51" s="137">
        <v>1.1000000000000001</v>
      </c>
      <c r="G51" s="78">
        <v>0</v>
      </c>
      <c r="H51" s="249">
        <f t="shared" si="3"/>
        <v>0</v>
      </c>
      <c r="I51" s="80">
        <f>SUMIF(Y$14:AT$14,C51,Y$6:AT$6)</f>
        <v>0</v>
      </c>
      <c r="J51" s="81">
        <f t="shared" ref="J51:J53" si="213">IF(H51=0,ROUND(E51*I51,2),ROUND(H51*E51,2))</f>
        <v>0</v>
      </c>
      <c r="K51" s="80">
        <f t="shared" ref="K51:K53" si="214">ROUND(F51*I51,2)</f>
        <v>0</v>
      </c>
      <c r="L51" s="81">
        <f t="shared" ref="L51:L53" si="215">IF(H51=0,ROUND(ROUND(F51*I51,2)*G51,2),ROUND(G51*H51,2))</f>
        <v>0</v>
      </c>
      <c r="M51" s="81">
        <f t="shared" ref="M51:M53" si="216">L51-ROUND(G51*I51,2)</f>
        <v>0</v>
      </c>
      <c r="N51" s="82"/>
      <c r="O51" s="81">
        <f t="shared" ref="O51:O53" si="217">J51+L51+N51</f>
        <v>0</v>
      </c>
      <c r="Q51" s="83">
        <f t="shared" si="0"/>
        <v>153.91</v>
      </c>
      <c r="R51" s="81">
        <f t="shared" ref="R51:R53" si="218">ROUND(Q51*E51,2)</f>
        <v>0</v>
      </c>
      <c r="S51" s="83">
        <f t="shared" ref="S51:S53" si="219">ROUND(F51*Q51,2)</f>
        <v>169.3</v>
      </c>
      <c r="T51" s="81">
        <f t="shared" ref="T51:T53" si="220">ROUND(S51*G51,2)</f>
        <v>0</v>
      </c>
      <c r="U51" s="81">
        <f t="shared" ref="U51:U53" si="221">T51-ROUND(Q51*G51,2)</f>
        <v>0</v>
      </c>
      <c r="V51" s="82"/>
      <c r="W51" s="81">
        <f t="shared" ref="W51:W53" si="222">R51+T51+V51</f>
        <v>0</v>
      </c>
      <c r="X51" s="10"/>
      <c r="Y51" s="151"/>
      <c r="Z51" s="151"/>
      <c r="AA51" s="151"/>
      <c r="AB51" s="151"/>
      <c r="AC51" s="151"/>
      <c r="AD51" s="151"/>
      <c r="AE51" s="159"/>
      <c r="AF51" s="159"/>
      <c r="AG51" s="159"/>
      <c r="AH51" s="159"/>
      <c r="AI51" s="84">
        <f t="shared" ref="AI51" si="223">IF($I51=AI$6,$E51,0)</f>
        <v>0</v>
      </c>
      <c r="AJ51" s="84">
        <f t="shared" si="211"/>
        <v>0</v>
      </c>
      <c r="AK51" s="141">
        <f t="shared" ref="AK51:AK53" si="224">IF($H51&gt;0,AI51,0)</f>
        <v>0</v>
      </c>
      <c r="AL51" s="141">
        <f t="shared" ref="AL51:AL53" si="225">IF(AK51&gt;0,1,0)</f>
        <v>0</v>
      </c>
      <c r="AM51" s="141">
        <f t="shared" ref="AM51:AM53" si="226">IF($H51&gt;0,AJ51,0)</f>
        <v>0</v>
      </c>
      <c r="AN51" s="141">
        <f t="shared" ref="AN51:AN53" si="227">IF(AM51&gt;0,1,0)</f>
        <v>0</v>
      </c>
      <c r="AO51" s="84">
        <f t="shared" ref="AO51" si="228">IF($I51=AO$6,$E51,0)</f>
        <v>0</v>
      </c>
      <c r="AP51" s="84">
        <f t="shared" si="212"/>
        <v>0</v>
      </c>
      <c r="AQ51" s="141">
        <f t="shared" ref="AQ51:AQ53" si="229">IF($H51&gt;0,AO51,0)</f>
        <v>0</v>
      </c>
      <c r="AR51" s="141">
        <f t="shared" ref="AR51:AR53" si="230">IF(AQ51&gt;0,1,0)</f>
        <v>0</v>
      </c>
      <c r="AS51" s="141">
        <f t="shared" ref="AS51:AS53" si="231">IF($H51&gt;0,AP51,0)</f>
        <v>0</v>
      </c>
      <c r="AT51" s="141">
        <f t="shared" ref="AT51:AT53" si="232">IF(AS51&gt;0,1,0)</f>
        <v>0</v>
      </c>
      <c r="AU51" s="141">
        <f>IF($H51&gt;0,#REF!,0)</f>
        <v>0</v>
      </c>
      <c r="AV51" s="141">
        <f t="shared" ref="AV51:AV53" si="233">IF(AU51&gt;0,1,0)</f>
        <v>0</v>
      </c>
      <c r="AW51" s="141">
        <f>IF($H51&gt;0,#REF!,0)</f>
        <v>0</v>
      </c>
      <c r="AX51" s="141">
        <f t="shared" ref="AX51:AX53" si="234">IF(AW51&gt;0,1,0)</f>
        <v>0</v>
      </c>
      <c r="AY51" s="247">
        <f t="shared" si="26"/>
        <v>0</v>
      </c>
      <c r="AZ51" s="85"/>
      <c r="BA51" s="86">
        <v>0</v>
      </c>
    </row>
    <row r="52" spans="1:53" ht="45.75" x14ac:dyDescent="0.65">
      <c r="A52" s="87" t="str">
        <f>IF(E52+G52&gt;0,A50,"")</f>
        <v/>
      </c>
      <c r="B52" s="87" t="str">
        <f>IF(E52+G52&gt;0,B50,"")</f>
        <v/>
      </c>
      <c r="C52" s="76">
        <f>C51</f>
        <v>7</v>
      </c>
      <c r="D52" s="77" t="s">
        <v>63</v>
      </c>
      <c r="E52" s="78">
        <v>0</v>
      </c>
      <c r="F52" s="137">
        <v>1.5</v>
      </c>
      <c r="G52" s="78">
        <v>0</v>
      </c>
      <c r="H52" s="249">
        <f t="shared" si="3"/>
        <v>0</v>
      </c>
      <c r="I52" s="80">
        <f>SUMIF(Y$14:AT$14,C52,Y$7:AT$7)</f>
        <v>0</v>
      </c>
      <c r="J52" s="81">
        <f t="shared" si="213"/>
        <v>0</v>
      </c>
      <c r="K52" s="80">
        <f t="shared" si="214"/>
        <v>0</v>
      </c>
      <c r="L52" s="81">
        <f t="shared" si="215"/>
        <v>0</v>
      </c>
      <c r="M52" s="81">
        <f t="shared" si="216"/>
        <v>0</v>
      </c>
      <c r="N52" s="82"/>
      <c r="O52" s="81">
        <f t="shared" si="217"/>
        <v>0</v>
      </c>
      <c r="Q52" s="83">
        <f t="shared" si="0"/>
        <v>153.91</v>
      </c>
      <c r="R52" s="81">
        <f t="shared" si="218"/>
        <v>0</v>
      </c>
      <c r="S52" s="83">
        <f t="shared" si="219"/>
        <v>230.87</v>
      </c>
      <c r="T52" s="81">
        <f t="shared" si="220"/>
        <v>0</v>
      </c>
      <c r="U52" s="81">
        <f t="shared" si="221"/>
        <v>0</v>
      </c>
      <c r="V52" s="82"/>
      <c r="W52" s="81">
        <f t="shared" si="222"/>
        <v>0</v>
      </c>
      <c r="X52" s="10"/>
      <c r="Y52" s="151"/>
      <c r="Z52" s="151"/>
      <c r="AA52" s="151"/>
      <c r="AB52" s="151"/>
      <c r="AC52" s="151"/>
      <c r="AD52" s="151"/>
      <c r="AE52" s="159"/>
      <c r="AF52" s="159"/>
      <c r="AG52" s="159"/>
      <c r="AH52" s="159"/>
      <c r="AI52" s="84">
        <f>IF($I52=AI$7,$E52,0)</f>
        <v>0</v>
      </c>
      <c r="AJ52" s="84">
        <f>IF($K52=ROUND(AI$7*$F52,2),$G52,0)</f>
        <v>0</v>
      </c>
      <c r="AK52" s="141">
        <f t="shared" si="224"/>
        <v>0</v>
      </c>
      <c r="AL52" s="141">
        <f t="shared" si="225"/>
        <v>0</v>
      </c>
      <c r="AM52" s="141">
        <f t="shared" si="226"/>
        <v>0</v>
      </c>
      <c r="AN52" s="141">
        <f t="shared" si="227"/>
        <v>0</v>
      </c>
      <c r="AO52" s="84">
        <f>IF($I52=AO$7,$E52,0)</f>
        <v>0</v>
      </c>
      <c r="AP52" s="84">
        <f>IF($K52=ROUND(AO$7*$F52,2),$G52,0)</f>
        <v>0</v>
      </c>
      <c r="AQ52" s="141">
        <f t="shared" si="229"/>
        <v>0</v>
      </c>
      <c r="AR52" s="141">
        <f t="shared" si="230"/>
        <v>0</v>
      </c>
      <c r="AS52" s="141">
        <f t="shared" si="231"/>
        <v>0</v>
      </c>
      <c r="AT52" s="141">
        <f t="shared" si="232"/>
        <v>0</v>
      </c>
      <c r="AU52" s="141">
        <f>IF($H52&gt;0,#REF!,0)</f>
        <v>0</v>
      </c>
      <c r="AV52" s="141">
        <f t="shared" si="233"/>
        <v>0</v>
      </c>
      <c r="AW52" s="141">
        <f>IF($H52&gt;0,#REF!,0)</f>
        <v>0</v>
      </c>
      <c r="AX52" s="141">
        <f t="shared" si="234"/>
        <v>0</v>
      </c>
      <c r="AY52" s="247">
        <f t="shared" si="26"/>
        <v>0</v>
      </c>
      <c r="AZ52" s="85"/>
      <c r="BA52" s="86">
        <v>0</v>
      </c>
    </row>
    <row r="53" spans="1:53" ht="45.75" x14ac:dyDescent="0.65">
      <c r="A53" s="87" t="str">
        <f>IF(E53+G53&gt;0,A50,"")</f>
        <v/>
      </c>
      <c r="B53" s="87" t="str">
        <f>IF(E53+G53&gt;0,B50,"")</f>
        <v/>
      </c>
      <c r="C53" s="76">
        <f>C51</f>
        <v>7</v>
      </c>
      <c r="D53" s="77" t="s">
        <v>63</v>
      </c>
      <c r="E53" s="78">
        <v>0</v>
      </c>
      <c r="F53" s="137">
        <v>1.1000000000000001</v>
      </c>
      <c r="G53" s="78">
        <v>0</v>
      </c>
      <c r="H53" s="249">
        <f t="shared" si="3"/>
        <v>0</v>
      </c>
      <c r="I53" s="80">
        <f>SUMIF(Y$14:AT$14,C53,Y$7:AT$7)</f>
        <v>0</v>
      </c>
      <c r="J53" s="81">
        <f t="shared" si="213"/>
        <v>0</v>
      </c>
      <c r="K53" s="80">
        <f t="shared" si="214"/>
        <v>0</v>
      </c>
      <c r="L53" s="81">
        <f t="shared" si="215"/>
        <v>0</v>
      </c>
      <c r="M53" s="81">
        <f t="shared" si="216"/>
        <v>0</v>
      </c>
      <c r="N53" s="82"/>
      <c r="O53" s="81">
        <f t="shared" si="217"/>
        <v>0</v>
      </c>
      <c r="Q53" s="83">
        <f t="shared" si="0"/>
        <v>153.91</v>
      </c>
      <c r="R53" s="81">
        <f t="shared" si="218"/>
        <v>0</v>
      </c>
      <c r="S53" s="83">
        <f t="shared" si="219"/>
        <v>169.3</v>
      </c>
      <c r="T53" s="81">
        <f t="shared" si="220"/>
        <v>0</v>
      </c>
      <c r="U53" s="81">
        <f t="shared" si="221"/>
        <v>0</v>
      </c>
      <c r="V53" s="82"/>
      <c r="W53" s="81">
        <f t="shared" si="222"/>
        <v>0</v>
      </c>
      <c r="X53" s="10"/>
      <c r="Y53" s="151"/>
      <c r="Z53" s="151"/>
      <c r="AA53" s="151"/>
      <c r="AB53" s="151"/>
      <c r="AC53" s="151"/>
      <c r="AD53" s="151"/>
      <c r="AE53" s="159"/>
      <c r="AF53" s="159"/>
      <c r="AG53" s="159"/>
      <c r="AH53" s="159"/>
      <c r="AI53" s="84">
        <f>IF($I53=AI$7,$E53,0)</f>
        <v>0</v>
      </c>
      <c r="AJ53" s="84">
        <f>IF($K53=ROUND(AI$7*$F53,2),$G53,0)</f>
        <v>0</v>
      </c>
      <c r="AK53" s="141">
        <f t="shared" si="224"/>
        <v>0</v>
      </c>
      <c r="AL53" s="141">
        <f t="shared" si="225"/>
        <v>0</v>
      </c>
      <c r="AM53" s="141">
        <f t="shared" si="226"/>
        <v>0</v>
      </c>
      <c r="AN53" s="141">
        <f t="shared" si="227"/>
        <v>0</v>
      </c>
      <c r="AO53" s="84">
        <f>IF($I53=AO$7,$E53,0)</f>
        <v>0</v>
      </c>
      <c r="AP53" s="84">
        <f>IF($K53=ROUND(AO$7*$F53,2),$G53,0)</f>
        <v>0</v>
      </c>
      <c r="AQ53" s="141">
        <f t="shared" si="229"/>
        <v>0</v>
      </c>
      <c r="AR53" s="141">
        <f t="shared" si="230"/>
        <v>0</v>
      </c>
      <c r="AS53" s="141">
        <f t="shared" si="231"/>
        <v>0</v>
      </c>
      <c r="AT53" s="141">
        <f t="shared" si="232"/>
        <v>0</v>
      </c>
      <c r="AU53" s="141">
        <f>IF($H53&gt;0,#REF!,0)</f>
        <v>0</v>
      </c>
      <c r="AV53" s="141">
        <f t="shared" si="233"/>
        <v>0</v>
      </c>
      <c r="AW53" s="141">
        <f>IF($H53&gt;0,#REF!,0)</f>
        <v>0</v>
      </c>
      <c r="AX53" s="141">
        <f t="shared" si="234"/>
        <v>0</v>
      </c>
      <c r="AY53" s="247">
        <f t="shared" si="26"/>
        <v>0</v>
      </c>
      <c r="AZ53" s="85"/>
      <c r="BA53" s="86">
        <v>0</v>
      </c>
    </row>
    <row r="54" spans="1:53" ht="45.75" x14ac:dyDescent="0.65">
      <c r="A54" s="74" t="s">
        <v>64</v>
      </c>
      <c r="B54" s="74" t="s">
        <v>65</v>
      </c>
      <c r="C54" s="76">
        <f>C55</f>
        <v>6</v>
      </c>
      <c r="D54" s="77" t="s">
        <v>66</v>
      </c>
      <c r="E54" s="78">
        <v>1.21</v>
      </c>
      <c r="F54" s="137">
        <v>1.5</v>
      </c>
      <c r="G54" s="78">
        <v>0</v>
      </c>
      <c r="H54" s="249">
        <f t="shared" si="3"/>
        <v>1.2099999999999999E-3</v>
      </c>
      <c r="I54" s="80">
        <f>SUMIF(Y$14:AT$14,C54,Y$6:AT$6)</f>
        <v>0</v>
      </c>
      <c r="J54" s="81">
        <f>IF(H54=0,ROUND(E54*I54,2),ROUND(H54*E54,2))</f>
        <v>0</v>
      </c>
      <c r="K54" s="80">
        <f>ROUND(F54*I54,2)</f>
        <v>0</v>
      </c>
      <c r="L54" s="81">
        <f>IF(H54=0,ROUND(ROUND(F54*I54,2)*G54,2),ROUND(G54*H54,2))</f>
        <v>0</v>
      </c>
      <c r="M54" s="81">
        <f>L54-ROUND(G54*I54,2)</f>
        <v>0</v>
      </c>
      <c r="N54" s="82"/>
      <c r="O54" s="81">
        <f>J54+L54+N54</f>
        <v>0</v>
      </c>
      <c r="Q54" s="83">
        <f t="shared" si="0"/>
        <v>153.91</v>
      </c>
      <c r="R54" s="81">
        <f>ROUND(Q54*E54,2)</f>
        <v>186.23</v>
      </c>
      <c r="S54" s="83">
        <f>ROUND(F54*Q54,2)</f>
        <v>230.87</v>
      </c>
      <c r="T54" s="81">
        <f>ROUND(S54*G54,2)</f>
        <v>0</v>
      </c>
      <c r="U54" s="81">
        <f>T54-ROUND(Q54*G54,2)</f>
        <v>0</v>
      </c>
      <c r="V54" s="82"/>
      <c r="W54" s="81">
        <f>R54+T54+V54</f>
        <v>186.23</v>
      </c>
      <c r="X54" s="10"/>
      <c r="Y54" s="151"/>
      <c r="Z54" s="151"/>
      <c r="AA54" s="151"/>
      <c r="AB54" s="151"/>
      <c r="AC54" s="151"/>
      <c r="AD54" s="151"/>
      <c r="AE54" s="159"/>
      <c r="AF54" s="159"/>
      <c r="AG54" s="159"/>
      <c r="AH54" s="159"/>
      <c r="AI54" s="84">
        <f>IF($I54=AI$6,$E54,0)</f>
        <v>0</v>
      </c>
      <c r="AJ54" s="84">
        <f t="shared" ref="AJ54:AJ55" si="235">IF($K54=ROUND(AI$6*$F54,2),$G54,0)</f>
        <v>0</v>
      </c>
      <c r="AK54" s="141">
        <f>IF($H54&gt;0,AI54,0)</f>
        <v>0</v>
      </c>
      <c r="AL54" s="141">
        <f>IF(AK54&gt;0,1,0)</f>
        <v>0</v>
      </c>
      <c r="AM54" s="141">
        <f>IF($H54&gt;0,AJ54,0)</f>
        <v>0</v>
      </c>
      <c r="AN54" s="141">
        <f>IF(AM54&gt;0,1,0)</f>
        <v>0</v>
      </c>
      <c r="AO54" s="84">
        <f>IF($I54=AO$6,$E54,0)</f>
        <v>0</v>
      </c>
      <c r="AP54" s="84">
        <f t="shared" ref="AP54:AP55" si="236">IF($K54=ROUND(AO$6*$F54,2),$G54,0)</f>
        <v>0</v>
      </c>
      <c r="AQ54" s="141">
        <f>IF($H54&gt;0,AO54,0)</f>
        <v>0</v>
      </c>
      <c r="AR54" s="141">
        <f>IF(AQ54&gt;0,1,0)</f>
        <v>0</v>
      </c>
      <c r="AS54" s="141">
        <f>IF($H54&gt;0,AP54,0)</f>
        <v>0</v>
      </c>
      <c r="AT54" s="141">
        <f>IF(AS54&gt;0,1,0)</f>
        <v>0</v>
      </c>
      <c r="AU54" s="141" t="e">
        <f>IF($H54&gt;0,#REF!,0)</f>
        <v>#REF!</v>
      </c>
      <c r="AV54" s="141" t="e">
        <f>IF(AU54&gt;0,1,0)</f>
        <v>#REF!</v>
      </c>
      <c r="AW54" s="141" t="e">
        <f>IF($H54&gt;0,#REF!,0)</f>
        <v>#REF!</v>
      </c>
      <c r="AX54" s="141" t="e">
        <f>IF(AW54&gt;0,1,0)</f>
        <v>#REF!</v>
      </c>
      <c r="AY54" s="247">
        <f t="shared" si="26"/>
        <v>1.1000000000000001E-3</v>
      </c>
      <c r="AZ54" s="85"/>
      <c r="BA54" s="86">
        <v>1.1000000000000001</v>
      </c>
    </row>
    <row r="55" spans="1:53" ht="45.75" x14ac:dyDescent="0.65">
      <c r="A55" s="87" t="str">
        <f>IF(E55+G55&gt;0,A54,"")</f>
        <v/>
      </c>
      <c r="B55" s="87" t="str">
        <f>IF(E55+G55&gt;0,B54,"")</f>
        <v/>
      </c>
      <c r="C55" s="76">
        <v>6</v>
      </c>
      <c r="D55" s="77" t="s">
        <v>66</v>
      </c>
      <c r="E55" s="78">
        <v>0</v>
      </c>
      <c r="F55" s="137">
        <v>1.1000000000000001</v>
      </c>
      <c r="G55" s="78">
        <v>0</v>
      </c>
      <c r="H55" s="249">
        <f t="shared" si="3"/>
        <v>0</v>
      </c>
      <c r="I55" s="80">
        <f>SUMIF(Y$14:AT$14,C55,Y$6:AT$6)</f>
        <v>0</v>
      </c>
      <c r="J55" s="81">
        <f t="shared" ref="J55:J57" si="237">IF(H55=0,ROUND(E55*I55,2),ROUND(H55*E55,2))</f>
        <v>0</v>
      </c>
      <c r="K55" s="80">
        <f t="shared" ref="K55:K57" si="238">ROUND(F55*I55,2)</f>
        <v>0</v>
      </c>
      <c r="L55" s="81">
        <f t="shared" ref="L55:L57" si="239">IF(H55=0,ROUND(ROUND(F55*I55,2)*G55,2),ROUND(G55*H55,2))</f>
        <v>0</v>
      </c>
      <c r="M55" s="81">
        <f t="shared" ref="M55:M57" si="240">L55-ROUND(G55*I55,2)</f>
        <v>0</v>
      </c>
      <c r="N55" s="82"/>
      <c r="O55" s="81">
        <f t="shared" ref="O55:O57" si="241">J55+L55+N55</f>
        <v>0</v>
      </c>
      <c r="Q55" s="83">
        <f t="shared" si="0"/>
        <v>153.91</v>
      </c>
      <c r="R55" s="81">
        <f t="shared" ref="R55:R57" si="242">ROUND(Q55*E55,2)</f>
        <v>0</v>
      </c>
      <c r="S55" s="83">
        <f t="shared" ref="S55:S57" si="243">ROUND(F55*Q55,2)</f>
        <v>169.3</v>
      </c>
      <c r="T55" s="81">
        <f t="shared" ref="T55:T57" si="244">ROUND(S55*G55,2)</f>
        <v>0</v>
      </c>
      <c r="U55" s="81">
        <f t="shared" ref="U55:U57" si="245">T55-ROUND(Q55*G55,2)</f>
        <v>0</v>
      </c>
      <c r="V55" s="82"/>
      <c r="W55" s="81">
        <f t="shared" ref="W55:W57" si="246">R55+T55+V55</f>
        <v>0</v>
      </c>
      <c r="X55" s="10"/>
      <c r="Y55" s="151"/>
      <c r="Z55" s="151"/>
      <c r="AA55" s="151"/>
      <c r="AB55" s="151"/>
      <c r="AC55" s="151"/>
      <c r="AD55" s="151"/>
      <c r="AE55" s="159"/>
      <c r="AF55" s="159"/>
      <c r="AG55" s="159"/>
      <c r="AH55" s="159"/>
      <c r="AI55" s="84">
        <f t="shared" ref="AI55" si="247">IF($I55=AI$6,$E55,0)</f>
        <v>0</v>
      </c>
      <c r="AJ55" s="84">
        <f t="shared" si="235"/>
        <v>0</v>
      </c>
      <c r="AK55" s="141">
        <f t="shared" ref="AK55:AK57" si="248">IF($H55&gt;0,AI55,0)</f>
        <v>0</v>
      </c>
      <c r="AL55" s="141">
        <f t="shared" ref="AL55:AL57" si="249">IF(AK55&gt;0,1,0)</f>
        <v>0</v>
      </c>
      <c r="AM55" s="141">
        <f t="shared" ref="AM55:AM57" si="250">IF($H55&gt;0,AJ55,0)</f>
        <v>0</v>
      </c>
      <c r="AN55" s="141">
        <f t="shared" ref="AN55:AN57" si="251">IF(AM55&gt;0,1,0)</f>
        <v>0</v>
      </c>
      <c r="AO55" s="84">
        <f t="shared" ref="AO55" si="252">IF($I55=AO$6,$E55,0)</f>
        <v>0</v>
      </c>
      <c r="AP55" s="84">
        <f t="shared" si="236"/>
        <v>0</v>
      </c>
      <c r="AQ55" s="141">
        <f t="shared" ref="AQ55:AQ57" si="253">IF($H55&gt;0,AO55,0)</f>
        <v>0</v>
      </c>
      <c r="AR55" s="141">
        <f t="shared" ref="AR55:AR57" si="254">IF(AQ55&gt;0,1,0)</f>
        <v>0</v>
      </c>
      <c r="AS55" s="141">
        <f t="shared" ref="AS55:AS57" si="255">IF($H55&gt;0,AP55,0)</f>
        <v>0</v>
      </c>
      <c r="AT55" s="141">
        <f t="shared" ref="AT55:AT57" si="256">IF(AS55&gt;0,1,0)</f>
        <v>0</v>
      </c>
      <c r="AU55" s="141">
        <f>IF($H55&gt;0,#REF!,0)</f>
        <v>0</v>
      </c>
      <c r="AV55" s="141">
        <f t="shared" ref="AV55:AV57" si="257">IF(AU55&gt;0,1,0)</f>
        <v>0</v>
      </c>
      <c r="AW55" s="141">
        <f>IF($H55&gt;0,#REF!,0)</f>
        <v>0</v>
      </c>
      <c r="AX55" s="141">
        <f t="shared" ref="AX55:AX57" si="258">IF(AW55&gt;0,1,0)</f>
        <v>0</v>
      </c>
      <c r="AY55" s="247">
        <f t="shared" si="26"/>
        <v>0</v>
      </c>
      <c r="AZ55" s="85"/>
      <c r="BA55" s="86">
        <v>0</v>
      </c>
    </row>
    <row r="56" spans="1:53" ht="45.75" x14ac:dyDescent="0.65">
      <c r="A56" s="87" t="str">
        <f>IF(E56+G56&gt;0,A54,"")</f>
        <v/>
      </c>
      <c r="B56" s="87" t="str">
        <f>IF(E56+G56&gt;0,B54,"")</f>
        <v/>
      </c>
      <c r="C56" s="76">
        <f>C55</f>
        <v>6</v>
      </c>
      <c r="D56" s="77" t="s">
        <v>66</v>
      </c>
      <c r="E56" s="78">
        <v>0</v>
      </c>
      <c r="F56" s="137">
        <v>1.5</v>
      </c>
      <c r="G56" s="78">
        <v>0</v>
      </c>
      <c r="H56" s="249">
        <f t="shared" si="3"/>
        <v>0</v>
      </c>
      <c r="I56" s="80">
        <f>SUMIF(Y$14:AT$14,C56,Y$7:AT$7)</f>
        <v>0</v>
      </c>
      <c r="J56" s="81">
        <f t="shared" si="237"/>
        <v>0</v>
      </c>
      <c r="K56" s="80">
        <f t="shared" si="238"/>
        <v>0</v>
      </c>
      <c r="L56" s="81">
        <f t="shared" si="239"/>
        <v>0</v>
      </c>
      <c r="M56" s="81">
        <f t="shared" si="240"/>
        <v>0</v>
      </c>
      <c r="N56" s="82"/>
      <c r="O56" s="81">
        <f t="shared" si="241"/>
        <v>0</v>
      </c>
      <c r="Q56" s="83">
        <f t="shared" si="0"/>
        <v>153.91</v>
      </c>
      <c r="R56" s="81">
        <f t="shared" si="242"/>
        <v>0</v>
      </c>
      <c r="S56" s="83">
        <f t="shared" si="243"/>
        <v>230.87</v>
      </c>
      <c r="T56" s="81">
        <f t="shared" si="244"/>
        <v>0</v>
      </c>
      <c r="U56" s="81">
        <f t="shared" si="245"/>
        <v>0</v>
      </c>
      <c r="V56" s="82"/>
      <c r="W56" s="81">
        <f t="shared" si="246"/>
        <v>0</v>
      </c>
      <c r="X56" s="10"/>
      <c r="Y56" s="151"/>
      <c r="Z56" s="151"/>
      <c r="AA56" s="151"/>
      <c r="AB56" s="151"/>
      <c r="AC56" s="151"/>
      <c r="AD56" s="151"/>
      <c r="AE56" s="159"/>
      <c r="AF56" s="159"/>
      <c r="AG56" s="159"/>
      <c r="AH56" s="159"/>
      <c r="AI56" s="84">
        <f>IF($I56=AI$7,$E56,0)</f>
        <v>0</v>
      </c>
      <c r="AJ56" s="84">
        <f>IF($K56=ROUND(AI$7*$F56,2),$G56,0)</f>
        <v>0</v>
      </c>
      <c r="AK56" s="141">
        <f t="shared" si="248"/>
        <v>0</v>
      </c>
      <c r="AL56" s="141">
        <f t="shared" si="249"/>
        <v>0</v>
      </c>
      <c r="AM56" s="141">
        <f t="shared" si="250"/>
        <v>0</v>
      </c>
      <c r="AN56" s="141">
        <f t="shared" si="251"/>
        <v>0</v>
      </c>
      <c r="AO56" s="84">
        <f>IF($I56=AO$7,$E56,0)</f>
        <v>0</v>
      </c>
      <c r="AP56" s="84">
        <f>IF($K56=ROUND(AO$7*$F56,2),$G56,0)</f>
        <v>0</v>
      </c>
      <c r="AQ56" s="141">
        <f t="shared" si="253"/>
        <v>0</v>
      </c>
      <c r="AR56" s="141">
        <f t="shared" si="254"/>
        <v>0</v>
      </c>
      <c r="AS56" s="141">
        <f t="shared" si="255"/>
        <v>0</v>
      </c>
      <c r="AT56" s="141">
        <f t="shared" si="256"/>
        <v>0</v>
      </c>
      <c r="AU56" s="141">
        <f>IF($H56&gt;0,#REF!,0)</f>
        <v>0</v>
      </c>
      <c r="AV56" s="141">
        <f t="shared" si="257"/>
        <v>0</v>
      </c>
      <c r="AW56" s="141">
        <f>IF($H56&gt;0,#REF!,0)</f>
        <v>0</v>
      </c>
      <c r="AX56" s="141">
        <f t="shared" si="258"/>
        <v>0</v>
      </c>
      <c r="AY56" s="247">
        <f t="shared" si="26"/>
        <v>0</v>
      </c>
      <c r="AZ56" s="85"/>
      <c r="BA56" s="86">
        <v>0</v>
      </c>
    </row>
    <row r="57" spans="1:53" ht="45.75" x14ac:dyDescent="0.65">
      <c r="A57" s="87" t="str">
        <f>IF(E57+G57&gt;0,A54,"")</f>
        <v/>
      </c>
      <c r="B57" s="87" t="str">
        <f>IF(E57+G57&gt;0,B54,"")</f>
        <v/>
      </c>
      <c r="C57" s="76">
        <f>C55</f>
        <v>6</v>
      </c>
      <c r="D57" s="77" t="s">
        <v>66</v>
      </c>
      <c r="E57" s="78">
        <v>0</v>
      </c>
      <c r="F57" s="137">
        <v>1.1000000000000001</v>
      </c>
      <c r="G57" s="78">
        <v>0</v>
      </c>
      <c r="H57" s="249">
        <f t="shared" si="3"/>
        <v>0</v>
      </c>
      <c r="I57" s="80">
        <f>SUMIF(Y$14:AT$14,C57,Y$7:AT$7)</f>
        <v>0</v>
      </c>
      <c r="J57" s="81">
        <f t="shared" si="237"/>
        <v>0</v>
      </c>
      <c r="K57" s="80">
        <f t="shared" si="238"/>
        <v>0</v>
      </c>
      <c r="L57" s="81">
        <f t="shared" si="239"/>
        <v>0</v>
      </c>
      <c r="M57" s="81">
        <f t="shared" si="240"/>
        <v>0</v>
      </c>
      <c r="N57" s="82"/>
      <c r="O57" s="81">
        <f t="shared" si="241"/>
        <v>0</v>
      </c>
      <c r="Q57" s="83">
        <f t="shared" si="0"/>
        <v>153.91</v>
      </c>
      <c r="R57" s="81">
        <f t="shared" si="242"/>
        <v>0</v>
      </c>
      <c r="S57" s="83">
        <f t="shared" si="243"/>
        <v>169.3</v>
      </c>
      <c r="T57" s="81">
        <f t="shared" si="244"/>
        <v>0</v>
      </c>
      <c r="U57" s="81">
        <f t="shared" si="245"/>
        <v>0</v>
      </c>
      <c r="V57" s="82"/>
      <c r="W57" s="81">
        <f t="shared" si="246"/>
        <v>0</v>
      </c>
      <c r="X57" s="10"/>
      <c r="Y57" s="151"/>
      <c r="Z57" s="151"/>
      <c r="AA57" s="151"/>
      <c r="AB57" s="151"/>
      <c r="AC57" s="151"/>
      <c r="AD57" s="151"/>
      <c r="AE57" s="159"/>
      <c r="AF57" s="159"/>
      <c r="AG57" s="159"/>
      <c r="AH57" s="159"/>
      <c r="AI57" s="84">
        <f>IF($I57=AI$7,$E57,0)</f>
        <v>0</v>
      </c>
      <c r="AJ57" s="84">
        <f>IF($K57=ROUND(AI$7*$F57,2),$G57,0)</f>
        <v>0</v>
      </c>
      <c r="AK57" s="141">
        <f t="shared" si="248"/>
        <v>0</v>
      </c>
      <c r="AL57" s="141">
        <f t="shared" si="249"/>
        <v>0</v>
      </c>
      <c r="AM57" s="141">
        <f t="shared" si="250"/>
        <v>0</v>
      </c>
      <c r="AN57" s="141">
        <f t="shared" si="251"/>
        <v>0</v>
      </c>
      <c r="AO57" s="84">
        <f>IF($I57=AO$7,$E57,0)</f>
        <v>0</v>
      </c>
      <c r="AP57" s="84">
        <f>IF($K57=ROUND(AO$7*$F57,2),$G57,0)</f>
        <v>0</v>
      </c>
      <c r="AQ57" s="141">
        <f t="shared" si="253"/>
        <v>0</v>
      </c>
      <c r="AR57" s="141">
        <f t="shared" si="254"/>
        <v>0</v>
      </c>
      <c r="AS57" s="141">
        <f t="shared" si="255"/>
        <v>0</v>
      </c>
      <c r="AT57" s="141">
        <f t="shared" si="256"/>
        <v>0</v>
      </c>
      <c r="AU57" s="141">
        <f>IF($H57&gt;0,#REF!,0)</f>
        <v>0</v>
      </c>
      <c r="AV57" s="141">
        <f t="shared" si="257"/>
        <v>0</v>
      </c>
      <c r="AW57" s="141">
        <f>IF($H57&gt;0,#REF!,0)</f>
        <v>0</v>
      </c>
      <c r="AX57" s="141">
        <f t="shared" si="258"/>
        <v>0</v>
      </c>
      <c r="AY57" s="247">
        <f t="shared" si="26"/>
        <v>0</v>
      </c>
      <c r="AZ57" s="85"/>
      <c r="BA57" s="86">
        <v>0</v>
      </c>
    </row>
    <row r="58" spans="1:53" ht="45.75" x14ac:dyDescent="0.65">
      <c r="A58" s="74" t="s">
        <v>64</v>
      </c>
      <c r="B58" s="74" t="s">
        <v>65</v>
      </c>
      <c r="C58" s="76">
        <f>C59</f>
        <v>6</v>
      </c>
      <c r="D58" s="77" t="s">
        <v>67</v>
      </c>
      <c r="E58" s="78">
        <v>0.65900000000000003</v>
      </c>
      <c r="F58" s="137">
        <v>1.5</v>
      </c>
      <c r="G58" s="78">
        <v>0</v>
      </c>
      <c r="H58" s="249">
        <f t="shared" si="3"/>
        <v>6.5900000000000008E-4</v>
      </c>
      <c r="I58" s="80">
        <f>SUMIF(Y$14:AT$14,C58,Y$6:AT$6)</f>
        <v>0</v>
      </c>
      <c r="J58" s="81">
        <f>IF(H58=0,ROUND(E58*I58,2),ROUND(H58*E58,2))</f>
        <v>0</v>
      </c>
      <c r="K58" s="80">
        <f>ROUND(F58*I58,2)</f>
        <v>0</v>
      </c>
      <c r="L58" s="81">
        <f>IF(H58=0,ROUND(ROUND(F58*I58,2)*G58,2),ROUND(G58*H58,2))</f>
        <v>0</v>
      </c>
      <c r="M58" s="81">
        <f>L58-ROUND(G58*I58,2)</f>
        <v>0</v>
      </c>
      <c r="N58" s="82"/>
      <c r="O58" s="81">
        <f>J58+L58+N58</f>
        <v>0</v>
      </c>
      <c r="Q58" s="83">
        <f t="shared" si="0"/>
        <v>153.91</v>
      </c>
      <c r="R58" s="81">
        <f>ROUND(Q58*E58,2)</f>
        <v>101.43</v>
      </c>
      <c r="S58" s="83">
        <f>ROUND(F58*Q58,2)</f>
        <v>230.87</v>
      </c>
      <c r="T58" s="81">
        <f>ROUND(S58*G58,2)</f>
        <v>0</v>
      </c>
      <c r="U58" s="81">
        <f>T58-ROUND(Q58*G58,2)</f>
        <v>0</v>
      </c>
      <c r="V58" s="82"/>
      <c r="W58" s="81">
        <f>R58+T58+V58</f>
        <v>101.43</v>
      </c>
      <c r="X58" s="10"/>
      <c r="Y58" s="151"/>
      <c r="Z58" s="151"/>
      <c r="AA58" s="151"/>
      <c r="AB58" s="151"/>
      <c r="AC58" s="151"/>
      <c r="AD58" s="151"/>
      <c r="AE58" s="159"/>
      <c r="AF58" s="159"/>
      <c r="AG58" s="159"/>
      <c r="AH58" s="159"/>
      <c r="AI58" s="84">
        <f>IF($I58=AI$6,$E58,0)</f>
        <v>0</v>
      </c>
      <c r="AJ58" s="84">
        <f t="shared" ref="AJ58:AJ59" si="259">IF($K58=ROUND(AI$6*$F58,2),$G58,0)</f>
        <v>0</v>
      </c>
      <c r="AK58" s="141">
        <f>IF($H58&gt;0,AI58,0)</f>
        <v>0</v>
      </c>
      <c r="AL58" s="141">
        <f>IF(AK58&gt;0,1,0)</f>
        <v>0</v>
      </c>
      <c r="AM58" s="141">
        <f>IF($H58&gt;0,AJ58,0)</f>
        <v>0</v>
      </c>
      <c r="AN58" s="141">
        <f>IF(AM58&gt;0,1,0)</f>
        <v>0</v>
      </c>
      <c r="AO58" s="84">
        <f>IF($I58=AO$6,$E58,0)</f>
        <v>0</v>
      </c>
      <c r="AP58" s="84">
        <f t="shared" ref="AP58:AP59" si="260">IF($K58=ROUND(AO$6*$F58,2),$G58,0)</f>
        <v>0</v>
      </c>
      <c r="AQ58" s="141">
        <f>IF($H58&gt;0,AO58,0)</f>
        <v>0</v>
      </c>
      <c r="AR58" s="141">
        <f>IF(AQ58&gt;0,1,0)</f>
        <v>0</v>
      </c>
      <c r="AS58" s="141">
        <f>IF($H58&gt;0,AP58,0)</f>
        <v>0</v>
      </c>
      <c r="AT58" s="141">
        <f>IF(AS58&gt;0,1,0)</f>
        <v>0</v>
      </c>
      <c r="AU58" s="141" t="e">
        <f>IF($H58&gt;0,#REF!,0)</f>
        <v>#REF!</v>
      </c>
      <c r="AV58" s="141" t="e">
        <f>IF(AU58&gt;0,1,0)</f>
        <v>#REF!</v>
      </c>
      <c r="AW58" s="141" t="e">
        <f>IF($H58&gt;0,#REF!,0)</f>
        <v>#REF!</v>
      </c>
      <c r="AX58" s="141" t="e">
        <f>IF(AW58&gt;0,1,0)</f>
        <v>#REF!</v>
      </c>
      <c r="AY58" s="247">
        <f t="shared" si="26"/>
        <v>3.3E-3</v>
      </c>
      <c r="AZ58" s="85"/>
      <c r="BA58" s="86">
        <v>3.3</v>
      </c>
    </row>
    <row r="59" spans="1:53" ht="45.75" x14ac:dyDescent="0.65">
      <c r="A59" s="87" t="str">
        <f>IF(E59+G59&gt;0,A58,"")</f>
        <v/>
      </c>
      <c r="B59" s="87" t="str">
        <f>IF(E59+G59&gt;0,B58,"")</f>
        <v/>
      </c>
      <c r="C59" s="76">
        <v>6</v>
      </c>
      <c r="D59" s="77" t="s">
        <v>67</v>
      </c>
      <c r="E59" s="78">
        <v>0</v>
      </c>
      <c r="F59" s="137">
        <v>1.1000000000000001</v>
      </c>
      <c r="G59" s="78">
        <v>0</v>
      </c>
      <c r="H59" s="249">
        <f t="shared" si="3"/>
        <v>0</v>
      </c>
      <c r="I59" s="80">
        <f>SUMIF(Y$14:AT$14,C59,Y$6:AT$6)</f>
        <v>0</v>
      </c>
      <c r="J59" s="81">
        <f t="shared" ref="J59:J61" si="261">IF(H59=0,ROUND(E59*I59,2),ROUND(H59*E59,2))</f>
        <v>0</v>
      </c>
      <c r="K59" s="80">
        <f t="shared" ref="K59:K61" si="262">ROUND(F59*I59,2)</f>
        <v>0</v>
      </c>
      <c r="L59" s="81">
        <f t="shared" ref="L59:L61" si="263">IF(H59=0,ROUND(ROUND(F59*I59,2)*G59,2),ROUND(G59*H59,2))</f>
        <v>0</v>
      </c>
      <c r="M59" s="81">
        <f t="shared" ref="M59:M61" si="264">L59-ROUND(G59*I59,2)</f>
        <v>0</v>
      </c>
      <c r="N59" s="82"/>
      <c r="O59" s="81">
        <f t="shared" ref="O59:O61" si="265">J59+L59+N59</f>
        <v>0</v>
      </c>
      <c r="Q59" s="83">
        <f t="shared" si="0"/>
        <v>153.91</v>
      </c>
      <c r="R59" s="81">
        <f t="shared" ref="R59:R61" si="266">ROUND(Q59*E59,2)</f>
        <v>0</v>
      </c>
      <c r="S59" s="83">
        <f t="shared" ref="S59:S61" si="267">ROUND(F59*Q59,2)</f>
        <v>169.3</v>
      </c>
      <c r="T59" s="81">
        <f t="shared" ref="T59:T61" si="268">ROUND(S59*G59,2)</f>
        <v>0</v>
      </c>
      <c r="U59" s="81">
        <f t="shared" ref="U59:U61" si="269">T59-ROUND(Q59*G59,2)</f>
        <v>0</v>
      </c>
      <c r="V59" s="82"/>
      <c r="W59" s="81">
        <f t="shared" ref="W59:W61" si="270">R59+T59+V59</f>
        <v>0</v>
      </c>
      <c r="X59" s="10"/>
      <c r="Y59" s="151"/>
      <c r="Z59" s="151"/>
      <c r="AA59" s="151"/>
      <c r="AB59" s="151"/>
      <c r="AC59" s="151"/>
      <c r="AD59" s="151"/>
      <c r="AE59" s="159"/>
      <c r="AF59" s="159"/>
      <c r="AG59" s="159"/>
      <c r="AH59" s="159"/>
      <c r="AI59" s="84">
        <f t="shared" ref="AI59" si="271">IF($I59=AI$6,$E59,0)</f>
        <v>0</v>
      </c>
      <c r="AJ59" s="84">
        <f t="shared" si="259"/>
        <v>0</v>
      </c>
      <c r="AK59" s="141">
        <f t="shared" ref="AK59:AK61" si="272">IF($H59&gt;0,AI59,0)</f>
        <v>0</v>
      </c>
      <c r="AL59" s="141">
        <f t="shared" ref="AL59:AL61" si="273">IF(AK59&gt;0,1,0)</f>
        <v>0</v>
      </c>
      <c r="AM59" s="141">
        <f t="shared" ref="AM59:AM61" si="274">IF($H59&gt;0,AJ59,0)</f>
        <v>0</v>
      </c>
      <c r="AN59" s="141">
        <f t="shared" ref="AN59:AN61" si="275">IF(AM59&gt;0,1,0)</f>
        <v>0</v>
      </c>
      <c r="AO59" s="84">
        <f t="shared" ref="AO59" si="276">IF($I59=AO$6,$E59,0)</f>
        <v>0</v>
      </c>
      <c r="AP59" s="84">
        <f t="shared" si="260"/>
        <v>0</v>
      </c>
      <c r="AQ59" s="141">
        <f t="shared" ref="AQ59:AQ61" si="277">IF($H59&gt;0,AO59,0)</f>
        <v>0</v>
      </c>
      <c r="AR59" s="141">
        <f t="shared" ref="AR59:AR61" si="278">IF(AQ59&gt;0,1,0)</f>
        <v>0</v>
      </c>
      <c r="AS59" s="141">
        <f t="shared" ref="AS59:AS61" si="279">IF($H59&gt;0,AP59,0)</f>
        <v>0</v>
      </c>
      <c r="AT59" s="141">
        <f t="shared" ref="AT59:AT61" si="280">IF(AS59&gt;0,1,0)</f>
        <v>0</v>
      </c>
      <c r="AU59" s="141">
        <f>IF($H59&gt;0,#REF!,0)</f>
        <v>0</v>
      </c>
      <c r="AV59" s="141">
        <f t="shared" ref="AV59:AV61" si="281">IF(AU59&gt;0,1,0)</f>
        <v>0</v>
      </c>
      <c r="AW59" s="141">
        <f>IF($H59&gt;0,#REF!,0)</f>
        <v>0</v>
      </c>
      <c r="AX59" s="141">
        <f t="shared" ref="AX59:AX61" si="282">IF(AW59&gt;0,1,0)</f>
        <v>0</v>
      </c>
      <c r="AY59" s="247">
        <f t="shared" si="26"/>
        <v>0</v>
      </c>
      <c r="AZ59" s="85"/>
      <c r="BA59" s="86">
        <v>0</v>
      </c>
    </row>
    <row r="60" spans="1:53" ht="45.75" x14ac:dyDescent="0.65">
      <c r="A60" s="87" t="str">
        <f>IF(E60+G60&gt;0,A58,"")</f>
        <v/>
      </c>
      <c r="B60" s="87" t="str">
        <f>IF(E60+G60&gt;0,B58,"")</f>
        <v/>
      </c>
      <c r="C60" s="76">
        <f>C59</f>
        <v>6</v>
      </c>
      <c r="D60" s="77" t="s">
        <v>67</v>
      </c>
      <c r="E60" s="78">
        <v>0</v>
      </c>
      <c r="F60" s="137">
        <v>1.5</v>
      </c>
      <c r="G60" s="78">
        <v>0</v>
      </c>
      <c r="H60" s="249">
        <f t="shared" si="3"/>
        <v>0</v>
      </c>
      <c r="I60" s="80">
        <f>SUMIF(Y$14:AT$14,C60,Y$7:AT$7)</f>
        <v>0</v>
      </c>
      <c r="J60" s="81">
        <f t="shared" si="261"/>
        <v>0</v>
      </c>
      <c r="K60" s="80">
        <f t="shared" si="262"/>
        <v>0</v>
      </c>
      <c r="L60" s="81">
        <f t="shared" si="263"/>
        <v>0</v>
      </c>
      <c r="M60" s="81">
        <f t="shared" si="264"/>
        <v>0</v>
      </c>
      <c r="N60" s="82"/>
      <c r="O60" s="81">
        <f t="shared" si="265"/>
        <v>0</v>
      </c>
      <c r="Q60" s="83">
        <f t="shared" si="0"/>
        <v>153.91</v>
      </c>
      <c r="R60" s="81">
        <f t="shared" si="266"/>
        <v>0</v>
      </c>
      <c r="S60" s="83">
        <f t="shared" si="267"/>
        <v>230.87</v>
      </c>
      <c r="T60" s="81">
        <f t="shared" si="268"/>
        <v>0</v>
      </c>
      <c r="U60" s="81">
        <f t="shared" si="269"/>
        <v>0</v>
      </c>
      <c r="V60" s="82"/>
      <c r="W60" s="81">
        <f t="shared" si="270"/>
        <v>0</v>
      </c>
      <c r="X60" s="10"/>
      <c r="Y60" s="151"/>
      <c r="Z60" s="151"/>
      <c r="AA60" s="151"/>
      <c r="AB60" s="151"/>
      <c r="AC60" s="151"/>
      <c r="AD60" s="151"/>
      <c r="AE60" s="159"/>
      <c r="AF60" s="159"/>
      <c r="AG60" s="159"/>
      <c r="AH60" s="159"/>
      <c r="AI60" s="84">
        <f>IF($I60=AI$7,$E60,0)</f>
        <v>0</v>
      </c>
      <c r="AJ60" s="84">
        <f>IF($K60=ROUND(AI$7*$F60,2),$G60,0)</f>
        <v>0</v>
      </c>
      <c r="AK60" s="141">
        <f t="shared" si="272"/>
        <v>0</v>
      </c>
      <c r="AL60" s="141">
        <f t="shared" si="273"/>
        <v>0</v>
      </c>
      <c r="AM60" s="141">
        <f t="shared" si="274"/>
        <v>0</v>
      </c>
      <c r="AN60" s="141">
        <f t="shared" si="275"/>
        <v>0</v>
      </c>
      <c r="AO60" s="84">
        <f>IF($I60=AO$7,$E60,0)</f>
        <v>0</v>
      </c>
      <c r="AP60" s="84">
        <f>IF($K60=ROUND(AO$7*$F60,2),$G60,0)</f>
        <v>0</v>
      </c>
      <c r="AQ60" s="141">
        <f t="shared" si="277"/>
        <v>0</v>
      </c>
      <c r="AR60" s="141">
        <f t="shared" si="278"/>
        <v>0</v>
      </c>
      <c r="AS60" s="141">
        <f t="shared" si="279"/>
        <v>0</v>
      </c>
      <c r="AT60" s="141">
        <f t="shared" si="280"/>
        <v>0</v>
      </c>
      <c r="AU60" s="141">
        <f>IF($H60&gt;0,#REF!,0)</f>
        <v>0</v>
      </c>
      <c r="AV60" s="141">
        <f t="shared" si="281"/>
        <v>0</v>
      </c>
      <c r="AW60" s="141">
        <f>IF($H60&gt;0,#REF!,0)</f>
        <v>0</v>
      </c>
      <c r="AX60" s="141">
        <f t="shared" si="282"/>
        <v>0</v>
      </c>
      <c r="AY60" s="247">
        <f t="shared" si="26"/>
        <v>0</v>
      </c>
      <c r="AZ60" s="85"/>
      <c r="BA60" s="86">
        <v>0</v>
      </c>
    </row>
    <row r="61" spans="1:53" ht="45.75" x14ac:dyDescent="0.65">
      <c r="A61" s="87" t="str">
        <f>IF(E61+G61&gt;0,A58,"")</f>
        <v/>
      </c>
      <c r="B61" s="87" t="str">
        <f>IF(E61+G61&gt;0,B58,"")</f>
        <v/>
      </c>
      <c r="C61" s="76">
        <f>C59</f>
        <v>6</v>
      </c>
      <c r="D61" s="77" t="s">
        <v>67</v>
      </c>
      <c r="E61" s="78">
        <v>0</v>
      </c>
      <c r="F61" s="137">
        <v>1.1000000000000001</v>
      </c>
      <c r="G61" s="78">
        <v>0</v>
      </c>
      <c r="H61" s="249">
        <f t="shared" si="3"/>
        <v>0</v>
      </c>
      <c r="I61" s="80">
        <f>SUMIF(Y$14:AT$14,C61,Y$7:AT$7)</f>
        <v>0</v>
      </c>
      <c r="J61" s="81">
        <f t="shared" si="261"/>
        <v>0</v>
      </c>
      <c r="K61" s="80">
        <f t="shared" si="262"/>
        <v>0</v>
      </c>
      <c r="L61" s="81">
        <f t="shared" si="263"/>
        <v>0</v>
      </c>
      <c r="M61" s="81">
        <f t="shared" si="264"/>
        <v>0</v>
      </c>
      <c r="N61" s="82"/>
      <c r="O61" s="81">
        <f t="shared" si="265"/>
        <v>0</v>
      </c>
      <c r="Q61" s="83">
        <f t="shared" si="0"/>
        <v>153.91</v>
      </c>
      <c r="R61" s="81">
        <f t="shared" si="266"/>
        <v>0</v>
      </c>
      <c r="S61" s="83">
        <f t="shared" si="267"/>
        <v>169.3</v>
      </c>
      <c r="T61" s="81">
        <f t="shared" si="268"/>
        <v>0</v>
      </c>
      <c r="U61" s="81">
        <f t="shared" si="269"/>
        <v>0</v>
      </c>
      <c r="V61" s="82"/>
      <c r="W61" s="81">
        <f t="shared" si="270"/>
        <v>0</v>
      </c>
      <c r="X61" s="10"/>
      <c r="Y61" s="151"/>
      <c r="Z61" s="151"/>
      <c r="AA61" s="151"/>
      <c r="AB61" s="151"/>
      <c r="AC61" s="151"/>
      <c r="AD61" s="151"/>
      <c r="AE61" s="159"/>
      <c r="AF61" s="159"/>
      <c r="AG61" s="159"/>
      <c r="AH61" s="159"/>
      <c r="AI61" s="84">
        <f>IF($I61=AI$7,$E61,0)</f>
        <v>0</v>
      </c>
      <c r="AJ61" s="84">
        <f>IF($K61=ROUND(AI$7*$F61,2),$G61,0)</f>
        <v>0</v>
      </c>
      <c r="AK61" s="141">
        <f t="shared" si="272"/>
        <v>0</v>
      </c>
      <c r="AL61" s="141">
        <f t="shared" si="273"/>
        <v>0</v>
      </c>
      <c r="AM61" s="141">
        <f t="shared" si="274"/>
        <v>0</v>
      </c>
      <c r="AN61" s="141">
        <f t="shared" si="275"/>
        <v>0</v>
      </c>
      <c r="AO61" s="84">
        <f>IF($I61=AO$7,$E61,0)</f>
        <v>0</v>
      </c>
      <c r="AP61" s="84">
        <f>IF($K61=ROUND(AO$7*$F61,2),$G61,0)</f>
        <v>0</v>
      </c>
      <c r="AQ61" s="141">
        <f t="shared" si="277"/>
        <v>0</v>
      </c>
      <c r="AR61" s="141">
        <f t="shared" si="278"/>
        <v>0</v>
      </c>
      <c r="AS61" s="141">
        <f t="shared" si="279"/>
        <v>0</v>
      </c>
      <c r="AT61" s="141">
        <f t="shared" si="280"/>
        <v>0</v>
      </c>
      <c r="AU61" s="141">
        <f>IF($H61&gt;0,#REF!,0)</f>
        <v>0</v>
      </c>
      <c r="AV61" s="141">
        <f t="shared" si="281"/>
        <v>0</v>
      </c>
      <c r="AW61" s="141">
        <f>IF($H61&gt;0,#REF!,0)</f>
        <v>0</v>
      </c>
      <c r="AX61" s="141">
        <f t="shared" si="282"/>
        <v>0</v>
      </c>
      <c r="AY61" s="247">
        <f t="shared" si="26"/>
        <v>0</v>
      </c>
      <c r="AZ61" s="85"/>
      <c r="BA61" s="86">
        <v>0</v>
      </c>
    </row>
    <row r="62" spans="1:53" ht="45.75" x14ac:dyDescent="0.65">
      <c r="A62" s="74" t="s">
        <v>68</v>
      </c>
      <c r="B62" s="74" t="s">
        <v>69</v>
      </c>
      <c r="C62" s="76">
        <f>C63</f>
        <v>6</v>
      </c>
      <c r="D62" s="77" t="s">
        <v>70</v>
      </c>
      <c r="E62" s="78">
        <v>2.0190000000000001</v>
      </c>
      <c r="F62" s="137">
        <v>1.5</v>
      </c>
      <c r="G62" s="78">
        <v>0</v>
      </c>
      <c r="H62" s="249">
        <f t="shared" si="3"/>
        <v>2.019E-3</v>
      </c>
      <c r="I62" s="80">
        <f>SUMIF(Y$14:AT$14,C62,Y$6:AT$6)</f>
        <v>0</v>
      </c>
      <c r="J62" s="81">
        <f>IF(H62=0,ROUND(E62*I62,2),ROUND(H62*E62,2))</f>
        <v>0</v>
      </c>
      <c r="K62" s="80">
        <f>ROUND(F62*I62,2)</f>
        <v>0</v>
      </c>
      <c r="L62" s="81">
        <f>IF(H62=0,ROUND(ROUND(F62*I62,2)*G62,2),ROUND(G62*H62,2))</f>
        <v>0</v>
      </c>
      <c r="M62" s="81">
        <f>L62-ROUND(G62*I62,2)</f>
        <v>0</v>
      </c>
      <c r="N62" s="82"/>
      <c r="O62" s="81">
        <f>J62+L62+N62</f>
        <v>0</v>
      </c>
      <c r="Q62" s="83">
        <f t="shared" si="0"/>
        <v>153.91</v>
      </c>
      <c r="R62" s="81">
        <f>ROUND(Q62*E62,2)</f>
        <v>310.74</v>
      </c>
      <c r="S62" s="83">
        <f>ROUND(F62*Q62,2)</f>
        <v>230.87</v>
      </c>
      <c r="T62" s="81">
        <f>ROUND(S62*G62,2)</f>
        <v>0</v>
      </c>
      <c r="U62" s="81">
        <f>T62-ROUND(Q62*G62,2)</f>
        <v>0</v>
      </c>
      <c r="V62" s="82"/>
      <c r="W62" s="81">
        <f>R62+T62+V62</f>
        <v>310.74</v>
      </c>
      <c r="X62" s="10"/>
      <c r="Y62" s="151"/>
      <c r="Z62" s="151"/>
      <c r="AA62" s="151"/>
      <c r="AB62" s="151"/>
      <c r="AC62" s="151"/>
      <c r="AD62" s="151"/>
      <c r="AE62" s="159"/>
      <c r="AF62" s="159"/>
      <c r="AG62" s="159"/>
      <c r="AH62" s="159"/>
      <c r="AI62" s="84">
        <f>IF($I62=AI$6,$E62,0)</f>
        <v>0</v>
      </c>
      <c r="AJ62" s="84">
        <f t="shared" ref="AJ62:AJ63" si="283">IF($K62=ROUND(AI$6*$F62,2),$G62,0)</f>
        <v>0</v>
      </c>
      <c r="AK62" s="141">
        <f>IF($H62&gt;0,AI62,0)</f>
        <v>0</v>
      </c>
      <c r="AL62" s="141">
        <f>IF(AK62&gt;0,1,0)</f>
        <v>0</v>
      </c>
      <c r="AM62" s="141">
        <f>IF($H62&gt;0,AJ62,0)</f>
        <v>0</v>
      </c>
      <c r="AN62" s="141">
        <f>IF(AM62&gt;0,1,0)</f>
        <v>0</v>
      </c>
      <c r="AO62" s="84">
        <f>IF($I62=AO$6,$E62,0)</f>
        <v>0</v>
      </c>
      <c r="AP62" s="84">
        <f t="shared" ref="AP62:AP63" si="284">IF($K62=ROUND(AO$6*$F62,2),$G62,0)</f>
        <v>0</v>
      </c>
      <c r="AQ62" s="141">
        <f>IF($H62&gt;0,AO62,0)</f>
        <v>0</v>
      </c>
      <c r="AR62" s="141">
        <f>IF(AQ62&gt;0,1,0)</f>
        <v>0</v>
      </c>
      <c r="AS62" s="141">
        <f>IF($H62&gt;0,AP62,0)</f>
        <v>0</v>
      </c>
      <c r="AT62" s="141">
        <f>IF(AS62&gt;0,1,0)</f>
        <v>0</v>
      </c>
      <c r="AU62" s="141" t="e">
        <f>IF($H62&gt;0,#REF!,0)</f>
        <v>#REF!</v>
      </c>
      <c r="AV62" s="141" t="e">
        <f>IF(AU62&gt;0,1,0)</f>
        <v>#REF!</v>
      </c>
      <c r="AW62" s="141" t="e">
        <f>IF($H62&gt;0,#REF!,0)</f>
        <v>#REF!</v>
      </c>
      <c r="AX62" s="141" t="e">
        <f>IF(AW62&gt;0,1,0)</f>
        <v>#REF!</v>
      </c>
      <c r="AY62" s="247">
        <f t="shared" si="26"/>
        <v>4.8399999999999997E-3</v>
      </c>
      <c r="AZ62" s="85"/>
      <c r="BA62" s="86">
        <v>4.84</v>
      </c>
    </row>
    <row r="63" spans="1:53" ht="45.75" x14ac:dyDescent="0.65">
      <c r="A63" s="87" t="str">
        <f>IF(E63+G63&gt;0,A62,"")</f>
        <v/>
      </c>
      <c r="B63" s="87" t="str">
        <f>IF(E63+G63&gt;0,B62,"")</f>
        <v/>
      </c>
      <c r="C63" s="76">
        <v>6</v>
      </c>
      <c r="D63" s="77" t="s">
        <v>70</v>
      </c>
      <c r="E63" s="78">
        <v>0</v>
      </c>
      <c r="F63" s="137">
        <v>1.1000000000000001</v>
      </c>
      <c r="G63" s="78">
        <v>0</v>
      </c>
      <c r="H63" s="249">
        <f t="shared" si="3"/>
        <v>0</v>
      </c>
      <c r="I63" s="80">
        <f>SUMIF(Y$14:AT$14,C63,Y$6:AT$6)</f>
        <v>0</v>
      </c>
      <c r="J63" s="81">
        <f t="shared" ref="J63:J65" si="285">IF(H63=0,ROUND(E63*I63,2),ROUND(H63*E63,2))</f>
        <v>0</v>
      </c>
      <c r="K63" s="80">
        <f t="shared" ref="K63:K65" si="286">ROUND(F63*I63,2)</f>
        <v>0</v>
      </c>
      <c r="L63" s="81">
        <f t="shared" ref="L63:L65" si="287">IF(H63=0,ROUND(ROUND(F63*I63,2)*G63,2),ROUND(G63*H63,2))</f>
        <v>0</v>
      </c>
      <c r="M63" s="81">
        <f t="shared" ref="M63:M65" si="288">L63-ROUND(G63*I63,2)</f>
        <v>0</v>
      </c>
      <c r="N63" s="82"/>
      <c r="O63" s="81">
        <f t="shared" ref="O63:O65" si="289">J63+L63+N63</f>
        <v>0</v>
      </c>
      <c r="Q63" s="83">
        <f t="shared" si="0"/>
        <v>153.91</v>
      </c>
      <c r="R63" s="81">
        <f t="shared" ref="R63:R65" si="290">ROUND(Q63*E63,2)</f>
        <v>0</v>
      </c>
      <c r="S63" s="83">
        <f t="shared" ref="S63:S65" si="291">ROUND(F63*Q63,2)</f>
        <v>169.3</v>
      </c>
      <c r="T63" s="81">
        <f t="shared" ref="T63:T65" si="292">ROUND(S63*G63,2)</f>
        <v>0</v>
      </c>
      <c r="U63" s="81">
        <f t="shared" ref="U63:U65" si="293">T63-ROUND(Q63*G63,2)</f>
        <v>0</v>
      </c>
      <c r="V63" s="82"/>
      <c r="W63" s="81">
        <f t="shared" ref="W63:W65" si="294">R63+T63+V63</f>
        <v>0</v>
      </c>
      <c r="X63" s="10"/>
      <c r="Y63" s="151"/>
      <c r="Z63" s="151"/>
      <c r="AA63" s="151"/>
      <c r="AB63" s="151"/>
      <c r="AC63" s="151"/>
      <c r="AD63" s="151"/>
      <c r="AE63" s="159"/>
      <c r="AF63" s="159"/>
      <c r="AG63" s="159"/>
      <c r="AH63" s="159"/>
      <c r="AI63" s="84">
        <f t="shared" ref="AI63" si="295">IF($I63=AI$6,$E63,0)</f>
        <v>0</v>
      </c>
      <c r="AJ63" s="84">
        <f t="shared" si="283"/>
        <v>0</v>
      </c>
      <c r="AK63" s="141">
        <f t="shared" ref="AK63:AK65" si="296">IF($H63&gt;0,AI63,0)</f>
        <v>0</v>
      </c>
      <c r="AL63" s="141">
        <f t="shared" ref="AL63:AL65" si="297">IF(AK63&gt;0,1,0)</f>
        <v>0</v>
      </c>
      <c r="AM63" s="141">
        <f t="shared" ref="AM63:AM65" si="298">IF($H63&gt;0,AJ63,0)</f>
        <v>0</v>
      </c>
      <c r="AN63" s="141">
        <f t="shared" ref="AN63:AN65" si="299">IF(AM63&gt;0,1,0)</f>
        <v>0</v>
      </c>
      <c r="AO63" s="84">
        <f t="shared" ref="AO63" si="300">IF($I63=AO$6,$E63,0)</f>
        <v>0</v>
      </c>
      <c r="AP63" s="84">
        <f t="shared" si="284"/>
        <v>0</v>
      </c>
      <c r="AQ63" s="141">
        <f t="shared" ref="AQ63:AQ65" si="301">IF($H63&gt;0,AO63,0)</f>
        <v>0</v>
      </c>
      <c r="AR63" s="141">
        <f t="shared" ref="AR63:AR65" si="302">IF(AQ63&gt;0,1,0)</f>
        <v>0</v>
      </c>
      <c r="AS63" s="141">
        <f t="shared" ref="AS63:AS65" si="303">IF($H63&gt;0,AP63,0)</f>
        <v>0</v>
      </c>
      <c r="AT63" s="141">
        <f t="shared" ref="AT63:AT65" si="304">IF(AS63&gt;0,1,0)</f>
        <v>0</v>
      </c>
      <c r="AU63" s="141">
        <f>IF($H63&gt;0,#REF!,0)</f>
        <v>0</v>
      </c>
      <c r="AV63" s="141">
        <f t="shared" ref="AV63:AV65" si="305">IF(AU63&gt;0,1,0)</f>
        <v>0</v>
      </c>
      <c r="AW63" s="141">
        <f>IF($H63&gt;0,#REF!,0)</f>
        <v>0</v>
      </c>
      <c r="AX63" s="141">
        <f t="shared" ref="AX63:AX65" si="306">IF(AW63&gt;0,1,0)</f>
        <v>0</v>
      </c>
      <c r="AY63" s="247">
        <f t="shared" si="26"/>
        <v>0</v>
      </c>
      <c r="AZ63" s="85"/>
      <c r="BA63" s="86">
        <v>0</v>
      </c>
    </row>
    <row r="64" spans="1:53" ht="45.75" x14ac:dyDescent="0.65">
      <c r="A64" s="87" t="str">
        <f>IF(E64+G64&gt;0,A62,"")</f>
        <v/>
      </c>
      <c r="B64" s="87" t="str">
        <f>IF(E64+G64&gt;0,B62,"")</f>
        <v/>
      </c>
      <c r="C64" s="76">
        <f>C63</f>
        <v>6</v>
      </c>
      <c r="D64" s="77" t="s">
        <v>70</v>
      </c>
      <c r="E64" s="78">
        <v>0</v>
      </c>
      <c r="F64" s="137">
        <v>1.5</v>
      </c>
      <c r="G64" s="78">
        <v>0</v>
      </c>
      <c r="H64" s="249">
        <f t="shared" si="3"/>
        <v>0</v>
      </c>
      <c r="I64" s="80">
        <f>SUMIF(Y$14:AT$14,C64,Y$7:AT$7)</f>
        <v>0</v>
      </c>
      <c r="J64" s="81">
        <f t="shared" si="285"/>
        <v>0</v>
      </c>
      <c r="K64" s="80">
        <f t="shared" si="286"/>
        <v>0</v>
      </c>
      <c r="L64" s="81">
        <f t="shared" si="287"/>
        <v>0</v>
      </c>
      <c r="M64" s="81">
        <f t="shared" si="288"/>
        <v>0</v>
      </c>
      <c r="N64" s="82"/>
      <c r="O64" s="81">
        <f t="shared" si="289"/>
        <v>0</v>
      </c>
      <c r="Q64" s="83">
        <f t="shared" si="0"/>
        <v>153.91</v>
      </c>
      <c r="R64" s="81">
        <f t="shared" si="290"/>
        <v>0</v>
      </c>
      <c r="S64" s="83">
        <f t="shared" si="291"/>
        <v>230.87</v>
      </c>
      <c r="T64" s="81">
        <f t="shared" si="292"/>
        <v>0</v>
      </c>
      <c r="U64" s="81">
        <f t="shared" si="293"/>
        <v>0</v>
      </c>
      <c r="V64" s="82"/>
      <c r="W64" s="81">
        <f t="shared" si="294"/>
        <v>0</v>
      </c>
      <c r="X64" s="10"/>
      <c r="Y64" s="151"/>
      <c r="Z64" s="151"/>
      <c r="AA64" s="151"/>
      <c r="AB64" s="151"/>
      <c r="AC64" s="151"/>
      <c r="AD64" s="151"/>
      <c r="AE64" s="159"/>
      <c r="AF64" s="159"/>
      <c r="AG64" s="159"/>
      <c r="AH64" s="159"/>
      <c r="AI64" s="84">
        <f>IF($I64=AI$7,$E64,0)</f>
        <v>0</v>
      </c>
      <c r="AJ64" s="84">
        <f>IF($K64=ROUND(AI$7*$F64,2),$G64,0)</f>
        <v>0</v>
      </c>
      <c r="AK64" s="141">
        <f t="shared" si="296"/>
        <v>0</v>
      </c>
      <c r="AL64" s="141">
        <f t="shared" si="297"/>
        <v>0</v>
      </c>
      <c r="AM64" s="141">
        <f t="shared" si="298"/>
        <v>0</v>
      </c>
      <c r="AN64" s="141">
        <f t="shared" si="299"/>
        <v>0</v>
      </c>
      <c r="AO64" s="84">
        <f>IF($I64=AO$7,$E64,0)</f>
        <v>0</v>
      </c>
      <c r="AP64" s="84">
        <f>IF($K64=ROUND(AO$7*$F64,2),$G64,0)</f>
        <v>0</v>
      </c>
      <c r="AQ64" s="141">
        <f t="shared" si="301"/>
        <v>0</v>
      </c>
      <c r="AR64" s="141">
        <f t="shared" si="302"/>
        <v>0</v>
      </c>
      <c r="AS64" s="141">
        <f t="shared" si="303"/>
        <v>0</v>
      </c>
      <c r="AT64" s="141">
        <f t="shared" si="304"/>
        <v>0</v>
      </c>
      <c r="AU64" s="141">
        <f>IF($H64&gt;0,#REF!,0)</f>
        <v>0</v>
      </c>
      <c r="AV64" s="141">
        <f t="shared" si="305"/>
        <v>0</v>
      </c>
      <c r="AW64" s="141">
        <f>IF($H64&gt;0,#REF!,0)</f>
        <v>0</v>
      </c>
      <c r="AX64" s="141">
        <f t="shared" si="306"/>
        <v>0</v>
      </c>
      <c r="AY64" s="247">
        <f t="shared" si="26"/>
        <v>0</v>
      </c>
      <c r="AZ64" s="85"/>
      <c r="BA64" s="86">
        <v>0</v>
      </c>
    </row>
    <row r="65" spans="1:53" ht="45.75" x14ac:dyDescent="0.65">
      <c r="A65" s="87" t="str">
        <f>IF(E65+G65&gt;0,A62,"")</f>
        <v/>
      </c>
      <c r="B65" s="87" t="str">
        <f>IF(E65+G65&gt;0,B62,"")</f>
        <v/>
      </c>
      <c r="C65" s="76">
        <f>C63</f>
        <v>6</v>
      </c>
      <c r="D65" s="77" t="s">
        <v>70</v>
      </c>
      <c r="E65" s="78">
        <v>0</v>
      </c>
      <c r="F65" s="137">
        <v>1.1000000000000001</v>
      </c>
      <c r="G65" s="78">
        <v>0</v>
      </c>
      <c r="H65" s="249">
        <f t="shared" si="3"/>
        <v>0</v>
      </c>
      <c r="I65" s="80">
        <f>SUMIF(Y$14:AT$14,C65,Y$7:AT$7)</f>
        <v>0</v>
      </c>
      <c r="J65" s="81">
        <f t="shared" si="285"/>
        <v>0</v>
      </c>
      <c r="K65" s="80">
        <f t="shared" si="286"/>
        <v>0</v>
      </c>
      <c r="L65" s="81">
        <f t="shared" si="287"/>
        <v>0</v>
      </c>
      <c r="M65" s="81">
        <f t="shared" si="288"/>
        <v>0</v>
      </c>
      <c r="N65" s="82"/>
      <c r="O65" s="81">
        <f t="shared" si="289"/>
        <v>0</v>
      </c>
      <c r="Q65" s="83">
        <f t="shared" si="0"/>
        <v>153.91</v>
      </c>
      <c r="R65" s="81">
        <f t="shared" si="290"/>
        <v>0</v>
      </c>
      <c r="S65" s="83">
        <f t="shared" si="291"/>
        <v>169.3</v>
      </c>
      <c r="T65" s="81">
        <f t="shared" si="292"/>
        <v>0</v>
      </c>
      <c r="U65" s="81">
        <f t="shared" si="293"/>
        <v>0</v>
      </c>
      <c r="V65" s="82"/>
      <c r="W65" s="81">
        <f t="shared" si="294"/>
        <v>0</v>
      </c>
      <c r="X65" s="10"/>
      <c r="Y65" s="151"/>
      <c r="Z65" s="151"/>
      <c r="AA65" s="151"/>
      <c r="AB65" s="151"/>
      <c r="AC65" s="151"/>
      <c r="AD65" s="151"/>
      <c r="AE65" s="159"/>
      <c r="AF65" s="159"/>
      <c r="AG65" s="159"/>
      <c r="AH65" s="159"/>
      <c r="AI65" s="84">
        <f>IF($I65=AI$7,$E65,0)</f>
        <v>0</v>
      </c>
      <c r="AJ65" s="84">
        <f>IF($K65=ROUND(AI$7*$F65,2),$G65,0)</f>
        <v>0</v>
      </c>
      <c r="AK65" s="141">
        <f t="shared" si="296"/>
        <v>0</v>
      </c>
      <c r="AL65" s="141">
        <f t="shared" si="297"/>
        <v>0</v>
      </c>
      <c r="AM65" s="141">
        <f t="shared" si="298"/>
        <v>0</v>
      </c>
      <c r="AN65" s="141">
        <f t="shared" si="299"/>
        <v>0</v>
      </c>
      <c r="AO65" s="84">
        <f>IF($I65=AO$7,$E65,0)</f>
        <v>0</v>
      </c>
      <c r="AP65" s="84">
        <f>IF($K65=ROUND(AO$7*$F65,2),$G65,0)</f>
        <v>0</v>
      </c>
      <c r="AQ65" s="141">
        <f t="shared" si="301"/>
        <v>0</v>
      </c>
      <c r="AR65" s="141">
        <f t="shared" si="302"/>
        <v>0</v>
      </c>
      <c r="AS65" s="141">
        <f t="shared" si="303"/>
        <v>0</v>
      </c>
      <c r="AT65" s="141">
        <f t="shared" si="304"/>
        <v>0</v>
      </c>
      <c r="AU65" s="141">
        <f>IF($H65&gt;0,#REF!,0)</f>
        <v>0</v>
      </c>
      <c r="AV65" s="141">
        <f t="shared" si="305"/>
        <v>0</v>
      </c>
      <c r="AW65" s="141">
        <f>IF($H65&gt;0,#REF!,0)</f>
        <v>0</v>
      </c>
      <c r="AX65" s="141">
        <f t="shared" si="306"/>
        <v>0</v>
      </c>
      <c r="AY65" s="247">
        <f t="shared" si="26"/>
        <v>0</v>
      </c>
      <c r="AZ65" s="85"/>
      <c r="BA65" s="86">
        <v>0</v>
      </c>
    </row>
    <row r="66" spans="1:53" ht="45.75" x14ac:dyDescent="0.65">
      <c r="A66" s="74" t="s">
        <v>68</v>
      </c>
      <c r="B66" s="74" t="s">
        <v>71</v>
      </c>
      <c r="C66" s="76">
        <f>C67</f>
        <v>7</v>
      </c>
      <c r="D66" s="77" t="s">
        <v>72</v>
      </c>
      <c r="E66" s="78">
        <v>0.96499999999999997</v>
      </c>
      <c r="F66" s="137">
        <v>1.5</v>
      </c>
      <c r="G66" s="78">
        <v>0</v>
      </c>
      <c r="H66" s="249">
        <f t="shared" si="3"/>
        <v>9.6499999999999993E-4</v>
      </c>
      <c r="I66" s="80">
        <f>SUMIF(Y$14:AT$14,C66,Y$6:AT$6)</f>
        <v>0</v>
      </c>
      <c r="J66" s="81">
        <f>IF(H66=0,ROUND(E66*I66,2),ROUND(H66*E66,2))</f>
        <v>0</v>
      </c>
      <c r="K66" s="80">
        <f>ROUND(F66*I66,2)</f>
        <v>0</v>
      </c>
      <c r="L66" s="81">
        <f>IF(H66=0,ROUND(ROUND(F66*I66,2)*G66,2),ROUND(G66*H66,2))</f>
        <v>0</v>
      </c>
      <c r="M66" s="81">
        <f>L66-ROUND(G66*I66,2)</f>
        <v>0</v>
      </c>
      <c r="N66" s="82"/>
      <c r="O66" s="81">
        <f>J66+L66+N66</f>
        <v>0</v>
      </c>
      <c r="Q66" s="83">
        <f t="shared" si="0"/>
        <v>153.91</v>
      </c>
      <c r="R66" s="81">
        <f>ROUND(Q66*E66,2)</f>
        <v>148.52000000000001</v>
      </c>
      <c r="S66" s="83">
        <f>ROUND(F66*Q66,2)</f>
        <v>230.87</v>
      </c>
      <c r="T66" s="81">
        <f>ROUND(S66*G66,2)</f>
        <v>0</v>
      </c>
      <c r="U66" s="81">
        <f>T66-ROUND(Q66*G66,2)</f>
        <v>0</v>
      </c>
      <c r="V66" s="82"/>
      <c r="W66" s="81">
        <f>R66+T66+V66</f>
        <v>148.52000000000001</v>
      </c>
      <c r="X66" s="10"/>
      <c r="Y66" s="151"/>
      <c r="Z66" s="151"/>
      <c r="AA66" s="151"/>
      <c r="AB66" s="151"/>
      <c r="AC66" s="151"/>
      <c r="AD66" s="151"/>
      <c r="AE66" s="159"/>
      <c r="AF66" s="159"/>
      <c r="AG66" s="159"/>
      <c r="AH66" s="159"/>
      <c r="AI66" s="84">
        <f>IF($I66=AI$6,$E66,0)</f>
        <v>0</v>
      </c>
      <c r="AJ66" s="84">
        <f t="shared" ref="AJ66:AJ67" si="307">IF($K66=ROUND(AI$6*$F66,2),$G66,0)</f>
        <v>0</v>
      </c>
      <c r="AK66" s="141">
        <f>IF($H66&gt;0,AI66,0)</f>
        <v>0</v>
      </c>
      <c r="AL66" s="141">
        <f>IF(AK66&gt;0,1,0)</f>
        <v>0</v>
      </c>
      <c r="AM66" s="141">
        <f>IF($H66&gt;0,AJ66,0)</f>
        <v>0</v>
      </c>
      <c r="AN66" s="141">
        <f>IF(AM66&gt;0,1,0)</f>
        <v>0</v>
      </c>
      <c r="AO66" s="84">
        <f>IF($I66=AO$6,$E66,0)</f>
        <v>0</v>
      </c>
      <c r="AP66" s="84">
        <f t="shared" ref="AP66:AP67" si="308">IF($K66=ROUND(AO$6*$F66,2),$G66,0)</f>
        <v>0</v>
      </c>
      <c r="AQ66" s="141">
        <f>IF($H66&gt;0,AO66,0)</f>
        <v>0</v>
      </c>
      <c r="AR66" s="141">
        <f>IF(AQ66&gt;0,1,0)</f>
        <v>0</v>
      </c>
      <c r="AS66" s="141">
        <f>IF($H66&gt;0,AP66,0)</f>
        <v>0</v>
      </c>
      <c r="AT66" s="141">
        <f>IF(AS66&gt;0,1,0)</f>
        <v>0</v>
      </c>
      <c r="AU66" s="141" t="e">
        <f>IF($H66&gt;0,#REF!,0)</f>
        <v>#REF!</v>
      </c>
      <c r="AV66" s="141" t="e">
        <f>IF(AU66&gt;0,1,0)</f>
        <v>#REF!</v>
      </c>
      <c r="AW66" s="141" t="e">
        <f>IF($H66&gt;0,#REF!,0)</f>
        <v>#REF!</v>
      </c>
      <c r="AX66" s="141" t="e">
        <f>IF(AW66&gt;0,1,0)</f>
        <v>#REF!</v>
      </c>
      <c r="AY66" s="247">
        <f t="shared" si="26"/>
        <v>5.9999999999999995E-4</v>
      </c>
      <c r="AZ66" s="85"/>
      <c r="BA66" s="86">
        <v>0.6</v>
      </c>
    </row>
    <row r="67" spans="1:53" ht="45.75" x14ac:dyDescent="0.65">
      <c r="A67" s="87" t="str">
        <f>IF(E67+G67&gt;0,A66,"")</f>
        <v/>
      </c>
      <c r="B67" s="87" t="str">
        <f>IF(E67+G67&gt;0,B66,"")</f>
        <v/>
      </c>
      <c r="C67" s="76">
        <v>7</v>
      </c>
      <c r="D67" s="77" t="s">
        <v>72</v>
      </c>
      <c r="E67" s="78">
        <v>0</v>
      </c>
      <c r="F67" s="137">
        <v>1.1000000000000001</v>
      </c>
      <c r="G67" s="78">
        <v>0</v>
      </c>
      <c r="H67" s="249">
        <f t="shared" si="3"/>
        <v>0</v>
      </c>
      <c r="I67" s="80">
        <f>SUMIF(Y$14:AT$14,C67,Y$6:AT$6)</f>
        <v>0</v>
      </c>
      <c r="J67" s="81">
        <f t="shared" ref="J67:J69" si="309">IF(H67=0,ROUND(E67*I67,2),ROUND(H67*E67,2))</f>
        <v>0</v>
      </c>
      <c r="K67" s="80">
        <f t="shared" ref="K67:K69" si="310">ROUND(F67*I67,2)</f>
        <v>0</v>
      </c>
      <c r="L67" s="81">
        <f t="shared" ref="L67:L69" si="311">IF(H67=0,ROUND(ROUND(F67*I67,2)*G67,2),ROUND(G67*H67,2))</f>
        <v>0</v>
      </c>
      <c r="M67" s="81">
        <f t="shared" ref="M67:M69" si="312">L67-ROUND(G67*I67,2)</f>
        <v>0</v>
      </c>
      <c r="N67" s="82"/>
      <c r="O67" s="81">
        <f t="shared" ref="O67:O69" si="313">J67+L67+N67</f>
        <v>0</v>
      </c>
      <c r="Q67" s="83">
        <f t="shared" si="0"/>
        <v>153.91</v>
      </c>
      <c r="R67" s="81">
        <f t="shared" ref="R67:R69" si="314">ROUND(Q67*E67,2)</f>
        <v>0</v>
      </c>
      <c r="S67" s="83">
        <f t="shared" ref="S67:S69" si="315">ROUND(F67*Q67,2)</f>
        <v>169.3</v>
      </c>
      <c r="T67" s="81">
        <f t="shared" ref="T67:T69" si="316">ROUND(S67*G67,2)</f>
        <v>0</v>
      </c>
      <c r="U67" s="81">
        <f t="shared" ref="U67:U69" si="317">T67-ROUND(Q67*G67,2)</f>
        <v>0</v>
      </c>
      <c r="V67" s="82"/>
      <c r="W67" s="81">
        <f t="shared" ref="W67:W69" si="318">R67+T67+V67</f>
        <v>0</v>
      </c>
      <c r="X67" s="10"/>
      <c r="Y67" s="151"/>
      <c r="Z67" s="151"/>
      <c r="AA67" s="151"/>
      <c r="AB67" s="151"/>
      <c r="AC67" s="151"/>
      <c r="AD67" s="151"/>
      <c r="AE67" s="159"/>
      <c r="AF67" s="159"/>
      <c r="AG67" s="159"/>
      <c r="AH67" s="159"/>
      <c r="AI67" s="84">
        <f t="shared" ref="AI67" si="319">IF($I67=AI$6,$E67,0)</f>
        <v>0</v>
      </c>
      <c r="AJ67" s="84">
        <f t="shared" si="307"/>
        <v>0</v>
      </c>
      <c r="AK67" s="141">
        <f t="shared" ref="AK67:AK69" si="320">IF($H67&gt;0,AI67,0)</f>
        <v>0</v>
      </c>
      <c r="AL67" s="141">
        <f t="shared" ref="AL67:AL69" si="321">IF(AK67&gt;0,1,0)</f>
        <v>0</v>
      </c>
      <c r="AM67" s="141">
        <f t="shared" ref="AM67:AM69" si="322">IF($H67&gt;0,AJ67,0)</f>
        <v>0</v>
      </c>
      <c r="AN67" s="141">
        <f t="shared" ref="AN67:AN69" si="323">IF(AM67&gt;0,1,0)</f>
        <v>0</v>
      </c>
      <c r="AO67" s="84">
        <f t="shared" ref="AO67" si="324">IF($I67=AO$6,$E67,0)</f>
        <v>0</v>
      </c>
      <c r="AP67" s="84">
        <f t="shared" si="308"/>
        <v>0</v>
      </c>
      <c r="AQ67" s="141">
        <f t="shared" ref="AQ67:AQ69" si="325">IF($H67&gt;0,AO67,0)</f>
        <v>0</v>
      </c>
      <c r="AR67" s="141">
        <f t="shared" ref="AR67:AR69" si="326">IF(AQ67&gt;0,1,0)</f>
        <v>0</v>
      </c>
      <c r="AS67" s="141">
        <f t="shared" ref="AS67:AS69" si="327">IF($H67&gt;0,AP67,0)</f>
        <v>0</v>
      </c>
      <c r="AT67" s="141">
        <f t="shared" ref="AT67:AT69" si="328">IF(AS67&gt;0,1,0)</f>
        <v>0</v>
      </c>
      <c r="AU67" s="141">
        <f>IF($H67&gt;0,#REF!,0)</f>
        <v>0</v>
      </c>
      <c r="AV67" s="141">
        <f t="shared" ref="AV67:AV69" si="329">IF(AU67&gt;0,1,0)</f>
        <v>0</v>
      </c>
      <c r="AW67" s="141">
        <f>IF($H67&gt;0,#REF!,0)</f>
        <v>0</v>
      </c>
      <c r="AX67" s="141">
        <f t="shared" ref="AX67:AX69" si="330">IF(AW67&gt;0,1,0)</f>
        <v>0</v>
      </c>
      <c r="AY67" s="247">
        <f t="shared" si="26"/>
        <v>0</v>
      </c>
      <c r="AZ67" s="85"/>
      <c r="BA67" s="86">
        <v>0</v>
      </c>
    </row>
    <row r="68" spans="1:53" ht="45.75" x14ac:dyDescent="0.65">
      <c r="A68" s="87" t="str">
        <f>IF(E68+G68&gt;0,A66,"")</f>
        <v/>
      </c>
      <c r="B68" s="87" t="str">
        <f>IF(E68+G68&gt;0,B66,"")</f>
        <v/>
      </c>
      <c r="C68" s="76">
        <f>C67</f>
        <v>7</v>
      </c>
      <c r="D68" s="77" t="s">
        <v>72</v>
      </c>
      <c r="E68" s="78">
        <v>0</v>
      </c>
      <c r="F68" s="137">
        <v>1.5</v>
      </c>
      <c r="G68" s="78">
        <v>0</v>
      </c>
      <c r="H68" s="249">
        <f t="shared" si="3"/>
        <v>0</v>
      </c>
      <c r="I68" s="80">
        <f>SUMIF(Y$14:AT$14,C68,Y$7:AT$7)</f>
        <v>0</v>
      </c>
      <c r="J68" s="81">
        <f t="shared" si="309"/>
        <v>0</v>
      </c>
      <c r="K68" s="80">
        <f t="shared" si="310"/>
        <v>0</v>
      </c>
      <c r="L68" s="81">
        <f t="shared" si="311"/>
        <v>0</v>
      </c>
      <c r="M68" s="81">
        <f t="shared" si="312"/>
        <v>0</v>
      </c>
      <c r="N68" s="82"/>
      <c r="O68" s="81">
        <f t="shared" si="313"/>
        <v>0</v>
      </c>
      <c r="Q68" s="83">
        <f t="shared" si="0"/>
        <v>153.91</v>
      </c>
      <c r="R68" s="81">
        <f t="shared" si="314"/>
        <v>0</v>
      </c>
      <c r="S68" s="83">
        <f t="shared" si="315"/>
        <v>230.87</v>
      </c>
      <c r="T68" s="81">
        <f t="shared" si="316"/>
        <v>0</v>
      </c>
      <c r="U68" s="81">
        <f t="shared" si="317"/>
        <v>0</v>
      </c>
      <c r="V68" s="82"/>
      <c r="W68" s="81">
        <f t="shared" si="318"/>
        <v>0</v>
      </c>
      <c r="X68" s="10"/>
      <c r="Y68" s="151"/>
      <c r="Z68" s="151"/>
      <c r="AA68" s="151"/>
      <c r="AB68" s="151"/>
      <c r="AC68" s="151"/>
      <c r="AD68" s="151"/>
      <c r="AE68" s="159"/>
      <c r="AF68" s="159"/>
      <c r="AG68" s="159"/>
      <c r="AH68" s="159"/>
      <c r="AI68" s="84">
        <f>IF($I68=AI$7,$E68,0)</f>
        <v>0</v>
      </c>
      <c r="AJ68" s="84">
        <f>IF($K68=ROUND(AI$7*$F68,2),$G68,0)</f>
        <v>0</v>
      </c>
      <c r="AK68" s="141">
        <f t="shared" si="320"/>
        <v>0</v>
      </c>
      <c r="AL68" s="141">
        <f t="shared" si="321"/>
        <v>0</v>
      </c>
      <c r="AM68" s="141">
        <f t="shared" si="322"/>
        <v>0</v>
      </c>
      <c r="AN68" s="141">
        <f t="shared" si="323"/>
        <v>0</v>
      </c>
      <c r="AO68" s="84">
        <f>IF($I68=AO$7,$E68,0)</f>
        <v>0</v>
      </c>
      <c r="AP68" s="84">
        <f>IF($K68=ROUND(AO$7*$F68,2),$G68,0)</f>
        <v>0</v>
      </c>
      <c r="AQ68" s="141">
        <f t="shared" si="325"/>
        <v>0</v>
      </c>
      <c r="AR68" s="141">
        <f t="shared" si="326"/>
        <v>0</v>
      </c>
      <c r="AS68" s="141">
        <f t="shared" si="327"/>
        <v>0</v>
      </c>
      <c r="AT68" s="141">
        <f t="shared" si="328"/>
        <v>0</v>
      </c>
      <c r="AU68" s="141">
        <f>IF($H68&gt;0,#REF!,0)</f>
        <v>0</v>
      </c>
      <c r="AV68" s="141">
        <f t="shared" si="329"/>
        <v>0</v>
      </c>
      <c r="AW68" s="141">
        <f>IF($H68&gt;0,#REF!,0)</f>
        <v>0</v>
      </c>
      <c r="AX68" s="141">
        <f t="shared" si="330"/>
        <v>0</v>
      </c>
      <c r="AY68" s="247">
        <f t="shared" si="26"/>
        <v>0</v>
      </c>
      <c r="AZ68" s="85"/>
      <c r="BA68" s="86">
        <v>0</v>
      </c>
    </row>
    <row r="69" spans="1:53" ht="45.75" x14ac:dyDescent="0.65">
      <c r="A69" s="87" t="str">
        <f>IF(E69+G69&gt;0,A66,"")</f>
        <v/>
      </c>
      <c r="B69" s="87" t="str">
        <f>IF(E69+G69&gt;0,B66,"")</f>
        <v/>
      </c>
      <c r="C69" s="76">
        <f>C67</f>
        <v>7</v>
      </c>
      <c r="D69" s="77" t="s">
        <v>72</v>
      </c>
      <c r="E69" s="78">
        <v>0</v>
      </c>
      <c r="F69" s="137">
        <v>1.1000000000000001</v>
      </c>
      <c r="G69" s="78">
        <v>0</v>
      </c>
      <c r="H69" s="249">
        <f t="shared" si="3"/>
        <v>0</v>
      </c>
      <c r="I69" s="80">
        <f>SUMIF(Y$14:AT$14,C69,Y$7:AT$7)</f>
        <v>0</v>
      </c>
      <c r="J69" s="81">
        <f t="shared" si="309"/>
        <v>0</v>
      </c>
      <c r="K69" s="80">
        <f t="shared" si="310"/>
        <v>0</v>
      </c>
      <c r="L69" s="81">
        <f t="shared" si="311"/>
        <v>0</v>
      </c>
      <c r="M69" s="81">
        <f t="shared" si="312"/>
        <v>0</v>
      </c>
      <c r="N69" s="82"/>
      <c r="O69" s="81">
        <f t="shared" si="313"/>
        <v>0</v>
      </c>
      <c r="Q69" s="83">
        <f t="shared" si="0"/>
        <v>153.91</v>
      </c>
      <c r="R69" s="81">
        <f t="shared" si="314"/>
        <v>0</v>
      </c>
      <c r="S69" s="83">
        <f t="shared" si="315"/>
        <v>169.3</v>
      </c>
      <c r="T69" s="81">
        <f t="shared" si="316"/>
        <v>0</v>
      </c>
      <c r="U69" s="81">
        <f t="shared" si="317"/>
        <v>0</v>
      </c>
      <c r="V69" s="82"/>
      <c r="W69" s="81">
        <f t="shared" si="318"/>
        <v>0</v>
      </c>
      <c r="X69" s="10"/>
      <c r="Y69" s="151"/>
      <c r="Z69" s="151"/>
      <c r="AA69" s="151"/>
      <c r="AB69" s="151"/>
      <c r="AC69" s="151"/>
      <c r="AD69" s="151"/>
      <c r="AE69" s="159"/>
      <c r="AF69" s="159"/>
      <c r="AG69" s="159"/>
      <c r="AH69" s="159"/>
      <c r="AI69" s="84">
        <f>IF($I69=AI$7,$E69,0)</f>
        <v>0</v>
      </c>
      <c r="AJ69" s="84">
        <f>IF($K69=ROUND(AI$7*$F69,2),$G69,0)</f>
        <v>0</v>
      </c>
      <c r="AK69" s="141">
        <f t="shared" si="320"/>
        <v>0</v>
      </c>
      <c r="AL69" s="141">
        <f t="shared" si="321"/>
        <v>0</v>
      </c>
      <c r="AM69" s="141">
        <f t="shared" si="322"/>
        <v>0</v>
      </c>
      <c r="AN69" s="141">
        <f t="shared" si="323"/>
        <v>0</v>
      </c>
      <c r="AO69" s="84">
        <f>IF($I69=AO$7,$E69,0)</f>
        <v>0</v>
      </c>
      <c r="AP69" s="84">
        <f>IF($K69=ROUND(AO$7*$F69,2),$G69,0)</f>
        <v>0</v>
      </c>
      <c r="AQ69" s="141">
        <f t="shared" si="325"/>
        <v>0</v>
      </c>
      <c r="AR69" s="141">
        <f t="shared" si="326"/>
        <v>0</v>
      </c>
      <c r="AS69" s="141">
        <f t="shared" si="327"/>
        <v>0</v>
      </c>
      <c r="AT69" s="141">
        <f t="shared" si="328"/>
        <v>0</v>
      </c>
      <c r="AU69" s="141">
        <f>IF($H69&gt;0,#REF!,0)</f>
        <v>0</v>
      </c>
      <c r="AV69" s="141">
        <f t="shared" si="329"/>
        <v>0</v>
      </c>
      <c r="AW69" s="141">
        <f>IF($H69&gt;0,#REF!,0)</f>
        <v>0</v>
      </c>
      <c r="AX69" s="141">
        <f t="shared" si="330"/>
        <v>0</v>
      </c>
      <c r="AY69" s="247">
        <f t="shared" si="26"/>
        <v>0</v>
      </c>
      <c r="AZ69" s="85"/>
      <c r="BA69" s="86">
        <v>0</v>
      </c>
    </row>
    <row r="70" spans="1:53" ht="45.75" x14ac:dyDescent="0.65">
      <c r="A70" s="74" t="s">
        <v>68</v>
      </c>
      <c r="B70" s="74" t="s">
        <v>73</v>
      </c>
      <c r="C70" s="76">
        <f>C71</f>
        <v>7</v>
      </c>
      <c r="D70" s="77" t="s">
        <v>72</v>
      </c>
      <c r="E70" s="78">
        <v>0.03</v>
      </c>
      <c r="F70" s="137">
        <v>1.5</v>
      </c>
      <c r="G70" s="78">
        <v>0</v>
      </c>
      <c r="H70" s="249">
        <f t="shared" si="3"/>
        <v>2.9999999999999997E-5</v>
      </c>
      <c r="I70" s="80">
        <f>SUMIF(Y$14:AT$14,C70,Y$6:AT$6)</f>
        <v>0</v>
      </c>
      <c r="J70" s="81">
        <f>IF(H70=0,ROUND(E70*I70,2),ROUND(H70*E70,2))</f>
        <v>0</v>
      </c>
      <c r="K70" s="80">
        <f>ROUND(F70*I70,2)</f>
        <v>0</v>
      </c>
      <c r="L70" s="81">
        <f>IF(H70=0,ROUND(ROUND(F70*I70,2)*G70,2),ROUND(G70*H70,2))</f>
        <v>0</v>
      </c>
      <c r="M70" s="81">
        <f>L70-ROUND(G70*I70,2)</f>
        <v>0</v>
      </c>
      <c r="N70" s="82"/>
      <c r="O70" s="81">
        <f>J70+L70+N70</f>
        <v>0</v>
      </c>
      <c r="Q70" s="83">
        <f t="shared" si="0"/>
        <v>153.91</v>
      </c>
      <c r="R70" s="81">
        <f>ROUND(Q70*E70,2)</f>
        <v>4.62</v>
      </c>
      <c r="S70" s="83">
        <f>ROUND(F70*Q70,2)</f>
        <v>230.87</v>
      </c>
      <c r="T70" s="81">
        <f>ROUND(S70*G70,2)</f>
        <v>0</v>
      </c>
      <c r="U70" s="81">
        <f>T70-ROUND(Q70*G70,2)</f>
        <v>0</v>
      </c>
      <c r="V70" s="82"/>
      <c r="W70" s="81">
        <f>R70+T70+V70</f>
        <v>4.62</v>
      </c>
      <c r="X70" s="10"/>
      <c r="Y70" s="151"/>
      <c r="Z70" s="151"/>
      <c r="AA70" s="151"/>
      <c r="AB70" s="151"/>
      <c r="AC70" s="151"/>
      <c r="AD70" s="151"/>
      <c r="AE70" s="159"/>
      <c r="AF70" s="159"/>
      <c r="AG70" s="159"/>
      <c r="AH70" s="159"/>
      <c r="AI70" s="84">
        <f>IF($I70=AI$6,$E70,0)</f>
        <v>0</v>
      </c>
      <c r="AJ70" s="84">
        <f t="shared" ref="AJ70:AJ71" si="331">IF($K70=ROUND(AI$6*$F70,2),$G70,0)</f>
        <v>0</v>
      </c>
      <c r="AK70" s="141">
        <f>IF($H70&gt;0,AI70,0)</f>
        <v>0</v>
      </c>
      <c r="AL70" s="141">
        <f>IF(AK70&gt;0,1,0)</f>
        <v>0</v>
      </c>
      <c r="AM70" s="141">
        <f>IF($H70&gt;0,AJ70,0)</f>
        <v>0</v>
      </c>
      <c r="AN70" s="141">
        <f>IF(AM70&gt;0,1,0)</f>
        <v>0</v>
      </c>
      <c r="AO70" s="84">
        <f>IF($I70=AO$6,$E70,0)</f>
        <v>0</v>
      </c>
      <c r="AP70" s="84">
        <f t="shared" ref="AP70:AP71" si="332">IF($K70=ROUND(AO$6*$F70,2),$G70,0)</f>
        <v>0</v>
      </c>
      <c r="AQ70" s="141">
        <f>IF($H70&gt;0,AO70,0)</f>
        <v>0</v>
      </c>
      <c r="AR70" s="141">
        <f>IF(AQ70&gt;0,1,0)</f>
        <v>0</v>
      </c>
      <c r="AS70" s="141">
        <f>IF($H70&gt;0,AP70,0)</f>
        <v>0</v>
      </c>
      <c r="AT70" s="141">
        <f>IF(AS70&gt;0,1,0)</f>
        <v>0</v>
      </c>
      <c r="AU70" s="141" t="e">
        <f>IF($H70&gt;0,#REF!,0)</f>
        <v>#REF!</v>
      </c>
      <c r="AV70" s="141" t="e">
        <f>IF(AU70&gt;0,1,0)</f>
        <v>#REF!</v>
      </c>
      <c r="AW70" s="141" t="e">
        <f>IF($H70&gt;0,#REF!,0)</f>
        <v>#REF!</v>
      </c>
      <c r="AX70" s="141" t="e">
        <f>IF(AW70&gt;0,1,0)</f>
        <v>#REF!</v>
      </c>
      <c r="AY70" s="247">
        <f t="shared" si="26"/>
        <v>5.9999999999999995E-4</v>
      </c>
      <c r="AZ70" s="85"/>
      <c r="BA70" s="86">
        <v>0.6</v>
      </c>
    </row>
    <row r="71" spans="1:53" ht="45.75" x14ac:dyDescent="0.65">
      <c r="A71" s="87" t="str">
        <f>IF(E71+G71&gt;0,A70,"")</f>
        <v/>
      </c>
      <c r="B71" s="87" t="str">
        <f>IF(E71+G71&gt;0,B70,"")</f>
        <v/>
      </c>
      <c r="C71" s="76">
        <v>7</v>
      </c>
      <c r="D71" s="77" t="s">
        <v>72</v>
      </c>
      <c r="E71" s="78">
        <v>0</v>
      </c>
      <c r="F71" s="137">
        <v>1.1000000000000001</v>
      </c>
      <c r="G71" s="78">
        <v>0</v>
      </c>
      <c r="H71" s="249">
        <f t="shared" si="3"/>
        <v>0</v>
      </c>
      <c r="I71" s="80">
        <f>SUMIF(Y$14:AT$14,C71,Y$6:AT$6)</f>
        <v>0</v>
      </c>
      <c r="J71" s="81">
        <f t="shared" ref="J71:J73" si="333">IF(H71=0,ROUND(E71*I71,2),ROUND(H71*E71,2))</f>
        <v>0</v>
      </c>
      <c r="K71" s="80">
        <f t="shared" ref="K71:K73" si="334">ROUND(F71*I71,2)</f>
        <v>0</v>
      </c>
      <c r="L71" s="81">
        <f t="shared" ref="L71:L73" si="335">IF(H71=0,ROUND(ROUND(F71*I71,2)*G71,2),ROUND(G71*H71,2))</f>
        <v>0</v>
      </c>
      <c r="M71" s="81">
        <f t="shared" ref="M71:M73" si="336">L71-ROUND(G71*I71,2)</f>
        <v>0</v>
      </c>
      <c r="N71" s="82"/>
      <c r="O71" s="81">
        <f t="shared" ref="O71:O73" si="337">J71+L71+N71</f>
        <v>0</v>
      </c>
      <c r="Q71" s="83">
        <f t="shared" si="0"/>
        <v>153.91</v>
      </c>
      <c r="R71" s="81">
        <f t="shared" ref="R71:R73" si="338">ROUND(Q71*E71,2)</f>
        <v>0</v>
      </c>
      <c r="S71" s="83">
        <f t="shared" ref="S71:S73" si="339">ROUND(F71*Q71,2)</f>
        <v>169.3</v>
      </c>
      <c r="T71" s="81">
        <f t="shared" ref="T71:T73" si="340">ROUND(S71*G71,2)</f>
        <v>0</v>
      </c>
      <c r="U71" s="81">
        <f t="shared" ref="U71:U73" si="341">T71-ROUND(Q71*G71,2)</f>
        <v>0</v>
      </c>
      <c r="V71" s="82"/>
      <c r="W71" s="81">
        <f t="shared" ref="W71:W73" si="342">R71+T71+V71</f>
        <v>0</v>
      </c>
      <c r="X71" s="10"/>
      <c r="Y71" s="151"/>
      <c r="Z71" s="151"/>
      <c r="AA71" s="151"/>
      <c r="AB71" s="151"/>
      <c r="AC71" s="151"/>
      <c r="AD71" s="151"/>
      <c r="AE71" s="159"/>
      <c r="AF71" s="159"/>
      <c r="AG71" s="159"/>
      <c r="AH71" s="159"/>
      <c r="AI71" s="84">
        <f t="shared" ref="AI71" si="343">IF($I71=AI$6,$E71,0)</f>
        <v>0</v>
      </c>
      <c r="AJ71" s="84">
        <f t="shared" si="331"/>
        <v>0</v>
      </c>
      <c r="AK71" s="141">
        <f t="shared" ref="AK71:AK73" si="344">IF($H71&gt;0,AI71,0)</f>
        <v>0</v>
      </c>
      <c r="AL71" s="141">
        <f t="shared" ref="AL71:AL73" si="345">IF(AK71&gt;0,1,0)</f>
        <v>0</v>
      </c>
      <c r="AM71" s="141">
        <f t="shared" ref="AM71:AM73" si="346">IF($H71&gt;0,AJ71,0)</f>
        <v>0</v>
      </c>
      <c r="AN71" s="141">
        <f t="shared" ref="AN71:AN73" si="347">IF(AM71&gt;0,1,0)</f>
        <v>0</v>
      </c>
      <c r="AO71" s="84">
        <f t="shared" ref="AO71" si="348">IF($I71=AO$6,$E71,0)</f>
        <v>0</v>
      </c>
      <c r="AP71" s="84">
        <f t="shared" si="332"/>
        <v>0</v>
      </c>
      <c r="AQ71" s="141">
        <f t="shared" ref="AQ71:AQ73" si="349">IF($H71&gt;0,AO71,0)</f>
        <v>0</v>
      </c>
      <c r="AR71" s="141">
        <f t="shared" ref="AR71:AR73" si="350">IF(AQ71&gt;0,1,0)</f>
        <v>0</v>
      </c>
      <c r="AS71" s="141">
        <f t="shared" ref="AS71:AS73" si="351">IF($H71&gt;0,AP71,0)</f>
        <v>0</v>
      </c>
      <c r="AT71" s="141">
        <f t="shared" ref="AT71:AT73" si="352">IF(AS71&gt;0,1,0)</f>
        <v>0</v>
      </c>
      <c r="AU71" s="141">
        <f>IF($H71&gt;0,#REF!,0)</f>
        <v>0</v>
      </c>
      <c r="AV71" s="141">
        <f t="shared" ref="AV71:AV73" si="353">IF(AU71&gt;0,1,0)</f>
        <v>0</v>
      </c>
      <c r="AW71" s="141">
        <f>IF($H71&gt;0,#REF!,0)</f>
        <v>0</v>
      </c>
      <c r="AX71" s="141">
        <f t="shared" ref="AX71:AX73" si="354">IF(AW71&gt;0,1,0)</f>
        <v>0</v>
      </c>
      <c r="AY71" s="247">
        <f t="shared" si="26"/>
        <v>0</v>
      </c>
      <c r="AZ71" s="85"/>
      <c r="BA71" s="86">
        <v>0</v>
      </c>
    </row>
    <row r="72" spans="1:53" ht="45.75" x14ac:dyDescent="0.65">
      <c r="A72" s="87" t="str">
        <f>IF(E72+G72&gt;0,A70,"")</f>
        <v/>
      </c>
      <c r="B72" s="87" t="str">
        <f>IF(E72+G72&gt;0,B70,"")</f>
        <v/>
      </c>
      <c r="C72" s="76">
        <f>C71</f>
        <v>7</v>
      </c>
      <c r="D72" s="77" t="s">
        <v>72</v>
      </c>
      <c r="E72" s="78">
        <v>0</v>
      </c>
      <c r="F72" s="137">
        <v>1.5</v>
      </c>
      <c r="G72" s="78">
        <v>0</v>
      </c>
      <c r="H72" s="249">
        <f t="shared" si="3"/>
        <v>0</v>
      </c>
      <c r="I72" s="80">
        <f>SUMIF(Y$14:AT$14,C72,Y$7:AT$7)</f>
        <v>0</v>
      </c>
      <c r="J72" s="81">
        <f t="shared" si="333"/>
        <v>0</v>
      </c>
      <c r="K72" s="80">
        <f t="shared" si="334"/>
        <v>0</v>
      </c>
      <c r="L72" s="81">
        <f t="shared" si="335"/>
        <v>0</v>
      </c>
      <c r="M72" s="81">
        <f t="shared" si="336"/>
        <v>0</v>
      </c>
      <c r="N72" s="82"/>
      <c r="O72" s="81">
        <f t="shared" si="337"/>
        <v>0</v>
      </c>
      <c r="Q72" s="83">
        <f t="shared" si="0"/>
        <v>153.91</v>
      </c>
      <c r="R72" s="81">
        <f t="shared" si="338"/>
        <v>0</v>
      </c>
      <c r="S72" s="83">
        <f t="shared" si="339"/>
        <v>230.87</v>
      </c>
      <c r="T72" s="81">
        <f t="shared" si="340"/>
        <v>0</v>
      </c>
      <c r="U72" s="81">
        <f t="shared" si="341"/>
        <v>0</v>
      </c>
      <c r="V72" s="82"/>
      <c r="W72" s="81">
        <f t="shared" si="342"/>
        <v>0</v>
      </c>
      <c r="X72" s="10"/>
      <c r="Y72" s="151"/>
      <c r="Z72" s="151"/>
      <c r="AA72" s="151"/>
      <c r="AB72" s="151"/>
      <c r="AC72" s="151"/>
      <c r="AD72" s="151"/>
      <c r="AE72" s="159"/>
      <c r="AF72" s="159"/>
      <c r="AG72" s="159"/>
      <c r="AH72" s="159"/>
      <c r="AI72" s="84">
        <f>IF($I72=AI$7,$E72,0)</f>
        <v>0</v>
      </c>
      <c r="AJ72" s="84">
        <f>IF($K72=ROUND(AI$7*$F72,2),$G72,0)</f>
        <v>0</v>
      </c>
      <c r="AK72" s="141">
        <f t="shared" si="344"/>
        <v>0</v>
      </c>
      <c r="AL72" s="141">
        <f t="shared" si="345"/>
        <v>0</v>
      </c>
      <c r="AM72" s="141">
        <f t="shared" si="346"/>
        <v>0</v>
      </c>
      <c r="AN72" s="141">
        <f t="shared" si="347"/>
        <v>0</v>
      </c>
      <c r="AO72" s="84">
        <f>IF($I72=AO$7,$E72,0)</f>
        <v>0</v>
      </c>
      <c r="AP72" s="84">
        <f>IF($K72=ROUND(AO$7*$F72,2),$G72,0)</f>
        <v>0</v>
      </c>
      <c r="AQ72" s="141">
        <f t="shared" si="349"/>
        <v>0</v>
      </c>
      <c r="AR72" s="141">
        <f t="shared" si="350"/>
        <v>0</v>
      </c>
      <c r="AS72" s="141">
        <f t="shared" si="351"/>
        <v>0</v>
      </c>
      <c r="AT72" s="141">
        <f t="shared" si="352"/>
        <v>0</v>
      </c>
      <c r="AU72" s="141">
        <f>IF($H72&gt;0,#REF!,0)</f>
        <v>0</v>
      </c>
      <c r="AV72" s="141">
        <f t="shared" si="353"/>
        <v>0</v>
      </c>
      <c r="AW72" s="141">
        <f>IF($H72&gt;0,#REF!,0)</f>
        <v>0</v>
      </c>
      <c r="AX72" s="141">
        <f t="shared" si="354"/>
        <v>0</v>
      </c>
      <c r="AY72" s="247">
        <f t="shared" si="26"/>
        <v>0</v>
      </c>
      <c r="AZ72" s="85"/>
      <c r="BA72" s="86">
        <v>0</v>
      </c>
    </row>
    <row r="73" spans="1:53" ht="45.75" x14ac:dyDescent="0.65">
      <c r="A73" s="87" t="str">
        <f>IF(E73+G73&gt;0,A70,"")</f>
        <v/>
      </c>
      <c r="B73" s="87" t="str">
        <f>IF(E73+G73&gt;0,B70,"")</f>
        <v/>
      </c>
      <c r="C73" s="76">
        <f>C71</f>
        <v>7</v>
      </c>
      <c r="D73" s="77" t="s">
        <v>72</v>
      </c>
      <c r="E73" s="78">
        <v>0</v>
      </c>
      <c r="F73" s="137">
        <v>1.1000000000000001</v>
      </c>
      <c r="G73" s="78">
        <v>0</v>
      </c>
      <c r="H73" s="249">
        <f t="shared" si="3"/>
        <v>0</v>
      </c>
      <c r="I73" s="80">
        <f>SUMIF(Y$14:AT$14,C73,Y$7:AT$7)</f>
        <v>0</v>
      </c>
      <c r="J73" s="81">
        <f t="shared" si="333"/>
        <v>0</v>
      </c>
      <c r="K73" s="80">
        <f t="shared" si="334"/>
        <v>0</v>
      </c>
      <c r="L73" s="81">
        <f t="shared" si="335"/>
        <v>0</v>
      </c>
      <c r="M73" s="81">
        <f t="shared" si="336"/>
        <v>0</v>
      </c>
      <c r="N73" s="82"/>
      <c r="O73" s="81">
        <f t="shared" si="337"/>
        <v>0</v>
      </c>
      <c r="Q73" s="83">
        <f t="shared" si="0"/>
        <v>153.91</v>
      </c>
      <c r="R73" s="81">
        <f t="shared" si="338"/>
        <v>0</v>
      </c>
      <c r="S73" s="83">
        <f t="shared" si="339"/>
        <v>169.3</v>
      </c>
      <c r="T73" s="81">
        <f t="shared" si="340"/>
        <v>0</v>
      </c>
      <c r="U73" s="81">
        <f t="shared" si="341"/>
        <v>0</v>
      </c>
      <c r="V73" s="82"/>
      <c r="W73" s="81">
        <f t="shared" si="342"/>
        <v>0</v>
      </c>
      <c r="X73" s="10"/>
      <c r="Y73" s="151"/>
      <c r="Z73" s="151"/>
      <c r="AA73" s="151"/>
      <c r="AB73" s="151"/>
      <c r="AC73" s="151"/>
      <c r="AD73" s="151"/>
      <c r="AE73" s="159"/>
      <c r="AF73" s="159"/>
      <c r="AG73" s="159"/>
      <c r="AH73" s="159"/>
      <c r="AI73" s="84">
        <f>IF($I73=AI$7,$E73,0)</f>
        <v>0</v>
      </c>
      <c r="AJ73" s="84">
        <f>IF($K73=ROUND(AI$7*$F73,2),$G73,0)</f>
        <v>0</v>
      </c>
      <c r="AK73" s="141">
        <f t="shared" si="344"/>
        <v>0</v>
      </c>
      <c r="AL73" s="141">
        <f t="shared" si="345"/>
        <v>0</v>
      </c>
      <c r="AM73" s="141">
        <f t="shared" si="346"/>
        <v>0</v>
      </c>
      <c r="AN73" s="141">
        <f t="shared" si="347"/>
        <v>0</v>
      </c>
      <c r="AO73" s="84">
        <f>IF($I73=AO$7,$E73,0)</f>
        <v>0</v>
      </c>
      <c r="AP73" s="84">
        <f>IF($K73=ROUND(AO$7*$F73,2),$G73,0)</f>
        <v>0</v>
      </c>
      <c r="AQ73" s="141">
        <f t="shared" si="349"/>
        <v>0</v>
      </c>
      <c r="AR73" s="141">
        <f t="shared" si="350"/>
        <v>0</v>
      </c>
      <c r="AS73" s="141">
        <f t="shared" si="351"/>
        <v>0</v>
      </c>
      <c r="AT73" s="141">
        <f t="shared" si="352"/>
        <v>0</v>
      </c>
      <c r="AU73" s="141">
        <f>IF($H73&gt;0,#REF!,0)</f>
        <v>0</v>
      </c>
      <c r="AV73" s="141">
        <f t="shared" si="353"/>
        <v>0</v>
      </c>
      <c r="AW73" s="141">
        <f>IF($H73&gt;0,#REF!,0)</f>
        <v>0</v>
      </c>
      <c r="AX73" s="141">
        <f t="shared" si="354"/>
        <v>0</v>
      </c>
      <c r="AY73" s="247">
        <f t="shared" si="26"/>
        <v>0</v>
      </c>
      <c r="AZ73" s="85"/>
      <c r="BA73" s="86">
        <v>0</v>
      </c>
    </row>
    <row r="74" spans="1:53" ht="45.75" x14ac:dyDescent="0.65">
      <c r="A74" s="74" t="s">
        <v>68</v>
      </c>
      <c r="B74" s="74" t="s">
        <v>74</v>
      </c>
      <c r="C74" s="76">
        <f>C75</f>
        <v>6</v>
      </c>
      <c r="D74" s="77" t="s">
        <v>72</v>
      </c>
      <c r="E74" s="78">
        <v>3.3170000000000002</v>
      </c>
      <c r="F74" s="137">
        <v>1.5</v>
      </c>
      <c r="G74" s="78">
        <v>0</v>
      </c>
      <c r="H74" s="249">
        <f t="shared" si="3"/>
        <v>3.3170000000000001E-3</v>
      </c>
      <c r="I74" s="80">
        <f>SUMIF(Y$14:AT$14,C74,Y$6:AT$6)</f>
        <v>0</v>
      </c>
      <c r="J74" s="81">
        <f>IF(H74=0,ROUND(E74*I74,2),ROUND(H74*E74,2))</f>
        <v>0.01</v>
      </c>
      <c r="K74" s="80">
        <f>ROUND(F74*I74,2)</f>
        <v>0</v>
      </c>
      <c r="L74" s="81">
        <f>IF(H74=0,ROUND(ROUND(F74*I74,2)*G74,2),ROUND(G74*H74,2))</f>
        <v>0</v>
      </c>
      <c r="M74" s="81">
        <f>L74-ROUND(G74*I74,2)</f>
        <v>0</v>
      </c>
      <c r="N74" s="82"/>
      <c r="O74" s="81">
        <f>J74+L74+N74</f>
        <v>0.01</v>
      </c>
      <c r="Q74" s="83">
        <f t="shared" si="0"/>
        <v>153.91</v>
      </c>
      <c r="R74" s="81">
        <f>ROUND(Q74*E74,2)</f>
        <v>510.52</v>
      </c>
      <c r="S74" s="83">
        <f>ROUND(F74*Q74,2)</f>
        <v>230.87</v>
      </c>
      <c r="T74" s="81">
        <f>ROUND(S74*G74,2)</f>
        <v>0</v>
      </c>
      <c r="U74" s="81">
        <f>T74-ROUND(Q74*G74,2)</f>
        <v>0</v>
      </c>
      <c r="V74" s="82"/>
      <c r="W74" s="81">
        <f>R74+T74+V74</f>
        <v>510.52</v>
      </c>
      <c r="X74" s="10"/>
      <c r="Y74" s="151"/>
      <c r="Z74" s="151"/>
      <c r="AA74" s="151"/>
      <c r="AB74" s="151"/>
      <c r="AC74" s="151"/>
      <c r="AD74" s="151"/>
      <c r="AE74" s="159"/>
      <c r="AF74" s="159"/>
      <c r="AG74" s="159"/>
      <c r="AH74" s="159"/>
      <c r="AI74" s="84">
        <f>IF($I74=AI$6,$E74,0)</f>
        <v>0</v>
      </c>
      <c r="AJ74" s="84">
        <f t="shared" ref="AJ74:AJ75" si="355">IF($K74=ROUND(AI$6*$F74,2),$G74,0)</f>
        <v>0</v>
      </c>
      <c r="AK74" s="141">
        <f>IF($H74&gt;0,AI74,0)</f>
        <v>0</v>
      </c>
      <c r="AL74" s="141">
        <f>IF(AK74&gt;0,1,0)</f>
        <v>0</v>
      </c>
      <c r="AM74" s="141">
        <f>IF($H74&gt;0,AJ74,0)</f>
        <v>0</v>
      </c>
      <c r="AN74" s="141">
        <f>IF(AM74&gt;0,1,0)</f>
        <v>0</v>
      </c>
      <c r="AO74" s="84">
        <f>IF($I74=AO$6,$E74,0)</f>
        <v>0</v>
      </c>
      <c r="AP74" s="84">
        <f t="shared" ref="AP74:AP75" si="356">IF($K74=ROUND(AO$6*$F74,2),$G74,0)</f>
        <v>0</v>
      </c>
      <c r="AQ74" s="141">
        <f>IF($H74&gt;0,AO74,0)</f>
        <v>0</v>
      </c>
      <c r="AR74" s="141">
        <f>IF(AQ74&gt;0,1,0)</f>
        <v>0</v>
      </c>
      <c r="AS74" s="141">
        <f>IF($H74&gt;0,AP74,0)</f>
        <v>0</v>
      </c>
      <c r="AT74" s="141">
        <f>IF(AS74&gt;0,1,0)</f>
        <v>0</v>
      </c>
      <c r="AU74" s="141" t="e">
        <f>IF($H74&gt;0,#REF!,0)</f>
        <v>#REF!</v>
      </c>
      <c r="AV74" s="141" t="e">
        <f>IF(AU74&gt;0,1,0)</f>
        <v>#REF!</v>
      </c>
      <c r="AW74" s="141" t="e">
        <f>IF($H74&gt;0,#REF!,0)</f>
        <v>#REF!</v>
      </c>
      <c r="AX74" s="141" t="e">
        <f>IF(AW74&gt;0,1,0)</f>
        <v>#REF!</v>
      </c>
      <c r="AY74" s="247">
        <f t="shared" si="26"/>
        <v>4.4999999999999997E-3</v>
      </c>
      <c r="AZ74" s="85"/>
      <c r="BA74" s="86">
        <v>4.5</v>
      </c>
    </row>
    <row r="75" spans="1:53" ht="45.75" x14ac:dyDescent="0.65">
      <c r="A75" s="87" t="str">
        <f>IF(E75+G75&gt;0,A74,"")</f>
        <v/>
      </c>
      <c r="B75" s="87" t="str">
        <f>IF(E75+G75&gt;0,B74,"")</f>
        <v/>
      </c>
      <c r="C75" s="76">
        <v>6</v>
      </c>
      <c r="D75" s="77" t="s">
        <v>72</v>
      </c>
      <c r="E75" s="78">
        <v>0</v>
      </c>
      <c r="F75" s="137">
        <v>1.1000000000000001</v>
      </c>
      <c r="G75" s="78">
        <v>0</v>
      </c>
      <c r="H75" s="249">
        <f t="shared" si="3"/>
        <v>0</v>
      </c>
      <c r="I75" s="80">
        <f>SUMIF(Y$14:AT$14,C75,Y$6:AT$6)</f>
        <v>0</v>
      </c>
      <c r="J75" s="81">
        <f t="shared" ref="J75:J77" si="357">IF(H75=0,ROUND(E75*I75,2),ROUND(H75*E75,2))</f>
        <v>0</v>
      </c>
      <c r="K75" s="80">
        <f t="shared" ref="K75:K77" si="358">ROUND(F75*I75,2)</f>
        <v>0</v>
      </c>
      <c r="L75" s="81">
        <f t="shared" ref="L75:L77" si="359">IF(H75=0,ROUND(ROUND(F75*I75,2)*G75,2),ROUND(G75*H75,2))</f>
        <v>0</v>
      </c>
      <c r="M75" s="81">
        <f t="shared" ref="M75:M77" si="360">L75-ROUND(G75*I75,2)</f>
        <v>0</v>
      </c>
      <c r="N75" s="82"/>
      <c r="O75" s="81">
        <f t="shared" ref="O75:O77" si="361">J75+L75+N75</f>
        <v>0</v>
      </c>
      <c r="Q75" s="83">
        <f t="shared" si="0"/>
        <v>153.91</v>
      </c>
      <c r="R75" s="81">
        <f t="shared" ref="R75:R77" si="362">ROUND(Q75*E75,2)</f>
        <v>0</v>
      </c>
      <c r="S75" s="83">
        <f t="shared" ref="S75:S77" si="363">ROUND(F75*Q75,2)</f>
        <v>169.3</v>
      </c>
      <c r="T75" s="81">
        <f t="shared" ref="T75:T77" si="364">ROUND(S75*G75,2)</f>
        <v>0</v>
      </c>
      <c r="U75" s="81">
        <f t="shared" ref="U75:U77" si="365">T75-ROUND(Q75*G75,2)</f>
        <v>0</v>
      </c>
      <c r="V75" s="82"/>
      <c r="W75" s="81">
        <f t="shared" ref="W75:W77" si="366">R75+T75+V75</f>
        <v>0</v>
      </c>
      <c r="X75" s="10"/>
      <c r="Y75" s="151"/>
      <c r="Z75" s="151"/>
      <c r="AA75" s="151"/>
      <c r="AB75" s="151"/>
      <c r="AC75" s="151"/>
      <c r="AD75" s="151"/>
      <c r="AE75" s="159"/>
      <c r="AF75" s="159"/>
      <c r="AG75" s="159"/>
      <c r="AH75" s="159"/>
      <c r="AI75" s="84">
        <f t="shared" ref="AI75" si="367">IF($I75=AI$6,$E75,0)</f>
        <v>0</v>
      </c>
      <c r="AJ75" s="84">
        <f t="shared" si="355"/>
        <v>0</v>
      </c>
      <c r="AK75" s="141">
        <f t="shared" ref="AK75:AK77" si="368">IF($H75&gt;0,AI75,0)</f>
        <v>0</v>
      </c>
      <c r="AL75" s="141">
        <f t="shared" ref="AL75:AL77" si="369">IF(AK75&gt;0,1,0)</f>
        <v>0</v>
      </c>
      <c r="AM75" s="141">
        <f t="shared" ref="AM75:AM77" si="370">IF($H75&gt;0,AJ75,0)</f>
        <v>0</v>
      </c>
      <c r="AN75" s="141">
        <f t="shared" ref="AN75:AN77" si="371">IF(AM75&gt;0,1,0)</f>
        <v>0</v>
      </c>
      <c r="AO75" s="84">
        <f t="shared" ref="AO75" si="372">IF($I75=AO$6,$E75,0)</f>
        <v>0</v>
      </c>
      <c r="AP75" s="84">
        <f t="shared" si="356"/>
        <v>0</v>
      </c>
      <c r="AQ75" s="141">
        <f t="shared" ref="AQ75:AQ77" si="373">IF($H75&gt;0,AO75,0)</f>
        <v>0</v>
      </c>
      <c r="AR75" s="141">
        <f t="shared" ref="AR75:AR77" si="374">IF(AQ75&gt;0,1,0)</f>
        <v>0</v>
      </c>
      <c r="AS75" s="141">
        <f t="shared" ref="AS75:AS77" si="375">IF($H75&gt;0,AP75,0)</f>
        <v>0</v>
      </c>
      <c r="AT75" s="141">
        <f t="shared" ref="AT75:AT77" si="376">IF(AS75&gt;0,1,0)</f>
        <v>0</v>
      </c>
      <c r="AU75" s="141">
        <f>IF($H75&gt;0,#REF!,0)</f>
        <v>0</v>
      </c>
      <c r="AV75" s="141">
        <f t="shared" ref="AV75:AV77" si="377">IF(AU75&gt;0,1,0)</f>
        <v>0</v>
      </c>
      <c r="AW75" s="141">
        <f>IF($H75&gt;0,#REF!,0)</f>
        <v>0</v>
      </c>
      <c r="AX75" s="141">
        <f t="shared" ref="AX75:AX77" si="378">IF(AW75&gt;0,1,0)</f>
        <v>0</v>
      </c>
      <c r="AY75" s="247">
        <f t="shared" si="26"/>
        <v>0</v>
      </c>
      <c r="AZ75" s="85"/>
      <c r="BA75" s="86">
        <v>0</v>
      </c>
    </row>
    <row r="76" spans="1:53" ht="45.75" x14ac:dyDescent="0.65">
      <c r="A76" s="87" t="str">
        <f>IF(E76+G76&gt;0,A74,"")</f>
        <v/>
      </c>
      <c r="B76" s="87" t="str">
        <f>IF(E76+G76&gt;0,B74,"")</f>
        <v/>
      </c>
      <c r="C76" s="76">
        <f>C75</f>
        <v>6</v>
      </c>
      <c r="D76" s="77" t="s">
        <v>72</v>
      </c>
      <c r="E76" s="78">
        <v>0</v>
      </c>
      <c r="F76" s="137">
        <v>1.5</v>
      </c>
      <c r="G76" s="78">
        <v>0</v>
      </c>
      <c r="H76" s="249">
        <f t="shared" si="3"/>
        <v>0</v>
      </c>
      <c r="I76" s="80">
        <f>SUMIF(Y$14:AT$14,C76,Y$7:AT$7)</f>
        <v>0</v>
      </c>
      <c r="J76" s="81">
        <f t="shared" si="357"/>
        <v>0</v>
      </c>
      <c r="K76" s="80">
        <f t="shared" si="358"/>
        <v>0</v>
      </c>
      <c r="L76" s="81">
        <f t="shared" si="359"/>
        <v>0</v>
      </c>
      <c r="M76" s="81">
        <f t="shared" si="360"/>
        <v>0</v>
      </c>
      <c r="N76" s="82"/>
      <c r="O76" s="81">
        <f t="shared" si="361"/>
        <v>0</v>
      </c>
      <c r="Q76" s="83">
        <f t="shared" si="0"/>
        <v>153.91</v>
      </c>
      <c r="R76" s="81">
        <f t="shared" si="362"/>
        <v>0</v>
      </c>
      <c r="S76" s="83">
        <f t="shared" si="363"/>
        <v>230.87</v>
      </c>
      <c r="T76" s="81">
        <f t="shared" si="364"/>
        <v>0</v>
      </c>
      <c r="U76" s="81">
        <f t="shared" si="365"/>
        <v>0</v>
      </c>
      <c r="V76" s="82"/>
      <c r="W76" s="81">
        <f t="shared" si="366"/>
        <v>0</v>
      </c>
      <c r="X76" s="10"/>
      <c r="Y76" s="151"/>
      <c r="Z76" s="151"/>
      <c r="AA76" s="151"/>
      <c r="AB76" s="151"/>
      <c r="AC76" s="151"/>
      <c r="AD76" s="151"/>
      <c r="AE76" s="159"/>
      <c r="AF76" s="159"/>
      <c r="AG76" s="159"/>
      <c r="AH76" s="159"/>
      <c r="AI76" s="84">
        <f>IF($I76=AI$7,$E76,0)</f>
        <v>0</v>
      </c>
      <c r="AJ76" s="84">
        <f>IF($K76=ROUND(AI$7*$F76,2),$G76,0)</f>
        <v>0</v>
      </c>
      <c r="AK76" s="141">
        <f t="shared" si="368"/>
        <v>0</v>
      </c>
      <c r="AL76" s="141">
        <f t="shared" si="369"/>
        <v>0</v>
      </c>
      <c r="AM76" s="141">
        <f t="shared" si="370"/>
        <v>0</v>
      </c>
      <c r="AN76" s="141">
        <f t="shared" si="371"/>
        <v>0</v>
      </c>
      <c r="AO76" s="84">
        <f>IF($I76=AO$7,$E76,0)</f>
        <v>0</v>
      </c>
      <c r="AP76" s="84">
        <f>IF($K76=ROUND(AO$7*$F76,2),$G76,0)</f>
        <v>0</v>
      </c>
      <c r="AQ76" s="141">
        <f t="shared" si="373"/>
        <v>0</v>
      </c>
      <c r="AR76" s="141">
        <f t="shared" si="374"/>
        <v>0</v>
      </c>
      <c r="AS76" s="141">
        <f t="shared" si="375"/>
        <v>0</v>
      </c>
      <c r="AT76" s="141">
        <f t="shared" si="376"/>
        <v>0</v>
      </c>
      <c r="AU76" s="141">
        <f>IF($H76&gt;0,#REF!,0)</f>
        <v>0</v>
      </c>
      <c r="AV76" s="141">
        <f t="shared" si="377"/>
        <v>0</v>
      </c>
      <c r="AW76" s="141">
        <f>IF($H76&gt;0,#REF!,0)</f>
        <v>0</v>
      </c>
      <c r="AX76" s="141">
        <f t="shared" si="378"/>
        <v>0</v>
      </c>
      <c r="AY76" s="247">
        <f t="shared" si="26"/>
        <v>0</v>
      </c>
      <c r="AZ76" s="85"/>
      <c r="BA76" s="86">
        <v>0</v>
      </c>
    </row>
    <row r="77" spans="1:53" ht="45.75" x14ac:dyDescent="0.65">
      <c r="A77" s="87" t="str">
        <f>IF(E77+G77&gt;0,A74,"")</f>
        <v/>
      </c>
      <c r="B77" s="87" t="str">
        <f>IF(E77+G77&gt;0,B74,"")</f>
        <v/>
      </c>
      <c r="C77" s="76">
        <f>C75</f>
        <v>6</v>
      </c>
      <c r="D77" s="77" t="s">
        <v>72</v>
      </c>
      <c r="E77" s="78">
        <v>0</v>
      </c>
      <c r="F77" s="137">
        <v>1.1000000000000001</v>
      </c>
      <c r="G77" s="78">
        <v>0</v>
      </c>
      <c r="H77" s="249">
        <f t="shared" si="3"/>
        <v>0</v>
      </c>
      <c r="I77" s="80">
        <f>SUMIF(Y$14:AT$14,C77,Y$7:AT$7)</f>
        <v>0</v>
      </c>
      <c r="J77" s="81">
        <f t="shared" si="357"/>
        <v>0</v>
      </c>
      <c r="K77" s="80">
        <f t="shared" si="358"/>
        <v>0</v>
      </c>
      <c r="L77" s="81">
        <f t="shared" si="359"/>
        <v>0</v>
      </c>
      <c r="M77" s="81">
        <f t="shared" si="360"/>
        <v>0</v>
      </c>
      <c r="N77" s="82"/>
      <c r="O77" s="81">
        <f t="shared" si="361"/>
        <v>0</v>
      </c>
      <c r="Q77" s="83">
        <f t="shared" si="0"/>
        <v>153.91</v>
      </c>
      <c r="R77" s="81">
        <f t="shared" si="362"/>
        <v>0</v>
      </c>
      <c r="S77" s="83">
        <f t="shared" si="363"/>
        <v>169.3</v>
      </c>
      <c r="T77" s="81">
        <f t="shared" si="364"/>
        <v>0</v>
      </c>
      <c r="U77" s="81">
        <f t="shared" si="365"/>
        <v>0</v>
      </c>
      <c r="V77" s="82"/>
      <c r="W77" s="81">
        <f t="shared" si="366"/>
        <v>0</v>
      </c>
      <c r="X77" s="10"/>
      <c r="Y77" s="151"/>
      <c r="Z77" s="151"/>
      <c r="AA77" s="151"/>
      <c r="AB77" s="151"/>
      <c r="AC77" s="151"/>
      <c r="AD77" s="151"/>
      <c r="AE77" s="159"/>
      <c r="AF77" s="159"/>
      <c r="AG77" s="159"/>
      <c r="AH77" s="159"/>
      <c r="AI77" s="84">
        <f>IF($I77=AI$7,$E77,0)</f>
        <v>0</v>
      </c>
      <c r="AJ77" s="84">
        <f>IF($K77=ROUND(AI$7*$F77,2),$G77,0)</f>
        <v>0</v>
      </c>
      <c r="AK77" s="141">
        <f t="shared" si="368"/>
        <v>0</v>
      </c>
      <c r="AL77" s="141">
        <f t="shared" si="369"/>
        <v>0</v>
      </c>
      <c r="AM77" s="141">
        <f t="shared" si="370"/>
        <v>0</v>
      </c>
      <c r="AN77" s="141">
        <f t="shared" si="371"/>
        <v>0</v>
      </c>
      <c r="AO77" s="84">
        <f>IF($I77=AO$7,$E77,0)</f>
        <v>0</v>
      </c>
      <c r="AP77" s="84">
        <f>IF($K77=ROUND(AO$7*$F77,2),$G77,0)</f>
        <v>0</v>
      </c>
      <c r="AQ77" s="141">
        <f t="shared" si="373"/>
        <v>0</v>
      </c>
      <c r="AR77" s="141">
        <f t="shared" si="374"/>
        <v>0</v>
      </c>
      <c r="AS77" s="141">
        <f t="shared" si="375"/>
        <v>0</v>
      </c>
      <c r="AT77" s="141">
        <f t="shared" si="376"/>
        <v>0</v>
      </c>
      <c r="AU77" s="141">
        <f>IF($H77&gt;0,#REF!,0)</f>
        <v>0</v>
      </c>
      <c r="AV77" s="141">
        <f t="shared" si="377"/>
        <v>0</v>
      </c>
      <c r="AW77" s="141">
        <f>IF($H77&gt;0,#REF!,0)</f>
        <v>0</v>
      </c>
      <c r="AX77" s="141">
        <f t="shared" si="378"/>
        <v>0</v>
      </c>
      <c r="AY77" s="247">
        <f t="shared" si="26"/>
        <v>0</v>
      </c>
      <c r="AZ77" s="85"/>
      <c r="BA77" s="86">
        <v>0</v>
      </c>
    </row>
    <row r="78" spans="1:53" ht="45.75" x14ac:dyDescent="0.65">
      <c r="A78" s="74" t="s">
        <v>75</v>
      </c>
      <c r="B78" s="74" t="s">
        <v>76</v>
      </c>
      <c r="C78" s="76">
        <f>C79</f>
        <v>6</v>
      </c>
      <c r="D78" s="77" t="s">
        <v>77</v>
      </c>
      <c r="E78" s="78">
        <v>1.25</v>
      </c>
      <c r="F78" s="137">
        <v>1.5</v>
      </c>
      <c r="G78" s="78">
        <v>0</v>
      </c>
      <c r="H78" s="249">
        <f t="shared" si="3"/>
        <v>1.25E-3</v>
      </c>
      <c r="I78" s="80">
        <f>SUMIF(Y$14:AT$14,C78,Y$6:AT$6)</f>
        <v>0</v>
      </c>
      <c r="J78" s="81">
        <f>IF(H78=0,ROUND(E78*I78,2),ROUND(H78*E78,2))</f>
        <v>0</v>
      </c>
      <c r="K78" s="80">
        <f>ROUND(F78*I78,2)</f>
        <v>0</v>
      </c>
      <c r="L78" s="81">
        <f>IF(H78=0,ROUND(ROUND(F78*I78,2)*G78,2),ROUND(G78*H78,2))</f>
        <v>0</v>
      </c>
      <c r="M78" s="81">
        <f>L78-ROUND(G78*I78,2)</f>
        <v>0</v>
      </c>
      <c r="N78" s="82"/>
      <c r="O78" s="81">
        <f>J78+L78+N78</f>
        <v>0</v>
      </c>
      <c r="Q78" s="83">
        <f t="shared" si="0"/>
        <v>153.91</v>
      </c>
      <c r="R78" s="81">
        <f>ROUND(Q78*E78,2)</f>
        <v>192.39</v>
      </c>
      <c r="S78" s="83">
        <f>ROUND(F78*Q78,2)</f>
        <v>230.87</v>
      </c>
      <c r="T78" s="81">
        <f>ROUND(S78*G78,2)</f>
        <v>0</v>
      </c>
      <c r="U78" s="81">
        <f>T78-ROUND(Q78*G78,2)</f>
        <v>0</v>
      </c>
      <c r="V78" s="82"/>
      <c r="W78" s="81">
        <f>R78+T78+V78</f>
        <v>192.39</v>
      </c>
      <c r="X78" s="10"/>
      <c r="Y78" s="151"/>
      <c r="Z78" s="151"/>
      <c r="AA78" s="151"/>
      <c r="AB78" s="151"/>
      <c r="AC78" s="151"/>
      <c r="AD78" s="151"/>
      <c r="AE78" s="159"/>
      <c r="AF78" s="159"/>
      <c r="AG78" s="159"/>
      <c r="AH78" s="159"/>
      <c r="AI78" s="84">
        <f>IF($I78=AI$6,$E78,0)</f>
        <v>0</v>
      </c>
      <c r="AJ78" s="84">
        <f t="shared" ref="AJ78:AJ79" si="379">IF($K78=ROUND(AI$6*$F78,2),$G78,0)</f>
        <v>0</v>
      </c>
      <c r="AK78" s="141">
        <f>IF($H78&gt;0,AI78,0)</f>
        <v>0</v>
      </c>
      <c r="AL78" s="141">
        <f>IF(AK78&gt;0,1,0)</f>
        <v>0</v>
      </c>
      <c r="AM78" s="141">
        <f>IF($H78&gt;0,AJ78,0)</f>
        <v>0</v>
      </c>
      <c r="AN78" s="141">
        <f>IF(AM78&gt;0,1,0)</f>
        <v>0</v>
      </c>
      <c r="AO78" s="84">
        <f>IF($I78=AO$6,$E78,0)</f>
        <v>0</v>
      </c>
      <c r="AP78" s="84">
        <f t="shared" ref="AP78:AP79" si="380">IF($K78=ROUND(AO$6*$F78,2),$G78,0)</f>
        <v>0</v>
      </c>
      <c r="AQ78" s="141">
        <f>IF($H78&gt;0,AO78,0)</f>
        <v>0</v>
      </c>
      <c r="AR78" s="141">
        <f>IF(AQ78&gt;0,1,0)</f>
        <v>0</v>
      </c>
      <c r="AS78" s="141">
        <f>IF($H78&gt;0,AP78,0)</f>
        <v>0</v>
      </c>
      <c r="AT78" s="141">
        <f>IF(AS78&gt;0,1,0)</f>
        <v>0</v>
      </c>
      <c r="AU78" s="141" t="e">
        <f>IF($H78&gt;0,#REF!,0)</f>
        <v>#REF!</v>
      </c>
      <c r="AV78" s="141" t="e">
        <f>IF(AU78&gt;0,1,0)</f>
        <v>#REF!</v>
      </c>
      <c r="AW78" s="141" t="e">
        <f>IF($H78&gt;0,#REF!,0)</f>
        <v>#REF!</v>
      </c>
      <c r="AX78" s="141" t="e">
        <f>IF(AW78&gt;0,1,0)</f>
        <v>#REF!</v>
      </c>
      <c r="AY78" s="247">
        <f t="shared" si="26"/>
        <v>1.1999999999999999E-3</v>
      </c>
      <c r="AZ78" s="85"/>
      <c r="BA78" s="86">
        <v>1.2</v>
      </c>
    </row>
    <row r="79" spans="1:53" ht="45.75" x14ac:dyDescent="0.65">
      <c r="A79" s="87" t="str">
        <f>IF(E79+G79&gt;0,A78,"")</f>
        <v/>
      </c>
      <c r="B79" s="87" t="str">
        <f>IF(E79+G79&gt;0,B78,"")</f>
        <v/>
      </c>
      <c r="C79" s="76">
        <v>6</v>
      </c>
      <c r="D79" s="77" t="s">
        <v>77</v>
      </c>
      <c r="E79" s="78">
        <v>0</v>
      </c>
      <c r="F79" s="137">
        <v>1.1000000000000001</v>
      </c>
      <c r="G79" s="78">
        <v>0</v>
      </c>
      <c r="H79" s="249">
        <f t="shared" si="3"/>
        <v>0</v>
      </c>
      <c r="I79" s="80">
        <f>SUMIF(Y$14:AT$14,C79,Y$6:AT$6)</f>
        <v>0</v>
      </c>
      <c r="J79" s="81">
        <f t="shared" ref="J79:J81" si="381">IF(H79=0,ROUND(E79*I79,2),ROUND(H79*E79,2))</f>
        <v>0</v>
      </c>
      <c r="K79" s="80">
        <f t="shared" ref="K79:K81" si="382">ROUND(F79*I79,2)</f>
        <v>0</v>
      </c>
      <c r="L79" s="81">
        <f t="shared" ref="L79:L81" si="383">IF(H79=0,ROUND(ROUND(F79*I79,2)*G79,2),ROUND(G79*H79,2))</f>
        <v>0</v>
      </c>
      <c r="M79" s="81">
        <f t="shared" ref="M79:M81" si="384">L79-ROUND(G79*I79,2)</f>
        <v>0</v>
      </c>
      <c r="N79" s="82"/>
      <c r="O79" s="81">
        <f t="shared" ref="O79:O81" si="385">J79+L79+N79</f>
        <v>0</v>
      </c>
      <c r="Q79" s="83">
        <f t="shared" si="0"/>
        <v>153.91</v>
      </c>
      <c r="R79" s="81">
        <f t="shared" ref="R79:R81" si="386">ROUND(Q79*E79,2)</f>
        <v>0</v>
      </c>
      <c r="S79" s="83">
        <f t="shared" ref="S79:S81" si="387">ROUND(F79*Q79,2)</f>
        <v>169.3</v>
      </c>
      <c r="T79" s="81">
        <f t="shared" ref="T79:T81" si="388">ROUND(S79*G79,2)</f>
        <v>0</v>
      </c>
      <c r="U79" s="81">
        <f t="shared" ref="U79:U81" si="389">T79-ROUND(Q79*G79,2)</f>
        <v>0</v>
      </c>
      <c r="V79" s="82"/>
      <c r="W79" s="81">
        <f t="shared" ref="W79:W81" si="390">R79+T79+V79</f>
        <v>0</v>
      </c>
      <c r="X79" s="10"/>
      <c r="Y79" s="151"/>
      <c r="Z79" s="151"/>
      <c r="AA79" s="151"/>
      <c r="AB79" s="151"/>
      <c r="AC79" s="151"/>
      <c r="AD79" s="151"/>
      <c r="AE79" s="159"/>
      <c r="AF79" s="159"/>
      <c r="AG79" s="159"/>
      <c r="AH79" s="159"/>
      <c r="AI79" s="84">
        <f t="shared" ref="AI79" si="391">IF($I79=AI$6,$E79,0)</f>
        <v>0</v>
      </c>
      <c r="AJ79" s="84">
        <f t="shared" si="379"/>
        <v>0</v>
      </c>
      <c r="AK79" s="141">
        <f t="shared" ref="AK79:AK81" si="392">IF($H79&gt;0,AI79,0)</f>
        <v>0</v>
      </c>
      <c r="AL79" s="141">
        <f t="shared" ref="AL79:AL81" si="393">IF(AK79&gt;0,1,0)</f>
        <v>0</v>
      </c>
      <c r="AM79" s="141">
        <f t="shared" ref="AM79:AM81" si="394">IF($H79&gt;0,AJ79,0)</f>
        <v>0</v>
      </c>
      <c r="AN79" s="141">
        <f t="shared" ref="AN79:AN81" si="395">IF(AM79&gt;0,1,0)</f>
        <v>0</v>
      </c>
      <c r="AO79" s="84">
        <f t="shared" ref="AO79" si="396">IF($I79=AO$6,$E79,0)</f>
        <v>0</v>
      </c>
      <c r="AP79" s="84">
        <f t="shared" si="380"/>
        <v>0</v>
      </c>
      <c r="AQ79" s="141">
        <f t="shared" ref="AQ79:AQ81" si="397">IF($H79&gt;0,AO79,0)</f>
        <v>0</v>
      </c>
      <c r="AR79" s="141">
        <f t="shared" ref="AR79:AR81" si="398">IF(AQ79&gt;0,1,0)</f>
        <v>0</v>
      </c>
      <c r="AS79" s="141">
        <f t="shared" ref="AS79:AS81" si="399">IF($H79&gt;0,AP79,0)</f>
        <v>0</v>
      </c>
      <c r="AT79" s="141">
        <f t="shared" ref="AT79:AT81" si="400">IF(AS79&gt;0,1,0)</f>
        <v>0</v>
      </c>
      <c r="AU79" s="141">
        <f>IF($H79&gt;0,#REF!,0)</f>
        <v>0</v>
      </c>
      <c r="AV79" s="141">
        <f t="shared" ref="AV79:AV81" si="401">IF(AU79&gt;0,1,0)</f>
        <v>0</v>
      </c>
      <c r="AW79" s="141">
        <f>IF($H79&gt;0,#REF!,0)</f>
        <v>0</v>
      </c>
      <c r="AX79" s="141">
        <f t="shared" ref="AX79:AX81" si="402">IF(AW79&gt;0,1,0)</f>
        <v>0</v>
      </c>
      <c r="AY79" s="247">
        <f t="shared" si="26"/>
        <v>0</v>
      </c>
      <c r="AZ79" s="85"/>
      <c r="BA79" s="86">
        <v>0</v>
      </c>
    </row>
    <row r="80" spans="1:53" ht="45.75" x14ac:dyDescent="0.65">
      <c r="A80" s="87" t="str">
        <f>IF(E80+G80&gt;0,A78,"")</f>
        <v/>
      </c>
      <c r="B80" s="87" t="str">
        <f>IF(E80+G80&gt;0,B78,"")</f>
        <v/>
      </c>
      <c r="C80" s="76">
        <f>C79</f>
        <v>6</v>
      </c>
      <c r="D80" s="77" t="s">
        <v>77</v>
      </c>
      <c r="E80" s="78">
        <v>0</v>
      </c>
      <c r="F80" s="137">
        <v>1.5</v>
      </c>
      <c r="G80" s="78">
        <v>0</v>
      </c>
      <c r="H80" s="249">
        <f t="shared" si="3"/>
        <v>0</v>
      </c>
      <c r="I80" s="80">
        <f>SUMIF(Y$14:AT$14,C80,Y$7:AT$7)</f>
        <v>0</v>
      </c>
      <c r="J80" s="81">
        <f t="shared" si="381"/>
        <v>0</v>
      </c>
      <c r="K80" s="80">
        <f t="shared" si="382"/>
        <v>0</v>
      </c>
      <c r="L80" s="81">
        <f t="shared" si="383"/>
        <v>0</v>
      </c>
      <c r="M80" s="81">
        <f t="shared" si="384"/>
        <v>0</v>
      </c>
      <c r="N80" s="82"/>
      <c r="O80" s="81">
        <f t="shared" si="385"/>
        <v>0</v>
      </c>
      <c r="Q80" s="83">
        <f t="shared" si="0"/>
        <v>153.91</v>
      </c>
      <c r="R80" s="81">
        <f t="shared" si="386"/>
        <v>0</v>
      </c>
      <c r="S80" s="83">
        <f t="shared" si="387"/>
        <v>230.87</v>
      </c>
      <c r="T80" s="81">
        <f t="shared" si="388"/>
        <v>0</v>
      </c>
      <c r="U80" s="81">
        <f t="shared" si="389"/>
        <v>0</v>
      </c>
      <c r="V80" s="82"/>
      <c r="W80" s="81">
        <f t="shared" si="390"/>
        <v>0</v>
      </c>
      <c r="X80" s="10"/>
      <c r="Y80" s="151"/>
      <c r="Z80" s="151"/>
      <c r="AA80" s="151"/>
      <c r="AB80" s="151"/>
      <c r="AC80" s="151"/>
      <c r="AD80" s="151"/>
      <c r="AE80" s="159"/>
      <c r="AF80" s="159"/>
      <c r="AG80" s="159"/>
      <c r="AH80" s="159"/>
      <c r="AI80" s="84">
        <f>IF($I80=AI$7,$E80,0)</f>
        <v>0</v>
      </c>
      <c r="AJ80" s="84">
        <f>IF($K80=ROUND(AI$7*$F80,2),$G80,0)</f>
        <v>0</v>
      </c>
      <c r="AK80" s="141">
        <f t="shared" si="392"/>
        <v>0</v>
      </c>
      <c r="AL80" s="141">
        <f t="shared" si="393"/>
        <v>0</v>
      </c>
      <c r="AM80" s="141">
        <f t="shared" si="394"/>
        <v>0</v>
      </c>
      <c r="AN80" s="141">
        <f t="shared" si="395"/>
        <v>0</v>
      </c>
      <c r="AO80" s="84">
        <f>IF($I80=AO$7,$E80,0)</f>
        <v>0</v>
      </c>
      <c r="AP80" s="84">
        <f>IF($K80=ROUND(AO$7*$F80,2),$G80,0)</f>
        <v>0</v>
      </c>
      <c r="AQ80" s="141">
        <f t="shared" si="397"/>
        <v>0</v>
      </c>
      <c r="AR80" s="141">
        <f t="shared" si="398"/>
        <v>0</v>
      </c>
      <c r="AS80" s="141">
        <f t="shared" si="399"/>
        <v>0</v>
      </c>
      <c r="AT80" s="141">
        <f t="shared" si="400"/>
        <v>0</v>
      </c>
      <c r="AU80" s="141">
        <f>IF($H80&gt;0,#REF!,0)</f>
        <v>0</v>
      </c>
      <c r="AV80" s="141">
        <f t="shared" si="401"/>
        <v>0</v>
      </c>
      <c r="AW80" s="141">
        <f>IF($H80&gt;0,#REF!,0)</f>
        <v>0</v>
      </c>
      <c r="AX80" s="141">
        <f t="shared" si="402"/>
        <v>0</v>
      </c>
      <c r="AY80" s="247">
        <f t="shared" si="26"/>
        <v>0</v>
      </c>
      <c r="AZ80" s="85"/>
      <c r="BA80" s="86">
        <v>0</v>
      </c>
    </row>
    <row r="81" spans="1:53" ht="45.75" x14ac:dyDescent="0.65">
      <c r="A81" s="87" t="str">
        <f>IF(E81+G81&gt;0,A78,"")</f>
        <v/>
      </c>
      <c r="B81" s="87" t="str">
        <f>IF(E81+G81&gt;0,B78,"")</f>
        <v/>
      </c>
      <c r="C81" s="76">
        <f>C79</f>
        <v>6</v>
      </c>
      <c r="D81" s="77" t="s">
        <v>77</v>
      </c>
      <c r="E81" s="78">
        <v>0</v>
      </c>
      <c r="F81" s="137">
        <v>1.1000000000000001</v>
      </c>
      <c r="G81" s="78">
        <v>0</v>
      </c>
      <c r="H81" s="249">
        <f t="shared" ref="H81:H144" si="403">(E81+G81)/1000</f>
        <v>0</v>
      </c>
      <c r="I81" s="80">
        <f>SUMIF(Y$14:AT$14,C81,Y$7:AT$7)</f>
        <v>0</v>
      </c>
      <c r="J81" s="81">
        <f t="shared" si="381"/>
        <v>0</v>
      </c>
      <c r="K81" s="80">
        <f t="shared" si="382"/>
        <v>0</v>
      </c>
      <c r="L81" s="81">
        <f t="shared" si="383"/>
        <v>0</v>
      </c>
      <c r="M81" s="81">
        <f t="shared" si="384"/>
        <v>0</v>
      </c>
      <c r="N81" s="82"/>
      <c r="O81" s="81">
        <f t="shared" si="385"/>
        <v>0</v>
      </c>
      <c r="Q81" s="83">
        <f t="shared" si="0"/>
        <v>153.91</v>
      </c>
      <c r="R81" s="81">
        <f t="shared" si="386"/>
        <v>0</v>
      </c>
      <c r="S81" s="83">
        <f t="shared" si="387"/>
        <v>169.3</v>
      </c>
      <c r="T81" s="81">
        <f t="shared" si="388"/>
        <v>0</v>
      </c>
      <c r="U81" s="81">
        <f t="shared" si="389"/>
        <v>0</v>
      </c>
      <c r="V81" s="82"/>
      <c r="W81" s="81">
        <f t="shared" si="390"/>
        <v>0</v>
      </c>
      <c r="X81" s="10"/>
      <c r="Y81" s="151"/>
      <c r="Z81" s="151"/>
      <c r="AA81" s="151"/>
      <c r="AB81" s="151"/>
      <c r="AC81" s="151"/>
      <c r="AD81" s="151"/>
      <c r="AE81" s="159"/>
      <c r="AF81" s="159"/>
      <c r="AG81" s="159"/>
      <c r="AH81" s="159"/>
      <c r="AI81" s="84">
        <f>IF($I81=AI$7,$E81,0)</f>
        <v>0</v>
      </c>
      <c r="AJ81" s="84">
        <f>IF($K81=ROUND(AI$7*$F81,2),$G81,0)</f>
        <v>0</v>
      </c>
      <c r="AK81" s="141">
        <f t="shared" si="392"/>
        <v>0</v>
      </c>
      <c r="AL81" s="141">
        <f t="shared" si="393"/>
        <v>0</v>
      </c>
      <c r="AM81" s="141">
        <f t="shared" si="394"/>
        <v>0</v>
      </c>
      <c r="AN81" s="141">
        <f t="shared" si="395"/>
        <v>0</v>
      </c>
      <c r="AO81" s="84">
        <f>IF($I81=AO$7,$E81,0)</f>
        <v>0</v>
      </c>
      <c r="AP81" s="84">
        <f>IF($K81=ROUND(AO$7*$F81,2),$G81,0)</f>
        <v>0</v>
      </c>
      <c r="AQ81" s="141">
        <f t="shared" si="397"/>
        <v>0</v>
      </c>
      <c r="AR81" s="141">
        <f t="shared" si="398"/>
        <v>0</v>
      </c>
      <c r="AS81" s="141">
        <f t="shared" si="399"/>
        <v>0</v>
      </c>
      <c r="AT81" s="141">
        <f t="shared" si="400"/>
        <v>0</v>
      </c>
      <c r="AU81" s="141">
        <f>IF($H81&gt;0,#REF!,0)</f>
        <v>0</v>
      </c>
      <c r="AV81" s="141">
        <f t="shared" si="401"/>
        <v>0</v>
      </c>
      <c r="AW81" s="141">
        <f>IF($H81&gt;0,#REF!,0)</f>
        <v>0</v>
      </c>
      <c r="AX81" s="141">
        <f t="shared" si="402"/>
        <v>0</v>
      </c>
      <c r="AY81" s="247">
        <f t="shared" ref="AY81:AY144" si="404">BA81/1000</f>
        <v>0</v>
      </c>
      <c r="AZ81" s="85"/>
      <c r="BA81" s="86">
        <v>0</v>
      </c>
    </row>
    <row r="82" spans="1:53" ht="45.75" x14ac:dyDescent="0.65">
      <c r="A82" s="74" t="s">
        <v>75</v>
      </c>
      <c r="B82" s="74" t="s">
        <v>78</v>
      </c>
      <c r="C82" s="76">
        <f>C83</f>
        <v>6</v>
      </c>
      <c r="D82" s="77" t="s">
        <v>79</v>
      </c>
      <c r="E82" s="78">
        <v>1.5</v>
      </c>
      <c r="F82" s="137">
        <v>1.5</v>
      </c>
      <c r="G82" s="78">
        <v>0</v>
      </c>
      <c r="H82" s="249">
        <f t="shared" si="403"/>
        <v>1.5E-3</v>
      </c>
      <c r="I82" s="80">
        <f>SUMIF(Y$14:AT$14,C82,Y$6:AT$6)</f>
        <v>0</v>
      </c>
      <c r="J82" s="81">
        <f>IF(H82=0,ROUND(E82*I82,2),ROUND(H82*E82,2))</f>
        <v>0</v>
      </c>
      <c r="K82" s="80">
        <f>ROUND(F82*I82,2)</f>
        <v>0</v>
      </c>
      <c r="L82" s="81">
        <f>IF(H82=0,ROUND(ROUND(F82*I82,2)*G82,2),ROUND(G82*H82,2))</f>
        <v>0</v>
      </c>
      <c r="M82" s="81">
        <f>L82-ROUND(G82*I82,2)</f>
        <v>0</v>
      </c>
      <c r="N82" s="82"/>
      <c r="O82" s="81">
        <f>J82+L82+N82</f>
        <v>0</v>
      </c>
      <c r="Q82" s="83">
        <f t="shared" si="0"/>
        <v>153.91</v>
      </c>
      <c r="R82" s="81">
        <f>ROUND(Q82*E82,2)</f>
        <v>230.87</v>
      </c>
      <c r="S82" s="83">
        <f>ROUND(F82*Q82,2)</f>
        <v>230.87</v>
      </c>
      <c r="T82" s="81">
        <f>ROUND(S82*G82,2)</f>
        <v>0</v>
      </c>
      <c r="U82" s="81">
        <f>T82-ROUND(Q82*G82,2)</f>
        <v>0</v>
      </c>
      <c r="V82" s="82"/>
      <c r="W82" s="81">
        <f>R82+T82+V82</f>
        <v>230.87</v>
      </c>
      <c r="X82" s="10"/>
      <c r="Y82" s="151"/>
      <c r="Z82" s="151"/>
      <c r="AA82" s="151"/>
      <c r="AB82" s="151"/>
      <c r="AC82" s="151"/>
      <c r="AD82" s="151"/>
      <c r="AE82" s="159"/>
      <c r="AF82" s="159"/>
      <c r="AG82" s="159"/>
      <c r="AH82" s="159"/>
      <c r="AI82" s="84">
        <f>IF($I82=AI$6,$E82,0)</f>
        <v>0</v>
      </c>
      <c r="AJ82" s="84">
        <f t="shared" ref="AJ82:AJ83" si="405">IF($K82=ROUND(AI$6*$F82,2),$G82,0)</f>
        <v>0</v>
      </c>
      <c r="AK82" s="141">
        <f>IF($H82&gt;0,AI82,0)</f>
        <v>0</v>
      </c>
      <c r="AL82" s="141">
        <f>IF(AK82&gt;0,1,0)</f>
        <v>0</v>
      </c>
      <c r="AM82" s="141">
        <f>IF($H82&gt;0,AJ82,0)</f>
        <v>0</v>
      </c>
      <c r="AN82" s="141">
        <f>IF(AM82&gt;0,1,0)</f>
        <v>0</v>
      </c>
      <c r="AO82" s="84">
        <f>IF($I82=AO$6,$E82,0)</f>
        <v>0</v>
      </c>
      <c r="AP82" s="84">
        <f t="shared" ref="AP82:AP83" si="406">IF($K82=ROUND(AO$6*$F82,2),$G82,0)</f>
        <v>0</v>
      </c>
      <c r="AQ82" s="141">
        <f>IF($H82&gt;0,AO82,0)</f>
        <v>0</v>
      </c>
      <c r="AR82" s="141">
        <f>IF(AQ82&gt;0,1,0)</f>
        <v>0</v>
      </c>
      <c r="AS82" s="141">
        <f>IF($H82&gt;0,AP82,0)</f>
        <v>0</v>
      </c>
      <c r="AT82" s="141">
        <f>IF(AS82&gt;0,1,0)</f>
        <v>0</v>
      </c>
      <c r="AU82" s="141" t="e">
        <f>IF($H82&gt;0,#REF!,0)</f>
        <v>#REF!</v>
      </c>
      <c r="AV82" s="141" t="e">
        <f>IF(AU82&gt;0,1,0)</f>
        <v>#REF!</v>
      </c>
      <c r="AW82" s="141" t="e">
        <f>IF($H82&gt;0,#REF!,0)</f>
        <v>#REF!</v>
      </c>
      <c r="AX82" s="141" t="e">
        <f>IF(AW82&gt;0,1,0)</f>
        <v>#REF!</v>
      </c>
      <c r="AY82" s="247">
        <f t="shared" si="404"/>
        <v>1.6000000000000001E-3</v>
      </c>
      <c r="AZ82" s="85"/>
      <c r="BA82" s="86">
        <v>1.6</v>
      </c>
    </row>
    <row r="83" spans="1:53" ht="45.75" x14ac:dyDescent="0.65">
      <c r="A83" s="87" t="str">
        <f>IF(E83+G83&gt;0,A82,"")</f>
        <v/>
      </c>
      <c r="B83" s="87" t="str">
        <f>IF(E83+G83&gt;0,B82,"")</f>
        <v/>
      </c>
      <c r="C83" s="76">
        <v>6</v>
      </c>
      <c r="D83" s="77" t="s">
        <v>79</v>
      </c>
      <c r="E83" s="78">
        <v>0</v>
      </c>
      <c r="F83" s="137">
        <v>1.1000000000000001</v>
      </c>
      <c r="G83" s="78">
        <v>0</v>
      </c>
      <c r="H83" s="249">
        <f t="shared" si="403"/>
        <v>0</v>
      </c>
      <c r="I83" s="80">
        <f>SUMIF(Y$14:AT$14,C83,Y$6:AT$6)</f>
        <v>0</v>
      </c>
      <c r="J83" s="81">
        <f t="shared" ref="J83:J85" si="407">IF(H83=0,ROUND(E83*I83,2),ROUND(H83*E83,2))</f>
        <v>0</v>
      </c>
      <c r="K83" s="80">
        <f t="shared" ref="K83:K85" si="408">ROUND(F83*I83,2)</f>
        <v>0</v>
      </c>
      <c r="L83" s="81">
        <f t="shared" ref="L83:L85" si="409">IF(H83=0,ROUND(ROUND(F83*I83,2)*G83,2),ROUND(G83*H83,2))</f>
        <v>0</v>
      </c>
      <c r="M83" s="81">
        <f t="shared" ref="M83:M85" si="410">L83-ROUND(G83*I83,2)</f>
        <v>0</v>
      </c>
      <c r="N83" s="82"/>
      <c r="O83" s="81">
        <f t="shared" ref="O83:O85" si="411">J83+L83+N83</f>
        <v>0</v>
      </c>
      <c r="Q83" s="83">
        <f t="shared" ref="Q83:Q146" si="412">Q$6</f>
        <v>153.91</v>
      </c>
      <c r="R83" s="81">
        <f t="shared" ref="R83:R85" si="413">ROUND(Q83*E83,2)</f>
        <v>0</v>
      </c>
      <c r="S83" s="83">
        <f t="shared" ref="S83:S85" si="414">ROUND(F83*Q83,2)</f>
        <v>169.3</v>
      </c>
      <c r="T83" s="81">
        <f t="shared" ref="T83:T85" si="415">ROUND(S83*G83,2)</f>
        <v>0</v>
      </c>
      <c r="U83" s="81">
        <f t="shared" ref="U83:U85" si="416">T83-ROUND(Q83*G83,2)</f>
        <v>0</v>
      </c>
      <c r="V83" s="82"/>
      <c r="W83" s="81">
        <f t="shared" ref="W83:W85" si="417">R83+T83+V83</f>
        <v>0</v>
      </c>
      <c r="X83" s="10"/>
      <c r="Y83" s="151"/>
      <c r="Z83" s="151"/>
      <c r="AA83" s="151"/>
      <c r="AB83" s="151"/>
      <c r="AC83" s="151"/>
      <c r="AD83" s="151"/>
      <c r="AE83" s="159"/>
      <c r="AF83" s="159"/>
      <c r="AG83" s="159"/>
      <c r="AH83" s="159"/>
      <c r="AI83" s="84">
        <f t="shared" ref="AI83" si="418">IF($I83=AI$6,$E83,0)</f>
        <v>0</v>
      </c>
      <c r="AJ83" s="84">
        <f t="shared" si="405"/>
        <v>0</v>
      </c>
      <c r="AK83" s="141">
        <f t="shared" ref="AK83:AK85" si="419">IF($H83&gt;0,AI83,0)</f>
        <v>0</v>
      </c>
      <c r="AL83" s="141">
        <f t="shared" ref="AL83:AL85" si="420">IF(AK83&gt;0,1,0)</f>
        <v>0</v>
      </c>
      <c r="AM83" s="141">
        <f t="shared" ref="AM83:AM85" si="421">IF($H83&gt;0,AJ83,0)</f>
        <v>0</v>
      </c>
      <c r="AN83" s="141">
        <f t="shared" ref="AN83:AN85" si="422">IF(AM83&gt;0,1,0)</f>
        <v>0</v>
      </c>
      <c r="AO83" s="84">
        <f t="shared" ref="AO83" si="423">IF($I83=AO$6,$E83,0)</f>
        <v>0</v>
      </c>
      <c r="AP83" s="84">
        <f t="shared" si="406"/>
        <v>0</v>
      </c>
      <c r="AQ83" s="141">
        <f t="shared" ref="AQ83:AQ85" si="424">IF($H83&gt;0,AO83,0)</f>
        <v>0</v>
      </c>
      <c r="AR83" s="141">
        <f t="shared" ref="AR83:AR85" si="425">IF(AQ83&gt;0,1,0)</f>
        <v>0</v>
      </c>
      <c r="AS83" s="141">
        <f t="shared" ref="AS83:AS85" si="426">IF($H83&gt;0,AP83,0)</f>
        <v>0</v>
      </c>
      <c r="AT83" s="141">
        <f t="shared" ref="AT83:AT85" si="427">IF(AS83&gt;0,1,0)</f>
        <v>0</v>
      </c>
      <c r="AU83" s="141">
        <f>IF($H83&gt;0,#REF!,0)</f>
        <v>0</v>
      </c>
      <c r="AV83" s="141">
        <f t="shared" ref="AV83:AV85" si="428">IF(AU83&gt;0,1,0)</f>
        <v>0</v>
      </c>
      <c r="AW83" s="141">
        <f>IF($H83&gt;0,#REF!,0)</f>
        <v>0</v>
      </c>
      <c r="AX83" s="141">
        <f t="shared" ref="AX83:AX85" si="429">IF(AW83&gt;0,1,0)</f>
        <v>0</v>
      </c>
      <c r="AY83" s="247">
        <f t="shared" si="404"/>
        <v>0</v>
      </c>
      <c r="AZ83" s="85"/>
      <c r="BA83" s="86">
        <v>0</v>
      </c>
    </row>
    <row r="84" spans="1:53" ht="45.75" x14ac:dyDescent="0.65">
      <c r="A84" s="87" t="str">
        <f>IF(E84+G84&gt;0,A82,"")</f>
        <v/>
      </c>
      <c r="B84" s="87" t="str">
        <f>IF(E84+G84&gt;0,B82,"")</f>
        <v/>
      </c>
      <c r="C84" s="76">
        <f>C83</f>
        <v>6</v>
      </c>
      <c r="D84" s="77" t="s">
        <v>79</v>
      </c>
      <c r="E84" s="78">
        <v>0</v>
      </c>
      <c r="F84" s="137">
        <v>1.5</v>
      </c>
      <c r="G84" s="78">
        <v>0</v>
      </c>
      <c r="H84" s="249">
        <f t="shared" si="403"/>
        <v>0</v>
      </c>
      <c r="I84" s="80">
        <f>SUMIF(Y$14:AT$14,C84,Y$7:AT$7)</f>
        <v>0</v>
      </c>
      <c r="J84" s="81">
        <f t="shared" si="407"/>
        <v>0</v>
      </c>
      <c r="K84" s="80">
        <f t="shared" si="408"/>
        <v>0</v>
      </c>
      <c r="L84" s="81">
        <f t="shared" si="409"/>
        <v>0</v>
      </c>
      <c r="M84" s="81">
        <f t="shared" si="410"/>
        <v>0</v>
      </c>
      <c r="N84" s="82"/>
      <c r="O84" s="81">
        <f t="shared" si="411"/>
        <v>0</v>
      </c>
      <c r="Q84" s="83">
        <f t="shared" si="412"/>
        <v>153.91</v>
      </c>
      <c r="R84" s="81">
        <f t="shared" si="413"/>
        <v>0</v>
      </c>
      <c r="S84" s="83">
        <f t="shared" si="414"/>
        <v>230.87</v>
      </c>
      <c r="T84" s="81">
        <f t="shared" si="415"/>
        <v>0</v>
      </c>
      <c r="U84" s="81">
        <f t="shared" si="416"/>
        <v>0</v>
      </c>
      <c r="V84" s="82"/>
      <c r="W84" s="81">
        <f t="shared" si="417"/>
        <v>0</v>
      </c>
      <c r="X84" s="10"/>
      <c r="Y84" s="151"/>
      <c r="Z84" s="151"/>
      <c r="AA84" s="151"/>
      <c r="AB84" s="151"/>
      <c r="AC84" s="151"/>
      <c r="AD84" s="151"/>
      <c r="AE84" s="159"/>
      <c r="AF84" s="159"/>
      <c r="AG84" s="159"/>
      <c r="AH84" s="159"/>
      <c r="AI84" s="84">
        <f>IF($I84=AI$7,$E84,0)</f>
        <v>0</v>
      </c>
      <c r="AJ84" s="84">
        <f>IF($K84=ROUND(AI$7*$F84,2),$G84,0)</f>
        <v>0</v>
      </c>
      <c r="AK84" s="141">
        <f t="shared" si="419"/>
        <v>0</v>
      </c>
      <c r="AL84" s="141">
        <f t="shared" si="420"/>
        <v>0</v>
      </c>
      <c r="AM84" s="141">
        <f t="shared" si="421"/>
        <v>0</v>
      </c>
      <c r="AN84" s="141">
        <f t="shared" si="422"/>
        <v>0</v>
      </c>
      <c r="AO84" s="84">
        <f>IF($I84=AO$7,$E84,0)</f>
        <v>0</v>
      </c>
      <c r="AP84" s="84">
        <f>IF($K84=ROUND(AO$7*$F84,2),$G84,0)</f>
        <v>0</v>
      </c>
      <c r="AQ84" s="141">
        <f t="shared" si="424"/>
        <v>0</v>
      </c>
      <c r="AR84" s="141">
        <f t="shared" si="425"/>
        <v>0</v>
      </c>
      <c r="AS84" s="141">
        <f t="shared" si="426"/>
        <v>0</v>
      </c>
      <c r="AT84" s="141">
        <f t="shared" si="427"/>
        <v>0</v>
      </c>
      <c r="AU84" s="141">
        <f>IF($H84&gt;0,#REF!,0)</f>
        <v>0</v>
      </c>
      <c r="AV84" s="141">
        <f t="shared" si="428"/>
        <v>0</v>
      </c>
      <c r="AW84" s="141">
        <f>IF($H84&gt;0,#REF!,0)</f>
        <v>0</v>
      </c>
      <c r="AX84" s="141">
        <f t="shared" si="429"/>
        <v>0</v>
      </c>
      <c r="AY84" s="247">
        <f t="shared" si="404"/>
        <v>0</v>
      </c>
      <c r="AZ84" s="85"/>
      <c r="BA84" s="86">
        <v>0</v>
      </c>
    </row>
    <row r="85" spans="1:53" ht="45.75" x14ac:dyDescent="0.65">
      <c r="A85" s="87" t="str">
        <f>IF(E85+G85&gt;0,A82,"")</f>
        <v/>
      </c>
      <c r="B85" s="87" t="str">
        <f>IF(E85+G85&gt;0,B82,"")</f>
        <v/>
      </c>
      <c r="C85" s="76">
        <f>C83</f>
        <v>6</v>
      </c>
      <c r="D85" s="77" t="s">
        <v>79</v>
      </c>
      <c r="E85" s="78">
        <v>0</v>
      </c>
      <c r="F85" s="137">
        <v>1.1000000000000001</v>
      </c>
      <c r="G85" s="78">
        <v>0</v>
      </c>
      <c r="H85" s="249">
        <f t="shared" si="403"/>
        <v>0</v>
      </c>
      <c r="I85" s="80">
        <f>SUMIF(Y$14:AT$14,C85,Y$7:AT$7)</f>
        <v>0</v>
      </c>
      <c r="J85" s="81">
        <f t="shared" si="407"/>
        <v>0</v>
      </c>
      <c r="K85" s="80">
        <f t="shared" si="408"/>
        <v>0</v>
      </c>
      <c r="L85" s="81">
        <f t="shared" si="409"/>
        <v>0</v>
      </c>
      <c r="M85" s="81">
        <f t="shared" si="410"/>
        <v>0</v>
      </c>
      <c r="N85" s="82"/>
      <c r="O85" s="81">
        <f t="shared" si="411"/>
        <v>0</v>
      </c>
      <c r="Q85" s="83">
        <f t="shared" si="412"/>
        <v>153.91</v>
      </c>
      <c r="R85" s="81">
        <f t="shared" si="413"/>
        <v>0</v>
      </c>
      <c r="S85" s="83">
        <f t="shared" si="414"/>
        <v>169.3</v>
      </c>
      <c r="T85" s="81">
        <f t="shared" si="415"/>
        <v>0</v>
      </c>
      <c r="U85" s="81">
        <f t="shared" si="416"/>
        <v>0</v>
      </c>
      <c r="V85" s="82"/>
      <c r="W85" s="81">
        <f t="shared" si="417"/>
        <v>0</v>
      </c>
      <c r="X85" s="10"/>
      <c r="Y85" s="151"/>
      <c r="Z85" s="151"/>
      <c r="AA85" s="151"/>
      <c r="AB85" s="151"/>
      <c r="AC85" s="151"/>
      <c r="AD85" s="151"/>
      <c r="AE85" s="159"/>
      <c r="AF85" s="159"/>
      <c r="AG85" s="159"/>
      <c r="AH85" s="159"/>
      <c r="AI85" s="84">
        <f>IF($I85=AI$7,$E85,0)</f>
        <v>0</v>
      </c>
      <c r="AJ85" s="84">
        <f>IF($K85=ROUND(AI$7*$F85,2),$G85,0)</f>
        <v>0</v>
      </c>
      <c r="AK85" s="141">
        <f t="shared" si="419"/>
        <v>0</v>
      </c>
      <c r="AL85" s="141">
        <f t="shared" si="420"/>
        <v>0</v>
      </c>
      <c r="AM85" s="141">
        <f t="shared" si="421"/>
        <v>0</v>
      </c>
      <c r="AN85" s="141">
        <f t="shared" si="422"/>
        <v>0</v>
      </c>
      <c r="AO85" s="84">
        <f>IF($I85=AO$7,$E85,0)</f>
        <v>0</v>
      </c>
      <c r="AP85" s="84">
        <f>IF($K85=ROUND(AO$7*$F85,2),$G85,0)</f>
        <v>0</v>
      </c>
      <c r="AQ85" s="141">
        <f t="shared" si="424"/>
        <v>0</v>
      </c>
      <c r="AR85" s="141">
        <f t="shared" si="425"/>
        <v>0</v>
      </c>
      <c r="AS85" s="141">
        <f t="shared" si="426"/>
        <v>0</v>
      </c>
      <c r="AT85" s="141">
        <f t="shared" si="427"/>
        <v>0</v>
      </c>
      <c r="AU85" s="141">
        <f>IF($H85&gt;0,#REF!,0)</f>
        <v>0</v>
      </c>
      <c r="AV85" s="141">
        <f t="shared" si="428"/>
        <v>0</v>
      </c>
      <c r="AW85" s="141">
        <f>IF($H85&gt;0,#REF!,0)</f>
        <v>0</v>
      </c>
      <c r="AX85" s="141">
        <f t="shared" si="429"/>
        <v>0</v>
      </c>
      <c r="AY85" s="247">
        <f t="shared" si="404"/>
        <v>0</v>
      </c>
      <c r="AZ85" s="85"/>
      <c r="BA85" s="86">
        <v>0</v>
      </c>
    </row>
    <row r="86" spans="1:53" ht="45.75" x14ac:dyDescent="0.65">
      <c r="A86" s="74" t="s">
        <v>75</v>
      </c>
      <c r="B86" s="74" t="s">
        <v>80</v>
      </c>
      <c r="C86" s="76">
        <f>C87</f>
        <v>7</v>
      </c>
      <c r="D86" s="77" t="s">
        <v>79</v>
      </c>
      <c r="E86" s="78">
        <v>0.9</v>
      </c>
      <c r="F86" s="137">
        <v>1.5</v>
      </c>
      <c r="G86" s="78">
        <v>0</v>
      </c>
      <c r="H86" s="249">
        <f t="shared" si="403"/>
        <v>8.9999999999999998E-4</v>
      </c>
      <c r="I86" s="80">
        <f>SUMIF(Y$14:AT$14,C86,Y$6:AT$6)</f>
        <v>0</v>
      </c>
      <c r="J86" s="81">
        <f>IF(H86=0,ROUND(E86*I86,2),ROUND(H86*E86,2))</f>
        <v>0</v>
      </c>
      <c r="K86" s="80">
        <f>ROUND(F86*I86,2)</f>
        <v>0</v>
      </c>
      <c r="L86" s="81">
        <f>IF(H86=0,ROUND(ROUND(F86*I86,2)*G86,2),ROUND(G86*H86,2))</f>
        <v>0</v>
      </c>
      <c r="M86" s="81">
        <f>L86-ROUND(G86*I86,2)</f>
        <v>0</v>
      </c>
      <c r="N86" s="82"/>
      <c r="O86" s="81">
        <f>J86+L86+N86</f>
        <v>0</v>
      </c>
      <c r="Q86" s="83">
        <f t="shared" si="412"/>
        <v>153.91</v>
      </c>
      <c r="R86" s="81">
        <f>ROUND(Q86*E86,2)</f>
        <v>138.52000000000001</v>
      </c>
      <c r="S86" s="83">
        <f>ROUND(F86*Q86,2)</f>
        <v>230.87</v>
      </c>
      <c r="T86" s="81">
        <f>ROUND(S86*G86,2)</f>
        <v>0</v>
      </c>
      <c r="U86" s="81">
        <f>T86-ROUND(Q86*G86,2)</f>
        <v>0</v>
      </c>
      <c r="V86" s="82"/>
      <c r="W86" s="81">
        <f>R86+T86+V86</f>
        <v>138.52000000000001</v>
      </c>
      <c r="X86" s="10"/>
      <c r="Y86" s="151"/>
      <c r="Z86" s="151"/>
      <c r="AA86" s="151"/>
      <c r="AB86" s="151"/>
      <c r="AC86" s="151"/>
      <c r="AD86" s="151"/>
      <c r="AE86" s="159"/>
      <c r="AF86" s="159"/>
      <c r="AG86" s="159"/>
      <c r="AH86" s="159"/>
      <c r="AI86" s="84">
        <f>IF($I86=AI$6,$E86,0)</f>
        <v>0</v>
      </c>
      <c r="AJ86" s="84">
        <f t="shared" ref="AJ86:AJ87" si="430">IF($K86=ROUND(AI$6*$F86,2),$G86,0)</f>
        <v>0</v>
      </c>
      <c r="AK86" s="141">
        <f>IF($H86&gt;0,AI86,0)</f>
        <v>0</v>
      </c>
      <c r="AL86" s="141">
        <f>IF(AK86&gt;0,1,0)</f>
        <v>0</v>
      </c>
      <c r="AM86" s="141">
        <f>IF($H86&gt;0,AJ86,0)</f>
        <v>0</v>
      </c>
      <c r="AN86" s="141">
        <f>IF(AM86&gt;0,1,0)</f>
        <v>0</v>
      </c>
      <c r="AO86" s="84">
        <f>IF($I86=AO$6,$E86,0)</f>
        <v>0</v>
      </c>
      <c r="AP86" s="84">
        <f t="shared" ref="AP86:AP87" si="431">IF($K86=ROUND(AO$6*$F86,2),$G86,0)</f>
        <v>0</v>
      </c>
      <c r="AQ86" s="141">
        <f>IF($H86&gt;0,AO86,0)</f>
        <v>0</v>
      </c>
      <c r="AR86" s="141">
        <f>IF(AQ86&gt;0,1,0)</f>
        <v>0</v>
      </c>
      <c r="AS86" s="141">
        <f>IF($H86&gt;0,AP86,0)</f>
        <v>0</v>
      </c>
      <c r="AT86" s="141">
        <f>IF(AS86&gt;0,1,0)</f>
        <v>0</v>
      </c>
      <c r="AU86" s="141" t="e">
        <f>IF($H86&gt;0,#REF!,0)</f>
        <v>#REF!</v>
      </c>
      <c r="AV86" s="141" t="e">
        <f>IF(AU86&gt;0,1,0)</f>
        <v>#REF!</v>
      </c>
      <c r="AW86" s="141" t="e">
        <f>IF($H86&gt;0,#REF!,0)</f>
        <v>#REF!</v>
      </c>
      <c r="AX86" s="141" t="e">
        <f>IF(AW86&gt;0,1,0)</f>
        <v>#REF!</v>
      </c>
      <c r="AY86" s="247">
        <f t="shared" si="404"/>
        <v>1E-3</v>
      </c>
      <c r="AZ86" s="85"/>
      <c r="BA86" s="86">
        <v>1</v>
      </c>
    </row>
    <row r="87" spans="1:53" ht="45.75" x14ac:dyDescent="0.65">
      <c r="A87" s="87" t="str">
        <f>IF(E87+G87&gt;0,A86,"")</f>
        <v/>
      </c>
      <c r="B87" s="87" t="str">
        <f>IF(E87+G87&gt;0,B86,"")</f>
        <v/>
      </c>
      <c r="C87" s="76">
        <v>7</v>
      </c>
      <c r="D87" s="77" t="s">
        <v>79</v>
      </c>
      <c r="E87" s="78">
        <v>0</v>
      </c>
      <c r="F87" s="137">
        <v>1.1000000000000001</v>
      </c>
      <c r="G87" s="78">
        <v>0</v>
      </c>
      <c r="H87" s="249">
        <f t="shared" si="403"/>
        <v>0</v>
      </c>
      <c r="I87" s="80">
        <f>SUMIF(Y$14:AT$14,C87,Y$6:AT$6)</f>
        <v>0</v>
      </c>
      <c r="J87" s="81">
        <f t="shared" ref="J87:J89" si="432">IF(H87=0,ROUND(E87*I87,2),ROUND(H87*E87,2))</f>
        <v>0</v>
      </c>
      <c r="K87" s="80">
        <f t="shared" ref="K87:K89" si="433">ROUND(F87*I87,2)</f>
        <v>0</v>
      </c>
      <c r="L87" s="81">
        <f t="shared" ref="L87:L89" si="434">IF(H87=0,ROUND(ROUND(F87*I87,2)*G87,2),ROUND(G87*H87,2))</f>
        <v>0</v>
      </c>
      <c r="M87" s="81">
        <f t="shared" ref="M87:M89" si="435">L87-ROUND(G87*I87,2)</f>
        <v>0</v>
      </c>
      <c r="N87" s="82"/>
      <c r="O87" s="81">
        <f t="shared" ref="O87:O89" si="436">J87+L87+N87</f>
        <v>0</v>
      </c>
      <c r="Q87" s="83">
        <f t="shared" si="412"/>
        <v>153.91</v>
      </c>
      <c r="R87" s="81">
        <f t="shared" ref="R87:R89" si="437">ROUND(Q87*E87,2)</f>
        <v>0</v>
      </c>
      <c r="S87" s="83">
        <f t="shared" ref="S87:S89" si="438">ROUND(F87*Q87,2)</f>
        <v>169.3</v>
      </c>
      <c r="T87" s="81">
        <f t="shared" ref="T87:T89" si="439">ROUND(S87*G87,2)</f>
        <v>0</v>
      </c>
      <c r="U87" s="81">
        <f t="shared" ref="U87:U89" si="440">T87-ROUND(Q87*G87,2)</f>
        <v>0</v>
      </c>
      <c r="V87" s="82"/>
      <c r="W87" s="81">
        <f t="shared" ref="W87:W89" si="441">R87+T87+V87</f>
        <v>0</v>
      </c>
      <c r="X87" s="10"/>
      <c r="Y87" s="151"/>
      <c r="Z87" s="151"/>
      <c r="AA87" s="151"/>
      <c r="AB87" s="151"/>
      <c r="AC87" s="151"/>
      <c r="AD87" s="151"/>
      <c r="AE87" s="159"/>
      <c r="AF87" s="159"/>
      <c r="AG87" s="159"/>
      <c r="AH87" s="159"/>
      <c r="AI87" s="84">
        <f t="shared" ref="AI87" si="442">IF($I87=AI$6,$E87,0)</f>
        <v>0</v>
      </c>
      <c r="AJ87" s="84">
        <f t="shared" si="430"/>
        <v>0</v>
      </c>
      <c r="AK87" s="141">
        <f t="shared" ref="AK87:AK89" si="443">IF($H87&gt;0,AI87,0)</f>
        <v>0</v>
      </c>
      <c r="AL87" s="141">
        <f t="shared" ref="AL87:AL89" si="444">IF(AK87&gt;0,1,0)</f>
        <v>0</v>
      </c>
      <c r="AM87" s="141">
        <f t="shared" ref="AM87:AM89" si="445">IF($H87&gt;0,AJ87,0)</f>
        <v>0</v>
      </c>
      <c r="AN87" s="141">
        <f t="shared" ref="AN87:AN89" si="446">IF(AM87&gt;0,1,0)</f>
        <v>0</v>
      </c>
      <c r="AO87" s="84">
        <f t="shared" ref="AO87" si="447">IF($I87=AO$6,$E87,0)</f>
        <v>0</v>
      </c>
      <c r="AP87" s="84">
        <f t="shared" si="431"/>
        <v>0</v>
      </c>
      <c r="AQ87" s="141">
        <f t="shared" ref="AQ87:AQ89" si="448">IF($H87&gt;0,AO87,0)</f>
        <v>0</v>
      </c>
      <c r="AR87" s="141">
        <f t="shared" ref="AR87:AR89" si="449">IF(AQ87&gt;0,1,0)</f>
        <v>0</v>
      </c>
      <c r="AS87" s="141">
        <f t="shared" ref="AS87:AS89" si="450">IF($H87&gt;0,AP87,0)</f>
        <v>0</v>
      </c>
      <c r="AT87" s="141">
        <f t="shared" ref="AT87:AT89" si="451">IF(AS87&gt;0,1,0)</f>
        <v>0</v>
      </c>
      <c r="AU87" s="141">
        <f>IF($H87&gt;0,#REF!,0)</f>
        <v>0</v>
      </c>
      <c r="AV87" s="141">
        <f t="shared" ref="AV87:AV89" si="452">IF(AU87&gt;0,1,0)</f>
        <v>0</v>
      </c>
      <c r="AW87" s="141">
        <f>IF($H87&gt;0,#REF!,0)</f>
        <v>0</v>
      </c>
      <c r="AX87" s="141">
        <f t="shared" ref="AX87:AX89" si="453">IF(AW87&gt;0,1,0)</f>
        <v>0</v>
      </c>
      <c r="AY87" s="247">
        <f t="shared" si="404"/>
        <v>0</v>
      </c>
      <c r="AZ87" s="85"/>
      <c r="BA87" s="86">
        <v>0</v>
      </c>
    </row>
    <row r="88" spans="1:53" ht="45.75" x14ac:dyDescent="0.65">
      <c r="A88" s="87" t="str">
        <f>IF(E88+G88&gt;0,A86,"")</f>
        <v/>
      </c>
      <c r="B88" s="87" t="str">
        <f>IF(E88+G88&gt;0,B86,"")</f>
        <v/>
      </c>
      <c r="C88" s="76">
        <f>C87</f>
        <v>7</v>
      </c>
      <c r="D88" s="77" t="s">
        <v>79</v>
      </c>
      <c r="E88" s="78">
        <v>0</v>
      </c>
      <c r="F88" s="137">
        <v>1.5</v>
      </c>
      <c r="G88" s="78">
        <v>0</v>
      </c>
      <c r="H88" s="249">
        <f t="shared" si="403"/>
        <v>0</v>
      </c>
      <c r="I88" s="80">
        <f>SUMIF(Y$14:AT$14,C88,Y$7:AT$7)</f>
        <v>0</v>
      </c>
      <c r="J88" s="81">
        <f t="shared" si="432"/>
        <v>0</v>
      </c>
      <c r="K88" s="80">
        <f t="shared" si="433"/>
        <v>0</v>
      </c>
      <c r="L88" s="81">
        <f t="shared" si="434"/>
        <v>0</v>
      </c>
      <c r="M88" s="81">
        <f t="shared" si="435"/>
        <v>0</v>
      </c>
      <c r="N88" s="82"/>
      <c r="O88" s="81">
        <f t="shared" si="436"/>
        <v>0</v>
      </c>
      <c r="Q88" s="83">
        <f t="shared" si="412"/>
        <v>153.91</v>
      </c>
      <c r="R88" s="81">
        <f t="shared" si="437"/>
        <v>0</v>
      </c>
      <c r="S88" s="83">
        <f t="shared" si="438"/>
        <v>230.87</v>
      </c>
      <c r="T88" s="81">
        <f t="shared" si="439"/>
        <v>0</v>
      </c>
      <c r="U88" s="81">
        <f t="shared" si="440"/>
        <v>0</v>
      </c>
      <c r="V88" s="82"/>
      <c r="W88" s="81">
        <f t="shared" si="441"/>
        <v>0</v>
      </c>
      <c r="X88" s="10"/>
      <c r="Y88" s="151"/>
      <c r="Z88" s="151"/>
      <c r="AA88" s="151"/>
      <c r="AB88" s="151"/>
      <c r="AC88" s="151"/>
      <c r="AD88" s="151"/>
      <c r="AE88" s="159"/>
      <c r="AF88" s="159"/>
      <c r="AG88" s="159"/>
      <c r="AH88" s="159"/>
      <c r="AI88" s="84">
        <f>IF($I88=AI$7,$E88,0)</f>
        <v>0</v>
      </c>
      <c r="AJ88" s="84">
        <f>IF($K88=ROUND(AI$7*$F88,2),$G88,0)</f>
        <v>0</v>
      </c>
      <c r="AK88" s="141">
        <f t="shared" si="443"/>
        <v>0</v>
      </c>
      <c r="AL88" s="141">
        <f t="shared" si="444"/>
        <v>0</v>
      </c>
      <c r="AM88" s="141">
        <f t="shared" si="445"/>
        <v>0</v>
      </c>
      <c r="AN88" s="141">
        <f t="shared" si="446"/>
        <v>0</v>
      </c>
      <c r="AO88" s="84">
        <f>IF($I88=AO$7,$E88,0)</f>
        <v>0</v>
      </c>
      <c r="AP88" s="84">
        <f>IF($K88=ROUND(AO$7*$F88,2),$G88,0)</f>
        <v>0</v>
      </c>
      <c r="AQ88" s="141">
        <f t="shared" si="448"/>
        <v>0</v>
      </c>
      <c r="AR88" s="141">
        <f t="shared" si="449"/>
        <v>0</v>
      </c>
      <c r="AS88" s="141">
        <f t="shared" si="450"/>
        <v>0</v>
      </c>
      <c r="AT88" s="141">
        <f t="shared" si="451"/>
        <v>0</v>
      </c>
      <c r="AU88" s="141">
        <f>IF($H88&gt;0,#REF!,0)</f>
        <v>0</v>
      </c>
      <c r="AV88" s="141">
        <f t="shared" si="452"/>
        <v>0</v>
      </c>
      <c r="AW88" s="141">
        <f>IF($H88&gt;0,#REF!,0)</f>
        <v>0</v>
      </c>
      <c r="AX88" s="141">
        <f t="shared" si="453"/>
        <v>0</v>
      </c>
      <c r="AY88" s="247">
        <f t="shared" si="404"/>
        <v>0</v>
      </c>
      <c r="AZ88" s="85"/>
      <c r="BA88" s="86">
        <v>0</v>
      </c>
    </row>
    <row r="89" spans="1:53" ht="45.75" x14ac:dyDescent="0.65">
      <c r="A89" s="87" t="str">
        <f>IF(E89+G89&gt;0,A86,"")</f>
        <v/>
      </c>
      <c r="B89" s="87" t="str">
        <f>IF(E89+G89&gt;0,B86,"")</f>
        <v/>
      </c>
      <c r="C89" s="76">
        <f>C87</f>
        <v>7</v>
      </c>
      <c r="D89" s="77" t="s">
        <v>79</v>
      </c>
      <c r="E89" s="78">
        <v>0</v>
      </c>
      <c r="F89" s="137">
        <v>1.1000000000000001</v>
      </c>
      <c r="G89" s="78">
        <v>0</v>
      </c>
      <c r="H89" s="249">
        <f t="shared" si="403"/>
        <v>0</v>
      </c>
      <c r="I89" s="80">
        <f>SUMIF(Y$14:AT$14,C89,Y$7:AT$7)</f>
        <v>0</v>
      </c>
      <c r="J89" s="81">
        <f t="shared" si="432"/>
        <v>0</v>
      </c>
      <c r="K89" s="80">
        <f t="shared" si="433"/>
        <v>0</v>
      </c>
      <c r="L89" s="81">
        <f t="shared" si="434"/>
        <v>0</v>
      </c>
      <c r="M89" s="81">
        <f t="shared" si="435"/>
        <v>0</v>
      </c>
      <c r="N89" s="82"/>
      <c r="O89" s="81">
        <f t="shared" si="436"/>
        <v>0</v>
      </c>
      <c r="Q89" s="83">
        <f t="shared" si="412"/>
        <v>153.91</v>
      </c>
      <c r="R89" s="81">
        <f t="shared" si="437"/>
        <v>0</v>
      </c>
      <c r="S89" s="83">
        <f t="shared" si="438"/>
        <v>169.3</v>
      </c>
      <c r="T89" s="81">
        <f t="shared" si="439"/>
        <v>0</v>
      </c>
      <c r="U89" s="81">
        <f t="shared" si="440"/>
        <v>0</v>
      </c>
      <c r="V89" s="82"/>
      <c r="W89" s="81">
        <f t="shared" si="441"/>
        <v>0</v>
      </c>
      <c r="X89" s="10"/>
      <c r="Y89" s="151"/>
      <c r="Z89" s="151"/>
      <c r="AA89" s="151"/>
      <c r="AB89" s="151"/>
      <c r="AC89" s="151"/>
      <c r="AD89" s="151"/>
      <c r="AE89" s="159"/>
      <c r="AF89" s="159"/>
      <c r="AG89" s="159"/>
      <c r="AH89" s="159"/>
      <c r="AI89" s="84">
        <f>IF($I89=AI$7,$E89,0)</f>
        <v>0</v>
      </c>
      <c r="AJ89" s="84">
        <f>IF($K89=ROUND(AI$7*$F89,2),$G89,0)</f>
        <v>0</v>
      </c>
      <c r="AK89" s="141">
        <f t="shared" si="443"/>
        <v>0</v>
      </c>
      <c r="AL89" s="141">
        <f t="shared" si="444"/>
        <v>0</v>
      </c>
      <c r="AM89" s="141">
        <f t="shared" si="445"/>
        <v>0</v>
      </c>
      <c r="AN89" s="141">
        <f t="shared" si="446"/>
        <v>0</v>
      </c>
      <c r="AO89" s="84">
        <f>IF($I89=AO$7,$E89,0)</f>
        <v>0</v>
      </c>
      <c r="AP89" s="84">
        <f>IF($K89=ROUND(AO$7*$F89,2),$G89,0)</f>
        <v>0</v>
      </c>
      <c r="AQ89" s="141">
        <f t="shared" si="448"/>
        <v>0</v>
      </c>
      <c r="AR89" s="141">
        <f t="shared" si="449"/>
        <v>0</v>
      </c>
      <c r="AS89" s="141">
        <f t="shared" si="450"/>
        <v>0</v>
      </c>
      <c r="AT89" s="141">
        <f t="shared" si="451"/>
        <v>0</v>
      </c>
      <c r="AU89" s="141">
        <f>IF($H89&gt;0,#REF!,0)</f>
        <v>0</v>
      </c>
      <c r="AV89" s="141">
        <f t="shared" si="452"/>
        <v>0</v>
      </c>
      <c r="AW89" s="141">
        <f>IF($H89&gt;0,#REF!,0)</f>
        <v>0</v>
      </c>
      <c r="AX89" s="141">
        <f t="shared" si="453"/>
        <v>0</v>
      </c>
      <c r="AY89" s="247">
        <f t="shared" si="404"/>
        <v>0</v>
      </c>
      <c r="AZ89" s="85"/>
      <c r="BA89" s="86">
        <v>0</v>
      </c>
    </row>
    <row r="90" spans="1:53" ht="45.75" x14ac:dyDescent="0.65">
      <c r="A90" s="74" t="s">
        <v>81</v>
      </c>
      <c r="B90" s="74" t="s">
        <v>46</v>
      </c>
      <c r="C90" s="76">
        <f>C91</f>
        <v>6</v>
      </c>
      <c r="D90" s="77" t="s">
        <v>82</v>
      </c>
      <c r="E90" s="78">
        <v>0</v>
      </c>
      <c r="F90" s="137">
        <v>1.5</v>
      </c>
      <c r="G90" s="78">
        <v>0</v>
      </c>
      <c r="H90" s="249">
        <f t="shared" si="403"/>
        <v>0</v>
      </c>
      <c r="I90" s="80">
        <f>SUMIF(Y$14:AT$14,C90,Y$6:AT$6)</f>
        <v>0</v>
      </c>
      <c r="J90" s="81">
        <f>IF(H90=0,ROUND(E90*I90,2),ROUND(H90*E90,2))</f>
        <v>0</v>
      </c>
      <c r="K90" s="80">
        <f>ROUND(F90*I90,2)</f>
        <v>0</v>
      </c>
      <c r="L90" s="81">
        <f>IF(H90=0,ROUND(ROUND(F90*I90,2)*G90,2),ROUND(G90*H90,2))</f>
        <v>0</v>
      </c>
      <c r="M90" s="81">
        <f>L90-ROUND(G90*I90,2)</f>
        <v>0</v>
      </c>
      <c r="N90" s="82"/>
      <c r="O90" s="81">
        <f>J90+L90+N90</f>
        <v>0</v>
      </c>
      <c r="Q90" s="83">
        <f t="shared" si="412"/>
        <v>153.91</v>
      </c>
      <c r="R90" s="81">
        <f>ROUND(Q90*E90,2)</f>
        <v>0</v>
      </c>
      <c r="S90" s="83">
        <f>ROUND(F90*Q90,2)</f>
        <v>230.87</v>
      </c>
      <c r="T90" s="81">
        <f>ROUND(S90*G90,2)</f>
        <v>0</v>
      </c>
      <c r="U90" s="81">
        <f>T90-ROUND(Q90*G90,2)</f>
        <v>0</v>
      </c>
      <c r="V90" s="82"/>
      <c r="W90" s="81">
        <f>R90+T90+V90</f>
        <v>0</v>
      </c>
      <c r="X90" s="10"/>
      <c r="Y90" s="151"/>
      <c r="Z90" s="151"/>
      <c r="AA90" s="151"/>
      <c r="AB90" s="151"/>
      <c r="AC90" s="151"/>
      <c r="AD90" s="151"/>
      <c r="AE90" s="159"/>
      <c r="AF90" s="159"/>
      <c r="AG90" s="159"/>
      <c r="AH90" s="159"/>
      <c r="AI90" s="84">
        <f>IF($I90=AI$6,$E90,0)</f>
        <v>0</v>
      </c>
      <c r="AJ90" s="84">
        <f t="shared" ref="AJ90:AJ91" si="454">IF($K90=ROUND(AI$6*$F90,2),$G90,0)</f>
        <v>0</v>
      </c>
      <c r="AK90" s="141">
        <f>IF($H90&gt;0,AI90,0)</f>
        <v>0</v>
      </c>
      <c r="AL90" s="141">
        <f>IF(AK90&gt;0,1,0)</f>
        <v>0</v>
      </c>
      <c r="AM90" s="141">
        <f>IF($H90&gt;0,AJ90,0)</f>
        <v>0</v>
      </c>
      <c r="AN90" s="141">
        <f>IF(AM90&gt;0,1,0)</f>
        <v>0</v>
      </c>
      <c r="AO90" s="84">
        <f>IF($I90=AO$6,$E90,0)</f>
        <v>0</v>
      </c>
      <c r="AP90" s="84">
        <f t="shared" ref="AP90:AP91" si="455">IF($K90=ROUND(AO$6*$F90,2),$G90,0)</f>
        <v>0</v>
      </c>
      <c r="AQ90" s="141">
        <f>IF($H90&gt;0,AO90,0)</f>
        <v>0</v>
      </c>
      <c r="AR90" s="141">
        <f>IF(AQ90&gt;0,1,0)</f>
        <v>0</v>
      </c>
      <c r="AS90" s="141">
        <f>IF($H90&gt;0,AP90,0)</f>
        <v>0</v>
      </c>
      <c r="AT90" s="141">
        <f>IF(AS90&gt;0,1,0)</f>
        <v>0</v>
      </c>
      <c r="AU90" s="141">
        <f>IF($H90&gt;0,#REF!,0)</f>
        <v>0</v>
      </c>
      <c r="AV90" s="141">
        <f>IF(AU90&gt;0,1,0)</f>
        <v>0</v>
      </c>
      <c r="AW90" s="141">
        <f>IF($H90&gt;0,#REF!,0)</f>
        <v>0</v>
      </c>
      <c r="AX90" s="141">
        <f>IF(AW90&gt;0,1,0)</f>
        <v>0</v>
      </c>
      <c r="AY90" s="247">
        <f t="shared" si="404"/>
        <v>7.0000000000000001E-3</v>
      </c>
      <c r="AZ90" s="85"/>
      <c r="BA90" s="86">
        <v>7</v>
      </c>
    </row>
    <row r="91" spans="1:53" ht="45.75" x14ac:dyDescent="0.65">
      <c r="A91" s="87" t="str">
        <f>IF(E91+G91&gt;0,A90,"")</f>
        <v/>
      </c>
      <c r="B91" s="87" t="str">
        <f>IF(E91+G91&gt;0,B90,"")</f>
        <v/>
      </c>
      <c r="C91" s="76">
        <v>6</v>
      </c>
      <c r="D91" s="77" t="s">
        <v>82</v>
      </c>
      <c r="E91" s="78">
        <v>0</v>
      </c>
      <c r="F91" s="137">
        <v>1.1000000000000001</v>
      </c>
      <c r="G91" s="78">
        <v>0</v>
      </c>
      <c r="H91" s="249">
        <f t="shared" si="403"/>
        <v>0</v>
      </c>
      <c r="I91" s="80">
        <f>SUMIF(Y$14:AT$14,C91,Y$6:AT$6)</f>
        <v>0</v>
      </c>
      <c r="J91" s="81">
        <f t="shared" ref="J91:J93" si="456">IF(H91=0,ROUND(E91*I91,2),ROUND(H91*E91,2))</f>
        <v>0</v>
      </c>
      <c r="K91" s="80">
        <f t="shared" ref="K91:K93" si="457">ROUND(F91*I91,2)</f>
        <v>0</v>
      </c>
      <c r="L91" s="81">
        <f t="shared" ref="L91:L93" si="458">IF(H91=0,ROUND(ROUND(F91*I91,2)*G91,2),ROUND(G91*H91,2))</f>
        <v>0</v>
      </c>
      <c r="M91" s="81">
        <f t="shared" ref="M91:M93" si="459">L91-ROUND(G91*I91,2)</f>
        <v>0</v>
      </c>
      <c r="N91" s="82"/>
      <c r="O91" s="81">
        <f t="shared" ref="O91:O93" si="460">J91+L91+N91</f>
        <v>0</v>
      </c>
      <c r="Q91" s="83">
        <f t="shared" si="412"/>
        <v>153.91</v>
      </c>
      <c r="R91" s="81">
        <f t="shared" ref="R91:R93" si="461">ROUND(Q91*E91,2)</f>
        <v>0</v>
      </c>
      <c r="S91" s="83">
        <f t="shared" ref="S91:S93" si="462">ROUND(F91*Q91,2)</f>
        <v>169.3</v>
      </c>
      <c r="T91" s="81">
        <f t="shared" ref="T91:T93" si="463">ROUND(S91*G91,2)</f>
        <v>0</v>
      </c>
      <c r="U91" s="81">
        <f t="shared" ref="U91:U93" si="464">T91-ROUND(Q91*G91,2)</f>
        <v>0</v>
      </c>
      <c r="V91" s="82"/>
      <c r="W91" s="81">
        <f t="shared" ref="W91:W93" si="465">R91+T91+V91</f>
        <v>0</v>
      </c>
      <c r="X91" s="10"/>
      <c r="Y91" s="151"/>
      <c r="Z91" s="151"/>
      <c r="AA91" s="151"/>
      <c r="AB91" s="151"/>
      <c r="AC91" s="151"/>
      <c r="AD91" s="151"/>
      <c r="AE91" s="159"/>
      <c r="AF91" s="159"/>
      <c r="AG91" s="159"/>
      <c r="AH91" s="159"/>
      <c r="AI91" s="84">
        <f t="shared" ref="AI91" si="466">IF($I91=AI$6,$E91,0)</f>
        <v>0</v>
      </c>
      <c r="AJ91" s="84">
        <f t="shared" si="454"/>
        <v>0</v>
      </c>
      <c r="AK91" s="141">
        <f t="shared" ref="AK91:AK93" si="467">IF($H91&gt;0,AI91,0)</f>
        <v>0</v>
      </c>
      <c r="AL91" s="141">
        <f t="shared" ref="AL91:AL93" si="468">IF(AK91&gt;0,1,0)</f>
        <v>0</v>
      </c>
      <c r="AM91" s="141">
        <f t="shared" ref="AM91:AM93" si="469">IF($H91&gt;0,AJ91,0)</f>
        <v>0</v>
      </c>
      <c r="AN91" s="141">
        <f t="shared" ref="AN91:AN93" si="470">IF(AM91&gt;0,1,0)</f>
        <v>0</v>
      </c>
      <c r="AO91" s="84">
        <f t="shared" ref="AO91" si="471">IF($I91=AO$6,$E91,0)</f>
        <v>0</v>
      </c>
      <c r="AP91" s="84">
        <f t="shared" si="455"/>
        <v>0</v>
      </c>
      <c r="AQ91" s="141">
        <f t="shared" ref="AQ91:AQ93" si="472">IF($H91&gt;0,AO91,0)</f>
        <v>0</v>
      </c>
      <c r="AR91" s="141">
        <f t="shared" ref="AR91:AR93" si="473">IF(AQ91&gt;0,1,0)</f>
        <v>0</v>
      </c>
      <c r="AS91" s="141">
        <f t="shared" ref="AS91:AS93" si="474">IF($H91&gt;0,AP91,0)</f>
        <v>0</v>
      </c>
      <c r="AT91" s="141">
        <f t="shared" ref="AT91:AT93" si="475">IF(AS91&gt;0,1,0)</f>
        <v>0</v>
      </c>
      <c r="AU91" s="141">
        <f>IF($H91&gt;0,#REF!,0)</f>
        <v>0</v>
      </c>
      <c r="AV91" s="141">
        <f t="shared" ref="AV91:AV93" si="476">IF(AU91&gt;0,1,0)</f>
        <v>0</v>
      </c>
      <c r="AW91" s="141">
        <f>IF($H91&gt;0,#REF!,0)</f>
        <v>0</v>
      </c>
      <c r="AX91" s="141">
        <f t="shared" ref="AX91:AX93" si="477">IF(AW91&gt;0,1,0)</f>
        <v>0</v>
      </c>
      <c r="AY91" s="247">
        <f t="shared" si="404"/>
        <v>0</v>
      </c>
      <c r="AZ91" s="85"/>
      <c r="BA91" s="86">
        <v>0</v>
      </c>
    </row>
    <row r="92" spans="1:53" ht="45.75" x14ac:dyDescent="0.65">
      <c r="A92" s="87" t="str">
        <f>IF(E92+G92&gt;0,A90,"")</f>
        <v/>
      </c>
      <c r="B92" s="87" t="str">
        <f>IF(E92+G92&gt;0,B90,"")</f>
        <v/>
      </c>
      <c r="C92" s="76">
        <f>C91</f>
        <v>6</v>
      </c>
      <c r="D92" s="77" t="s">
        <v>82</v>
      </c>
      <c r="E92" s="78">
        <v>0</v>
      </c>
      <c r="F92" s="137">
        <v>1.5</v>
      </c>
      <c r="G92" s="78">
        <v>0</v>
      </c>
      <c r="H92" s="249">
        <f t="shared" si="403"/>
        <v>0</v>
      </c>
      <c r="I92" s="80">
        <f>SUMIF(Y$14:AT$14,C92,Y$7:AT$7)</f>
        <v>0</v>
      </c>
      <c r="J92" s="81">
        <f t="shared" si="456"/>
        <v>0</v>
      </c>
      <c r="K92" s="80">
        <f t="shared" si="457"/>
        <v>0</v>
      </c>
      <c r="L92" s="81">
        <f t="shared" si="458"/>
        <v>0</v>
      </c>
      <c r="M92" s="81">
        <f t="shared" si="459"/>
        <v>0</v>
      </c>
      <c r="N92" s="82"/>
      <c r="O92" s="81">
        <f t="shared" si="460"/>
        <v>0</v>
      </c>
      <c r="Q92" s="83">
        <f t="shared" si="412"/>
        <v>153.91</v>
      </c>
      <c r="R92" s="81">
        <f t="shared" si="461"/>
        <v>0</v>
      </c>
      <c r="S92" s="83">
        <f t="shared" si="462"/>
        <v>230.87</v>
      </c>
      <c r="T92" s="81">
        <f t="shared" si="463"/>
        <v>0</v>
      </c>
      <c r="U92" s="81">
        <f t="shared" si="464"/>
        <v>0</v>
      </c>
      <c r="V92" s="82"/>
      <c r="W92" s="81">
        <f t="shared" si="465"/>
        <v>0</v>
      </c>
      <c r="X92" s="10"/>
      <c r="Y92" s="151"/>
      <c r="Z92" s="151"/>
      <c r="AA92" s="151"/>
      <c r="AB92" s="151"/>
      <c r="AC92" s="151"/>
      <c r="AD92" s="151"/>
      <c r="AE92" s="159"/>
      <c r="AF92" s="159"/>
      <c r="AG92" s="159"/>
      <c r="AH92" s="159"/>
      <c r="AI92" s="84">
        <f>IF($I92=AI$7,$E92,0)</f>
        <v>0</v>
      </c>
      <c r="AJ92" s="84">
        <f>IF($K92=ROUND(AI$7*$F92,2),$G92,0)</f>
        <v>0</v>
      </c>
      <c r="AK92" s="141">
        <f t="shared" si="467"/>
        <v>0</v>
      </c>
      <c r="AL92" s="141">
        <f t="shared" si="468"/>
        <v>0</v>
      </c>
      <c r="AM92" s="141">
        <f t="shared" si="469"/>
        <v>0</v>
      </c>
      <c r="AN92" s="141">
        <f t="shared" si="470"/>
        <v>0</v>
      </c>
      <c r="AO92" s="84">
        <f>IF($I92=AO$7,$E92,0)</f>
        <v>0</v>
      </c>
      <c r="AP92" s="84">
        <f>IF($K92=ROUND(AO$7*$F92,2),$G92,0)</f>
        <v>0</v>
      </c>
      <c r="AQ92" s="141">
        <f t="shared" si="472"/>
        <v>0</v>
      </c>
      <c r="AR92" s="141">
        <f t="shared" si="473"/>
        <v>0</v>
      </c>
      <c r="AS92" s="141">
        <f t="shared" si="474"/>
        <v>0</v>
      </c>
      <c r="AT92" s="141">
        <f t="shared" si="475"/>
        <v>0</v>
      </c>
      <c r="AU92" s="141">
        <f>IF($H92&gt;0,#REF!,0)</f>
        <v>0</v>
      </c>
      <c r="AV92" s="141">
        <f t="shared" si="476"/>
        <v>0</v>
      </c>
      <c r="AW92" s="141">
        <f>IF($H92&gt;0,#REF!,0)</f>
        <v>0</v>
      </c>
      <c r="AX92" s="141">
        <f t="shared" si="477"/>
        <v>0</v>
      </c>
      <c r="AY92" s="247">
        <f t="shared" si="404"/>
        <v>0</v>
      </c>
      <c r="AZ92" s="85"/>
      <c r="BA92" s="86">
        <v>0</v>
      </c>
    </row>
    <row r="93" spans="1:53" ht="45.75" x14ac:dyDescent="0.65">
      <c r="A93" s="87" t="str">
        <f>IF(E93+G93&gt;0,A90,"")</f>
        <v/>
      </c>
      <c r="B93" s="87" t="str">
        <f>IF(E93+G93&gt;0,B90,"")</f>
        <v/>
      </c>
      <c r="C93" s="76">
        <f>C91</f>
        <v>6</v>
      </c>
      <c r="D93" s="77" t="s">
        <v>82</v>
      </c>
      <c r="E93" s="78">
        <v>0</v>
      </c>
      <c r="F93" s="137">
        <v>1.1000000000000001</v>
      </c>
      <c r="G93" s="78">
        <v>0</v>
      </c>
      <c r="H93" s="249">
        <f t="shared" si="403"/>
        <v>0</v>
      </c>
      <c r="I93" s="80">
        <f>SUMIF(Y$14:AT$14,C93,Y$7:AT$7)</f>
        <v>0</v>
      </c>
      <c r="J93" s="81">
        <f t="shared" si="456"/>
        <v>0</v>
      </c>
      <c r="K93" s="80">
        <f t="shared" si="457"/>
        <v>0</v>
      </c>
      <c r="L93" s="81">
        <f t="shared" si="458"/>
        <v>0</v>
      </c>
      <c r="M93" s="81">
        <f t="shared" si="459"/>
        <v>0</v>
      </c>
      <c r="N93" s="82"/>
      <c r="O93" s="81">
        <f t="shared" si="460"/>
        <v>0</v>
      </c>
      <c r="Q93" s="83">
        <f t="shared" si="412"/>
        <v>153.91</v>
      </c>
      <c r="R93" s="81">
        <f t="shared" si="461"/>
        <v>0</v>
      </c>
      <c r="S93" s="83">
        <f t="shared" si="462"/>
        <v>169.3</v>
      </c>
      <c r="T93" s="81">
        <f t="shared" si="463"/>
        <v>0</v>
      </c>
      <c r="U93" s="81">
        <f t="shared" si="464"/>
        <v>0</v>
      </c>
      <c r="V93" s="82"/>
      <c r="W93" s="81">
        <f t="shared" si="465"/>
        <v>0</v>
      </c>
      <c r="X93" s="10"/>
      <c r="Y93" s="151"/>
      <c r="Z93" s="151"/>
      <c r="AA93" s="151"/>
      <c r="AB93" s="151"/>
      <c r="AC93" s="151"/>
      <c r="AD93" s="151"/>
      <c r="AE93" s="159"/>
      <c r="AF93" s="159"/>
      <c r="AG93" s="159"/>
      <c r="AH93" s="159"/>
      <c r="AI93" s="84">
        <f>IF($I93=AI$7,$E93,0)</f>
        <v>0</v>
      </c>
      <c r="AJ93" s="84">
        <f>IF($K93=ROUND(AI$7*$F93,2),$G93,0)</f>
        <v>0</v>
      </c>
      <c r="AK93" s="141">
        <f t="shared" si="467"/>
        <v>0</v>
      </c>
      <c r="AL93" s="141">
        <f t="shared" si="468"/>
        <v>0</v>
      </c>
      <c r="AM93" s="141">
        <f t="shared" si="469"/>
        <v>0</v>
      </c>
      <c r="AN93" s="141">
        <f t="shared" si="470"/>
        <v>0</v>
      </c>
      <c r="AO93" s="84">
        <f>IF($I93=AO$7,$E93,0)</f>
        <v>0</v>
      </c>
      <c r="AP93" s="84">
        <f>IF($K93=ROUND(AO$7*$F93,2),$G93,0)</f>
        <v>0</v>
      </c>
      <c r="AQ93" s="141">
        <f t="shared" si="472"/>
        <v>0</v>
      </c>
      <c r="AR93" s="141">
        <f t="shared" si="473"/>
        <v>0</v>
      </c>
      <c r="AS93" s="141">
        <f t="shared" si="474"/>
        <v>0</v>
      </c>
      <c r="AT93" s="141">
        <f t="shared" si="475"/>
        <v>0</v>
      </c>
      <c r="AU93" s="141">
        <f>IF($H93&gt;0,#REF!,0)</f>
        <v>0</v>
      </c>
      <c r="AV93" s="141">
        <f t="shared" si="476"/>
        <v>0</v>
      </c>
      <c r="AW93" s="141">
        <f>IF($H93&gt;0,#REF!,0)</f>
        <v>0</v>
      </c>
      <c r="AX93" s="141">
        <f t="shared" si="477"/>
        <v>0</v>
      </c>
      <c r="AY93" s="247">
        <f t="shared" si="404"/>
        <v>0</v>
      </c>
      <c r="AZ93" s="85"/>
      <c r="BA93" s="86">
        <v>0</v>
      </c>
    </row>
    <row r="94" spans="1:53" ht="45.75" x14ac:dyDescent="0.65">
      <c r="A94" s="74" t="s">
        <v>83</v>
      </c>
      <c r="B94" s="74" t="s">
        <v>46</v>
      </c>
      <c r="C94" s="76">
        <f>C95</f>
        <v>6</v>
      </c>
      <c r="D94" s="77" t="s">
        <v>84</v>
      </c>
      <c r="E94" s="78">
        <v>1.125</v>
      </c>
      <c r="F94" s="137">
        <v>1.5</v>
      </c>
      <c r="G94" s="78">
        <v>0</v>
      </c>
      <c r="H94" s="249">
        <f t="shared" si="403"/>
        <v>1.1249999999999999E-3</v>
      </c>
      <c r="I94" s="80">
        <f>SUMIF(Y$14:AT$14,C94,Y$6:AT$6)</f>
        <v>0</v>
      </c>
      <c r="J94" s="81">
        <f>IF(H94=0,ROUND(E94*I94,2),ROUND(H94*E94,2))</f>
        <v>0</v>
      </c>
      <c r="K94" s="80">
        <f>ROUND(F94*I94,2)</f>
        <v>0</v>
      </c>
      <c r="L94" s="81">
        <f>IF(H94=0,ROUND(ROUND(F94*I94,2)*G94,2),ROUND(G94*H94,2))</f>
        <v>0</v>
      </c>
      <c r="M94" s="81">
        <f>L94-ROUND(G94*I94,2)</f>
        <v>0</v>
      </c>
      <c r="N94" s="82"/>
      <c r="O94" s="81">
        <f>J94+L94+N94</f>
        <v>0</v>
      </c>
      <c r="Q94" s="83">
        <f t="shared" si="412"/>
        <v>153.91</v>
      </c>
      <c r="R94" s="81">
        <f>ROUND(Q94*E94,2)</f>
        <v>173.15</v>
      </c>
      <c r="S94" s="83">
        <f>ROUND(F94*Q94,2)</f>
        <v>230.87</v>
      </c>
      <c r="T94" s="81">
        <f>ROUND(S94*G94,2)</f>
        <v>0</v>
      </c>
      <c r="U94" s="81">
        <f>T94-ROUND(Q94*G94,2)</f>
        <v>0</v>
      </c>
      <c r="V94" s="82"/>
      <c r="W94" s="81">
        <f>R94+T94+V94</f>
        <v>173.15</v>
      </c>
      <c r="X94" s="10"/>
      <c r="Y94" s="151"/>
      <c r="Z94" s="151"/>
      <c r="AA94" s="151"/>
      <c r="AB94" s="151"/>
      <c r="AC94" s="151"/>
      <c r="AD94" s="151"/>
      <c r="AE94" s="159"/>
      <c r="AF94" s="159"/>
      <c r="AG94" s="159"/>
      <c r="AH94" s="159"/>
      <c r="AI94" s="84">
        <f>IF($I94=AI$6,$E94,0)</f>
        <v>0</v>
      </c>
      <c r="AJ94" s="84">
        <f t="shared" ref="AJ94:AJ95" si="478">IF($K94=ROUND(AI$6*$F94,2),$G94,0)</f>
        <v>0</v>
      </c>
      <c r="AK94" s="141">
        <f>IF($H94&gt;0,AI94,0)</f>
        <v>0</v>
      </c>
      <c r="AL94" s="141">
        <f>IF(AK94&gt;0,1,0)</f>
        <v>0</v>
      </c>
      <c r="AM94" s="141">
        <f>IF($H94&gt;0,AJ94,0)</f>
        <v>0</v>
      </c>
      <c r="AN94" s="141">
        <f>IF(AM94&gt;0,1,0)</f>
        <v>0</v>
      </c>
      <c r="AO94" s="84">
        <f>IF($I94=AO$6,$E94,0)</f>
        <v>0</v>
      </c>
      <c r="AP94" s="84">
        <f t="shared" ref="AP94:AP95" si="479">IF($K94=ROUND(AO$6*$F94,2),$G94,0)</f>
        <v>0</v>
      </c>
      <c r="AQ94" s="141">
        <f>IF($H94&gt;0,AO94,0)</f>
        <v>0</v>
      </c>
      <c r="AR94" s="141">
        <f>IF(AQ94&gt;0,1,0)</f>
        <v>0</v>
      </c>
      <c r="AS94" s="141">
        <f>IF($H94&gt;0,AP94,0)</f>
        <v>0</v>
      </c>
      <c r="AT94" s="141">
        <f>IF(AS94&gt;0,1,0)</f>
        <v>0</v>
      </c>
      <c r="AU94" s="141" t="e">
        <f>IF($H94&gt;0,#REF!,0)</f>
        <v>#REF!</v>
      </c>
      <c r="AV94" s="141" t="e">
        <f>IF(AU94&gt;0,1,0)</f>
        <v>#REF!</v>
      </c>
      <c r="AW94" s="141" t="e">
        <f>IF($H94&gt;0,#REF!,0)</f>
        <v>#REF!</v>
      </c>
      <c r="AX94" s="141" t="e">
        <f>IF(AW94&gt;0,1,0)</f>
        <v>#REF!</v>
      </c>
      <c r="AY94" s="247">
        <f t="shared" si="404"/>
        <v>1.4519999999999999E-3</v>
      </c>
      <c r="AZ94" s="85"/>
      <c r="BA94" s="86">
        <v>1.452</v>
      </c>
    </row>
    <row r="95" spans="1:53" ht="45.75" x14ac:dyDescent="0.65">
      <c r="A95" s="87" t="str">
        <f>IF(E95+G95&gt;0,A94,"")</f>
        <v/>
      </c>
      <c r="B95" s="87" t="str">
        <f>IF(E95+G95&gt;0,B94,"")</f>
        <v/>
      </c>
      <c r="C95" s="76">
        <v>6</v>
      </c>
      <c r="D95" s="77" t="s">
        <v>84</v>
      </c>
      <c r="E95" s="78">
        <v>0</v>
      </c>
      <c r="F95" s="137">
        <v>1.1000000000000001</v>
      </c>
      <c r="G95" s="78">
        <v>0</v>
      </c>
      <c r="H95" s="249">
        <f t="shared" si="403"/>
        <v>0</v>
      </c>
      <c r="I95" s="80">
        <f>SUMIF(Y$14:AT$14,C95,Y$6:AT$6)</f>
        <v>0</v>
      </c>
      <c r="J95" s="81">
        <f t="shared" ref="J95:J97" si="480">IF(H95=0,ROUND(E95*I95,2),ROUND(H95*E95,2))</f>
        <v>0</v>
      </c>
      <c r="K95" s="80">
        <f t="shared" ref="K95:K97" si="481">ROUND(F95*I95,2)</f>
        <v>0</v>
      </c>
      <c r="L95" s="81">
        <f t="shared" ref="L95:L97" si="482">IF(H95=0,ROUND(ROUND(F95*I95,2)*G95,2),ROUND(G95*H95,2))</f>
        <v>0</v>
      </c>
      <c r="M95" s="81">
        <f t="shared" ref="M95:M97" si="483">L95-ROUND(G95*I95,2)</f>
        <v>0</v>
      </c>
      <c r="N95" s="82"/>
      <c r="O95" s="81">
        <f t="shared" ref="O95:O97" si="484">J95+L95+N95</f>
        <v>0</v>
      </c>
      <c r="Q95" s="83">
        <f t="shared" si="412"/>
        <v>153.91</v>
      </c>
      <c r="R95" s="81">
        <f t="shared" ref="R95:R97" si="485">ROUND(Q95*E95,2)</f>
        <v>0</v>
      </c>
      <c r="S95" s="83">
        <f t="shared" ref="S95:S97" si="486">ROUND(F95*Q95,2)</f>
        <v>169.3</v>
      </c>
      <c r="T95" s="81">
        <f t="shared" ref="T95:T97" si="487">ROUND(S95*G95,2)</f>
        <v>0</v>
      </c>
      <c r="U95" s="81">
        <f t="shared" ref="U95:U97" si="488">T95-ROUND(Q95*G95,2)</f>
        <v>0</v>
      </c>
      <c r="V95" s="82"/>
      <c r="W95" s="81">
        <f t="shared" ref="W95:W97" si="489">R95+T95+V95</f>
        <v>0</v>
      </c>
      <c r="X95" s="10"/>
      <c r="Y95" s="151"/>
      <c r="Z95" s="151"/>
      <c r="AA95" s="151"/>
      <c r="AB95" s="151"/>
      <c r="AC95" s="151"/>
      <c r="AD95" s="151"/>
      <c r="AE95" s="159"/>
      <c r="AF95" s="159"/>
      <c r="AG95" s="159"/>
      <c r="AH95" s="159"/>
      <c r="AI95" s="84">
        <f t="shared" ref="AI95" si="490">IF($I95=AI$6,$E95,0)</f>
        <v>0</v>
      </c>
      <c r="AJ95" s="84">
        <f t="shared" si="478"/>
        <v>0</v>
      </c>
      <c r="AK95" s="141">
        <f t="shared" ref="AK95:AK97" si="491">IF($H95&gt;0,AI95,0)</f>
        <v>0</v>
      </c>
      <c r="AL95" s="141">
        <f t="shared" ref="AL95:AL97" si="492">IF(AK95&gt;0,1,0)</f>
        <v>0</v>
      </c>
      <c r="AM95" s="141">
        <f t="shared" ref="AM95:AM97" si="493">IF($H95&gt;0,AJ95,0)</f>
        <v>0</v>
      </c>
      <c r="AN95" s="141">
        <f t="shared" ref="AN95:AN97" si="494">IF(AM95&gt;0,1,0)</f>
        <v>0</v>
      </c>
      <c r="AO95" s="84">
        <f t="shared" ref="AO95" si="495">IF($I95=AO$6,$E95,0)</f>
        <v>0</v>
      </c>
      <c r="AP95" s="84">
        <f t="shared" si="479"/>
        <v>0</v>
      </c>
      <c r="AQ95" s="141">
        <f t="shared" ref="AQ95:AQ97" si="496">IF($H95&gt;0,AO95,0)</f>
        <v>0</v>
      </c>
      <c r="AR95" s="141">
        <f t="shared" ref="AR95:AR97" si="497">IF(AQ95&gt;0,1,0)</f>
        <v>0</v>
      </c>
      <c r="AS95" s="141">
        <f t="shared" ref="AS95:AS97" si="498">IF($H95&gt;0,AP95,0)</f>
        <v>0</v>
      </c>
      <c r="AT95" s="141">
        <f t="shared" ref="AT95:AT97" si="499">IF(AS95&gt;0,1,0)</f>
        <v>0</v>
      </c>
      <c r="AU95" s="141">
        <f>IF($H95&gt;0,#REF!,0)</f>
        <v>0</v>
      </c>
      <c r="AV95" s="141">
        <f t="shared" ref="AV95:AV97" si="500">IF(AU95&gt;0,1,0)</f>
        <v>0</v>
      </c>
      <c r="AW95" s="141">
        <f>IF($H95&gt;0,#REF!,0)</f>
        <v>0</v>
      </c>
      <c r="AX95" s="141">
        <f t="shared" ref="AX95:AX97" si="501">IF(AW95&gt;0,1,0)</f>
        <v>0</v>
      </c>
      <c r="AY95" s="247">
        <f t="shared" si="404"/>
        <v>0</v>
      </c>
      <c r="AZ95" s="85"/>
      <c r="BA95" s="86">
        <v>0</v>
      </c>
    </row>
    <row r="96" spans="1:53" ht="45.75" x14ac:dyDescent="0.65">
      <c r="A96" s="87" t="str">
        <f>IF(E96+G96&gt;0,A94,"")</f>
        <v/>
      </c>
      <c r="B96" s="87" t="str">
        <f>IF(E96+G96&gt;0,B94,"")</f>
        <v/>
      </c>
      <c r="C96" s="76">
        <f>C95</f>
        <v>6</v>
      </c>
      <c r="D96" s="77" t="s">
        <v>84</v>
      </c>
      <c r="E96" s="78">
        <v>0</v>
      </c>
      <c r="F96" s="137">
        <v>1.5</v>
      </c>
      <c r="G96" s="78">
        <v>0</v>
      </c>
      <c r="H96" s="249">
        <f t="shared" si="403"/>
        <v>0</v>
      </c>
      <c r="I96" s="80">
        <f>SUMIF(Y$14:AT$14,C96,Y$7:AT$7)</f>
        <v>0</v>
      </c>
      <c r="J96" s="81">
        <f t="shared" si="480"/>
        <v>0</v>
      </c>
      <c r="K96" s="80">
        <f t="shared" si="481"/>
        <v>0</v>
      </c>
      <c r="L96" s="81">
        <f t="shared" si="482"/>
        <v>0</v>
      </c>
      <c r="M96" s="81">
        <f t="shared" si="483"/>
        <v>0</v>
      </c>
      <c r="N96" s="82"/>
      <c r="O96" s="81">
        <f t="shared" si="484"/>
        <v>0</v>
      </c>
      <c r="Q96" s="83">
        <f t="shared" si="412"/>
        <v>153.91</v>
      </c>
      <c r="R96" s="81">
        <f t="shared" si="485"/>
        <v>0</v>
      </c>
      <c r="S96" s="83">
        <f t="shared" si="486"/>
        <v>230.87</v>
      </c>
      <c r="T96" s="81">
        <f t="shared" si="487"/>
        <v>0</v>
      </c>
      <c r="U96" s="81">
        <f t="shared" si="488"/>
        <v>0</v>
      </c>
      <c r="V96" s="82"/>
      <c r="W96" s="81">
        <f t="shared" si="489"/>
        <v>0</v>
      </c>
      <c r="X96" s="10"/>
      <c r="Y96" s="151"/>
      <c r="Z96" s="151"/>
      <c r="AA96" s="151"/>
      <c r="AB96" s="151"/>
      <c r="AC96" s="151"/>
      <c r="AD96" s="151"/>
      <c r="AE96" s="159"/>
      <c r="AF96" s="159"/>
      <c r="AG96" s="159"/>
      <c r="AH96" s="159"/>
      <c r="AI96" s="84">
        <f>IF($I96=AI$7,$E96,0)</f>
        <v>0</v>
      </c>
      <c r="AJ96" s="84">
        <f>IF($K96=ROUND(AI$7*$F96,2),$G96,0)</f>
        <v>0</v>
      </c>
      <c r="AK96" s="141">
        <f t="shared" si="491"/>
        <v>0</v>
      </c>
      <c r="AL96" s="141">
        <f t="shared" si="492"/>
        <v>0</v>
      </c>
      <c r="AM96" s="141">
        <f t="shared" si="493"/>
        <v>0</v>
      </c>
      <c r="AN96" s="141">
        <f t="shared" si="494"/>
        <v>0</v>
      </c>
      <c r="AO96" s="84">
        <f>IF($I96=AO$7,$E96,0)</f>
        <v>0</v>
      </c>
      <c r="AP96" s="84">
        <f>IF($K96=ROUND(AO$7*$F96,2),$G96,0)</f>
        <v>0</v>
      </c>
      <c r="AQ96" s="141">
        <f t="shared" si="496"/>
        <v>0</v>
      </c>
      <c r="AR96" s="141">
        <f t="shared" si="497"/>
        <v>0</v>
      </c>
      <c r="AS96" s="141">
        <f t="shared" si="498"/>
        <v>0</v>
      </c>
      <c r="AT96" s="141">
        <f t="shared" si="499"/>
        <v>0</v>
      </c>
      <c r="AU96" s="141">
        <f>IF($H96&gt;0,#REF!,0)</f>
        <v>0</v>
      </c>
      <c r="AV96" s="141">
        <f t="shared" si="500"/>
        <v>0</v>
      </c>
      <c r="AW96" s="141">
        <f>IF($H96&gt;0,#REF!,0)</f>
        <v>0</v>
      </c>
      <c r="AX96" s="141">
        <f t="shared" si="501"/>
        <v>0</v>
      </c>
      <c r="AY96" s="247">
        <f t="shared" si="404"/>
        <v>0</v>
      </c>
      <c r="AZ96" s="85"/>
      <c r="BA96" s="86">
        <v>0</v>
      </c>
    </row>
    <row r="97" spans="1:53" ht="45.75" x14ac:dyDescent="0.65">
      <c r="A97" s="87" t="str">
        <f>IF(E97+G97&gt;0,A94,"")</f>
        <v/>
      </c>
      <c r="B97" s="87" t="str">
        <f>IF(E97+G97&gt;0,B94,"")</f>
        <v/>
      </c>
      <c r="C97" s="76">
        <f>C95</f>
        <v>6</v>
      </c>
      <c r="D97" s="77" t="s">
        <v>84</v>
      </c>
      <c r="E97" s="78">
        <v>0</v>
      </c>
      <c r="F97" s="137">
        <v>1.1000000000000001</v>
      </c>
      <c r="G97" s="78">
        <v>0</v>
      </c>
      <c r="H97" s="249">
        <f t="shared" si="403"/>
        <v>0</v>
      </c>
      <c r="I97" s="80">
        <f>SUMIF(Y$14:AT$14,C97,Y$7:AT$7)</f>
        <v>0</v>
      </c>
      <c r="J97" s="81">
        <f t="shared" si="480"/>
        <v>0</v>
      </c>
      <c r="K97" s="80">
        <f t="shared" si="481"/>
        <v>0</v>
      </c>
      <c r="L97" s="81">
        <f t="shared" si="482"/>
        <v>0</v>
      </c>
      <c r="M97" s="81">
        <f t="shared" si="483"/>
        <v>0</v>
      </c>
      <c r="N97" s="82"/>
      <c r="O97" s="81">
        <f t="shared" si="484"/>
        <v>0</v>
      </c>
      <c r="Q97" s="83">
        <f t="shared" si="412"/>
        <v>153.91</v>
      </c>
      <c r="R97" s="81">
        <f t="shared" si="485"/>
        <v>0</v>
      </c>
      <c r="S97" s="83">
        <f t="shared" si="486"/>
        <v>169.3</v>
      </c>
      <c r="T97" s="81">
        <f t="shared" si="487"/>
        <v>0</v>
      </c>
      <c r="U97" s="81">
        <f t="shared" si="488"/>
        <v>0</v>
      </c>
      <c r="V97" s="82"/>
      <c r="W97" s="81">
        <f t="shared" si="489"/>
        <v>0</v>
      </c>
      <c r="X97" s="10"/>
      <c r="Y97" s="151"/>
      <c r="Z97" s="151"/>
      <c r="AA97" s="151"/>
      <c r="AB97" s="151"/>
      <c r="AC97" s="151"/>
      <c r="AD97" s="151"/>
      <c r="AE97" s="159"/>
      <c r="AF97" s="159"/>
      <c r="AG97" s="159"/>
      <c r="AH97" s="159"/>
      <c r="AI97" s="84">
        <f>IF($I97=AI$7,$E97,0)</f>
        <v>0</v>
      </c>
      <c r="AJ97" s="84">
        <f>IF($K97=ROUND(AI$7*$F97,2),$G97,0)</f>
        <v>0</v>
      </c>
      <c r="AK97" s="141">
        <f t="shared" si="491"/>
        <v>0</v>
      </c>
      <c r="AL97" s="141">
        <f t="shared" si="492"/>
        <v>0</v>
      </c>
      <c r="AM97" s="141">
        <f t="shared" si="493"/>
        <v>0</v>
      </c>
      <c r="AN97" s="141">
        <f t="shared" si="494"/>
        <v>0</v>
      </c>
      <c r="AO97" s="84">
        <f>IF($I97=AO$7,$E97,0)</f>
        <v>0</v>
      </c>
      <c r="AP97" s="84">
        <f>IF($K97=ROUND(AO$7*$F97,2),$G97,0)</f>
        <v>0</v>
      </c>
      <c r="AQ97" s="141">
        <f t="shared" si="496"/>
        <v>0</v>
      </c>
      <c r="AR97" s="141">
        <f t="shared" si="497"/>
        <v>0</v>
      </c>
      <c r="AS97" s="141">
        <f t="shared" si="498"/>
        <v>0</v>
      </c>
      <c r="AT97" s="141">
        <f t="shared" si="499"/>
        <v>0</v>
      </c>
      <c r="AU97" s="141">
        <f>IF($H97&gt;0,#REF!,0)</f>
        <v>0</v>
      </c>
      <c r="AV97" s="141">
        <f t="shared" si="500"/>
        <v>0</v>
      </c>
      <c r="AW97" s="141">
        <f>IF($H97&gt;0,#REF!,0)</f>
        <v>0</v>
      </c>
      <c r="AX97" s="141">
        <f t="shared" si="501"/>
        <v>0</v>
      </c>
      <c r="AY97" s="247">
        <f t="shared" si="404"/>
        <v>0</v>
      </c>
      <c r="AZ97" s="85"/>
      <c r="BA97" s="86">
        <v>0</v>
      </c>
    </row>
    <row r="98" spans="1:53" ht="45.75" x14ac:dyDescent="0.65">
      <c r="A98" s="74" t="s">
        <v>85</v>
      </c>
      <c r="B98" s="74" t="s">
        <v>86</v>
      </c>
      <c r="C98" s="76">
        <f>C99</f>
        <v>5</v>
      </c>
      <c r="D98" s="77" t="s">
        <v>87</v>
      </c>
      <c r="E98" s="78">
        <v>66.403999999999996</v>
      </c>
      <c r="F98" s="137">
        <v>1.5</v>
      </c>
      <c r="G98" s="78">
        <v>0</v>
      </c>
      <c r="H98" s="249">
        <f t="shared" si="403"/>
        <v>6.6403999999999991E-2</v>
      </c>
      <c r="I98" s="80">
        <f>SUMIF(Y$14:AT$14,C98,Y$6:AT$6)</f>
        <v>1148.3900000000001</v>
      </c>
      <c r="J98" s="81">
        <f>IF(H98=0,ROUND(E98*I98,2),ROUND(H98*E98,2))</f>
        <v>4.41</v>
      </c>
      <c r="K98" s="80">
        <f>ROUND(F98*I98,2)</f>
        <v>1722.59</v>
      </c>
      <c r="L98" s="81">
        <f>IF(H98=0,ROUND(ROUND(F98*I98,2)*G98,2),ROUND(G98*H98,2))</f>
        <v>0</v>
      </c>
      <c r="M98" s="81">
        <f>L98-ROUND(G98*I98,2)</f>
        <v>0</v>
      </c>
      <c r="N98" s="82"/>
      <c r="O98" s="81">
        <f>J98+L98+N98</f>
        <v>4.41</v>
      </c>
      <c r="Q98" s="83">
        <f t="shared" si="412"/>
        <v>153.91</v>
      </c>
      <c r="R98" s="81">
        <f>ROUND(Q98*E98,2)</f>
        <v>10220.24</v>
      </c>
      <c r="S98" s="83">
        <f>ROUND(F98*Q98,2)</f>
        <v>230.87</v>
      </c>
      <c r="T98" s="81">
        <f>ROUND(S98*G98,2)</f>
        <v>0</v>
      </c>
      <c r="U98" s="81">
        <f>T98-ROUND(Q98*G98,2)</f>
        <v>0</v>
      </c>
      <c r="V98" s="82"/>
      <c r="W98" s="81">
        <f>R98+T98+V98</f>
        <v>10220.24</v>
      </c>
      <c r="X98" s="10"/>
      <c r="Y98" s="151"/>
      <c r="Z98" s="151"/>
      <c r="AA98" s="151"/>
      <c r="AB98" s="151"/>
      <c r="AC98" s="151"/>
      <c r="AD98" s="151"/>
      <c r="AE98" s="159"/>
      <c r="AF98" s="159"/>
      <c r="AG98" s="159"/>
      <c r="AH98" s="159"/>
      <c r="AI98" s="84">
        <f>IF($I98=AI$6,$E98,0)</f>
        <v>0</v>
      </c>
      <c r="AJ98" s="84">
        <f t="shared" ref="AJ98:AJ99" si="502">IF($K98=ROUND(AI$6*$F98,2),$G98,0)</f>
        <v>0</v>
      </c>
      <c r="AK98" s="141">
        <f>IF($H98&gt;0,AI98,0)</f>
        <v>0</v>
      </c>
      <c r="AL98" s="141">
        <f>IF(AK98&gt;0,1,0)</f>
        <v>0</v>
      </c>
      <c r="AM98" s="141">
        <f>IF($H98&gt;0,AJ98,0)</f>
        <v>0</v>
      </c>
      <c r="AN98" s="141">
        <f>IF(AM98&gt;0,1,0)</f>
        <v>0</v>
      </c>
      <c r="AO98" s="84">
        <f>IF($I98=AO$6,$E98,0)</f>
        <v>66.403999999999996</v>
      </c>
      <c r="AP98" s="84">
        <f t="shared" ref="AP98:AP99" si="503">IF($K98=ROUND(AO$6*$F98,2),$G98,0)</f>
        <v>0</v>
      </c>
      <c r="AQ98" s="141">
        <f>IF($H98&gt;0,AO98,0)</f>
        <v>66.403999999999996</v>
      </c>
      <c r="AR98" s="141">
        <f>IF(AQ98&gt;0,1,0)</f>
        <v>1</v>
      </c>
      <c r="AS98" s="141">
        <f>IF($H98&gt;0,AP98,0)</f>
        <v>0</v>
      </c>
      <c r="AT98" s="141">
        <f>IF(AS98&gt;0,1,0)</f>
        <v>0</v>
      </c>
      <c r="AU98" s="141" t="e">
        <f>IF($H98&gt;0,#REF!,0)</f>
        <v>#REF!</v>
      </c>
      <c r="AV98" s="141" t="e">
        <f>IF(AU98&gt;0,1,0)</f>
        <v>#REF!</v>
      </c>
      <c r="AW98" s="141" t="e">
        <f>IF($H98&gt;0,#REF!,0)</f>
        <v>#REF!</v>
      </c>
      <c r="AX98" s="141" t="e">
        <f>IF(AW98&gt;0,1,0)</f>
        <v>#REF!</v>
      </c>
      <c r="AY98" s="247">
        <f t="shared" si="404"/>
        <v>0.10879999999999999</v>
      </c>
      <c r="AZ98" s="85"/>
      <c r="BA98" s="86">
        <v>108.8</v>
      </c>
    </row>
    <row r="99" spans="1:53" ht="45.75" x14ac:dyDescent="0.65">
      <c r="A99" s="87" t="str">
        <f>IF(E99+G99&gt;0,A98,"")</f>
        <v/>
      </c>
      <c r="B99" s="87" t="str">
        <f>IF(E99+G99&gt;0,B98,"")</f>
        <v/>
      </c>
      <c r="C99" s="76">
        <v>5</v>
      </c>
      <c r="D99" s="77" t="s">
        <v>87</v>
      </c>
      <c r="E99" s="78">
        <v>0</v>
      </c>
      <c r="F99" s="137">
        <v>1.1000000000000001</v>
      </c>
      <c r="G99" s="78">
        <v>0</v>
      </c>
      <c r="H99" s="249">
        <f t="shared" si="403"/>
        <v>0</v>
      </c>
      <c r="I99" s="80">
        <f>SUMIF(Y$14:AT$14,C99,Y$6:AT$6)</f>
        <v>1148.3900000000001</v>
      </c>
      <c r="J99" s="81">
        <f t="shared" ref="J99:J101" si="504">IF(H99=0,ROUND(E99*I99,2),ROUND(H99*E99,2))</f>
        <v>0</v>
      </c>
      <c r="K99" s="80">
        <f t="shared" ref="K99:K101" si="505">ROUND(F99*I99,2)</f>
        <v>1263.23</v>
      </c>
      <c r="L99" s="81">
        <f t="shared" ref="L99:L101" si="506">IF(H99=0,ROUND(ROUND(F99*I99,2)*G99,2),ROUND(G99*H99,2))</f>
        <v>0</v>
      </c>
      <c r="M99" s="81">
        <f t="shared" ref="M99:M101" si="507">L99-ROUND(G99*I99,2)</f>
        <v>0</v>
      </c>
      <c r="N99" s="82"/>
      <c r="O99" s="81">
        <f t="shared" ref="O99:O101" si="508">J99+L99+N99</f>
        <v>0</v>
      </c>
      <c r="Q99" s="83">
        <f t="shared" si="412"/>
        <v>153.91</v>
      </c>
      <c r="R99" s="81">
        <f t="shared" ref="R99:R101" si="509">ROUND(Q99*E99,2)</f>
        <v>0</v>
      </c>
      <c r="S99" s="83">
        <f t="shared" ref="S99:S101" si="510">ROUND(F99*Q99,2)</f>
        <v>169.3</v>
      </c>
      <c r="T99" s="81">
        <f t="shared" ref="T99:T101" si="511">ROUND(S99*G99,2)</f>
        <v>0</v>
      </c>
      <c r="U99" s="81">
        <f t="shared" ref="U99:U101" si="512">T99-ROUND(Q99*G99,2)</f>
        <v>0</v>
      </c>
      <c r="V99" s="82"/>
      <c r="W99" s="81">
        <f t="shared" ref="W99:W101" si="513">R99+T99+V99</f>
        <v>0</v>
      </c>
      <c r="X99" s="10"/>
      <c r="Y99" s="151"/>
      <c r="Z99" s="151"/>
      <c r="AA99" s="151"/>
      <c r="AB99" s="151"/>
      <c r="AC99" s="151"/>
      <c r="AD99" s="151"/>
      <c r="AE99" s="159"/>
      <c r="AF99" s="159"/>
      <c r="AG99" s="159"/>
      <c r="AH99" s="159"/>
      <c r="AI99" s="84">
        <f t="shared" ref="AI99" si="514">IF($I99=AI$6,$E99,0)</f>
        <v>0</v>
      </c>
      <c r="AJ99" s="84">
        <f t="shared" si="502"/>
        <v>0</v>
      </c>
      <c r="AK99" s="141">
        <f t="shared" ref="AK99:AK101" si="515">IF($H99&gt;0,AI99,0)</f>
        <v>0</v>
      </c>
      <c r="AL99" s="141">
        <f t="shared" ref="AL99:AL101" si="516">IF(AK99&gt;0,1,0)</f>
        <v>0</v>
      </c>
      <c r="AM99" s="141">
        <f t="shared" ref="AM99:AM101" si="517">IF($H99&gt;0,AJ99,0)</f>
        <v>0</v>
      </c>
      <c r="AN99" s="141">
        <f t="shared" ref="AN99:AN101" si="518">IF(AM99&gt;0,1,0)</f>
        <v>0</v>
      </c>
      <c r="AO99" s="84">
        <f t="shared" ref="AO99" si="519">IF($I99=AO$6,$E99,0)</f>
        <v>0</v>
      </c>
      <c r="AP99" s="84">
        <f t="shared" si="503"/>
        <v>0</v>
      </c>
      <c r="AQ99" s="141">
        <f t="shared" ref="AQ99:AQ101" si="520">IF($H99&gt;0,AO99,0)</f>
        <v>0</v>
      </c>
      <c r="AR99" s="141">
        <f t="shared" ref="AR99:AR101" si="521">IF(AQ99&gt;0,1,0)</f>
        <v>0</v>
      </c>
      <c r="AS99" s="141">
        <f t="shared" ref="AS99:AS101" si="522">IF($H99&gt;0,AP99,0)</f>
        <v>0</v>
      </c>
      <c r="AT99" s="141">
        <f t="shared" ref="AT99:AT101" si="523">IF(AS99&gt;0,1,0)</f>
        <v>0</v>
      </c>
      <c r="AU99" s="141">
        <f>IF($H99&gt;0,#REF!,0)</f>
        <v>0</v>
      </c>
      <c r="AV99" s="141">
        <f t="shared" ref="AV99:AV101" si="524">IF(AU99&gt;0,1,0)</f>
        <v>0</v>
      </c>
      <c r="AW99" s="141">
        <f>IF($H99&gt;0,#REF!,0)</f>
        <v>0</v>
      </c>
      <c r="AX99" s="141">
        <f t="shared" ref="AX99:AX101" si="525">IF(AW99&gt;0,1,0)</f>
        <v>0</v>
      </c>
      <c r="AY99" s="247">
        <f t="shared" si="404"/>
        <v>0</v>
      </c>
      <c r="AZ99" s="85"/>
      <c r="BA99" s="86">
        <v>0</v>
      </c>
    </row>
    <row r="100" spans="1:53" ht="45.75" x14ac:dyDescent="0.65">
      <c r="A100" s="87" t="str">
        <f>IF(E100+G100&gt;0,A98,"")</f>
        <v/>
      </c>
      <c r="B100" s="87" t="str">
        <f>IF(E100+G100&gt;0,B98,"")</f>
        <v/>
      </c>
      <c r="C100" s="76">
        <f>C99</f>
        <v>5</v>
      </c>
      <c r="D100" s="77" t="s">
        <v>87</v>
      </c>
      <c r="E100" s="78">
        <v>0</v>
      </c>
      <c r="F100" s="137">
        <v>1.5</v>
      </c>
      <c r="G100" s="78">
        <v>0</v>
      </c>
      <c r="H100" s="249">
        <f t="shared" si="403"/>
        <v>0</v>
      </c>
      <c r="I100" s="80">
        <f>SUMIF(Y$14:AT$14,C100,Y$7:AT$7)</f>
        <v>0</v>
      </c>
      <c r="J100" s="81">
        <f t="shared" si="504"/>
        <v>0</v>
      </c>
      <c r="K100" s="80">
        <f t="shared" si="505"/>
        <v>0</v>
      </c>
      <c r="L100" s="81">
        <f t="shared" si="506"/>
        <v>0</v>
      </c>
      <c r="M100" s="81">
        <f t="shared" si="507"/>
        <v>0</v>
      </c>
      <c r="N100" s="82"/>
      <c r="O100" s="81">
        <f t="shared" si="508"/>
        <v>0</v>
      </c>
      <c r="Q100" s="83">
        <f t="shared" si="412"/>
        <v>153.91</v>
      </c>
      <c r="R100" s="81">
        <f t="shared" si="509"/>
        <v>0</v>
      </c>
      <c r="S100" s="83">
        <f t="shared" si="510"/>
        <v>230.87</v>
      </c>
      <c r="T100" s="81">
        <f t="shared" si="511"/>
        <v>0</v>
      </c>
      <c r="U100" s="81">
        <f t="shared" si="512"/>
        <v>0</v>
      </c>
      <c r="V100" s="82"/>
      <c r="W100" s="81">
        <f t="shared" si="513"/>
        <v>0</v>
      </c>
      <c r="X100" s="10"/>
      <c r="Y100" s="151"/>
      <c r="Z100" s="151"/>
      <c r="AA100" s="151"/>
      <c r="AB100" s="151"/>
      <c r="AC100" s="151"/>
      <c r="AD100" s="151"/>
      <c r="AE100" s="159"/>
      <c r="AF100" s="159"/>
      <c r="AG100" s="159"/>
      <c r="AH100" s="159"/>
      <c r="AI100" s="84">
        <f>IF($I100=AI$7,$E100,0)</f>
        <v>0</v>
      </c>
      <c r="AJ100" s="84">
        <f>IF($K100=ROUND(AI$7*$F100,2),$G100,0)</f>
        <v>0</v>
      </c>
      <c r="AK100" s="141">
        <f t="shared" si="515"/>
        <v>0</v>
      </c>
      <c r="AL100" s="141">
        <f t="shared" si="516"/>
        <v>0</v>
      </c>
      <c r="AM100" s="141">
        <f t="shared" si="517"/>
        <v>0</v>
      </c>
      <c r="AN100" s="141">
        <f t="shared" si="518"/>
        <v>0</v>
      </c>
      <c r="AO100" s="84">
        <f>IF($I100=AO$7,$E100,0)</f>
        <v>0</v>
      </c>
      <c r="AP100" s="84">
        <f>IF($K100=ROUND(AO$7*$F100,2),$G100,0)</f>
        <v>0</v>
      </c>
      <c r="AQ100" s="141">
        <f t="shared" si="520"/>
        <v>0</v>
      </c>
      <c r="AR100" s="141">
        <f t="shared" si="521"/>
        <v>0</v>
      </c>
      <c r="AS100" s="141">
        <f t="shared" si="522"/>
        <v>0</v>
      </c>
      <c r="AT100" s="141">
        <f t="shared" si="523"/>
        <v>0</v>
      </c>
      <c r="AU100" s="141">
        <f>IF($H100&gt;0,#REF!,0)</f>
        <v>0</v>
      </c>
      <c r="AV100" s="141">
        <f t="shared" si="524"/>
        <v>0</v>
      </c>
      <c r="AW100" s="141">
        <f>IF($H100&gt;0,#REF!,0)</f>
        <v>0</v>
      </c>
      <c r="AX100" s="141">
        <f t="shared" si="525"/>
        <v>0</v>
      </c>
      <c r="AY100" s="247">
        <f t="shared" si="404"/>
        <v>0</v>
      </c>
      <c r="AZ100" s="85"/>
      <c r="BA100" s="86">
        <v>0</v>
      </c>
    </row>
    <row r="101" spans="1:53" ht="45.75" x14ac:dyDescent="0.65">
      <c r="A101" s="87" t="str">
        <f>IF(E101+G101&gt;0,A98,"")</f>
        <v/>
      </c>
      <c r="B101" s="87" t="str">
        <f>IF(E101+G101&gt;0,B98,"")</f>
        <v/>
      </c>
      <c r="C101" s="76">
        <f>C99</f>
        <v>5</v>
      </c>
      <c r="D101" s="77" t="s">
        <v>87</v>
      </c>
      <c r="E101" s="78">
        <v>0</v>
      </c>
      <c r="F101" s="137">
        <v>1.1000000000000001</v>
      </c>
      <c r="G101" s="78">
        <v>0</v>
      </c>
      <c r="H101" s="249">
        <f t="shared" si="403"/>
        <v>0</v>
      </c>
      <c r="I101" s="80">
        <f>SUMIF(Y$14:AT$14,C101,Y$7:AT$7)</f>
        <v>0</v>
      </c>
      <c r="J101" s="81">
        <f t="shared" si="504"/>
        <v>0</v>
      </c>
      <c r="K101" s="80">
        <f t="shared" si="505"/>
        <v>0</v>
      </c>
      <c r="L101" s="81">
        <f t="shared" si="506"/>
        <v>0</v>
      </c>
      <c r="M101" s="81">
        <f t="shared" si="507"/>
        <v>0</v>
      </c>
      <c r="N101" s="82"/>
      <c r="O101" s="81">
        <f t="shared" si="508"/>
        <v>0</v>
      </c>
      <c r="Q101" s="83">
        <f t="shared" si="412"/>
        <v>153.91</v>
      </c>
      <c r="R101" s="81">
        <f t="shared" si="509"/>
        <v>0</v>
      </c>
      <c r="S101" s="83">
        <f t="shared" si="510"/>
        <v>169.3</v>
      </c>
      <c r="T101" s="81">
        <f t="shared" si="511"/>
        <v>0</v>
      </c>
      <c r="U101" s="81">
        <f t="shared" si="512"/>
        <v>0</v>
      </c>
      <c r="V101" s="82"/>
      <c r="W101" s="81">
        <f t="shared" si="513"/>
        <v>0</v>
      </c>
      <c r="X101" s="10"/>
      <c r="Y101" s="151"/>
      <c r="Z101" s="151"/>
      <c r="AA101" s="151"/>
      <c r="AB101" s="151"/>
      <c r="AC101" s="151"/>
      <c r="AD101" s="151"/>
      <c r="AE101" s="159"/>
      <c r="AF101" s="159"/>
      <c r="AG101" s="159"/>
      <c r="AH101" s="159"/>
      <c r="AI101" s="84">
        <f>IF($I101=AI$7,$E101,0)</f>
        <v>0</v>
      </c>
      <c r="AJ101" s="84">
        <f>IF($K101=ROUND(AI$7*$F101,2),$G101,0)</f>
        <v>0</v>
      </c>
      <c r="AK101" s="141">
        <f t="shared" si="515"/>
        <v>0</v>
      </c>
      <c r="AL101" s="141">
        <f t="shared" si="516"/>
        <v>0</v>
      </c>
      <c r="AM101" s="141">
        <f t="shared" si="517"/>
        <v>0</v>
      </c>
      <c r="AN101" s="141">
        <f t="shared" si="518"/>
        <v>0</v>
      </c>
      <c r="AO101" s="84">
        <f>IF($I101=AO$7,$E101,0)</f>
        <v>0</v>
      </c>
      <c r="AP101" s="84">
        <f>IF($K101=ROUND(AO$7*$F101,2),$G101,0)</f>
        <v>0</v>
      </c>
      <c r="AQ101" s="141">
        <f t="shared" si="520"/>
        <v>0</v>
      </c>
      <c r="AR101" s="141">
        <f t="shared" si="521"/>
        <v>0</v>
      </c>
      <c r="AS101" s="141">
        <f t="shared" si="522"/>
        <v>0</v>
      </c>
      <c r="AT101" s="141">
        <f t="shared" si="523"/>
        <v>0</v>
      </c>
      <c r="AU101" s="141">
        <f>IF($H101&gt;0,#REF!,0)</f>
        <v>0</v>
      </c>
      <c r="AV101" s="141">
        <f t="shared" si="524"/>
        <v>0</v>
      </c>
      <c r="AW101" s="141">
        <f>IF($H101&gt;0,#REF!,0)</f>
        <v>0</v>
      </c>
      <c r="AX101" s="141">
        <f t="shared" si="525"/>
        <v>0</v>
      </c>
      <c r="AY101" s="247">
        <f t="shared" si="404"/>
        <v>0</v>
      </c>
      <c r="AZ101" s="85"/>
      <c r="BA101" s="86">
        <v>0</v>
      </c>
    </row>
    <row r="102" spans="1:53" ht="45.75" x14ac:dyDescent="0.65">
      <c r="A102" s="74" t="s">
        <v>85</v>
      </c>
      <c r="B102" s="74" t="s">
        <v>88</v>
      </c>
      <c r="C102" s="76">
        <f>C103</f>
        <v>5</v>
      </c>
      <c r="D102" s="77" t="s">
        <v>87</v>
      </c>
      <c r="E102" s="78">
        <v>68.766000000000005</v>
      </c>
      <c r="F102" s="137">
        <v>1.5</v>
      </c>
      <c r="G102" s="78">
        <v>0</v>
      </c>
      <c r="H102" s="249">
        <f t="shared" si="403"/>
        <v>6.8766000000000008E-2</v>
      </c>
      <c r="I102" s="80">
        <f>SUMIF(Y$14:AT$14,C102,Y$6:AT$6)</f>
        <v>1148.3900000000001</v>
      </c>
      <c r="J102" s="81">
        <f>IF(H102=0,ROUND(E102*I102,2),ROUND(H102*E102,2))</f>
        <v>4.7300000000000004</v>
      </c>
      <c r="K102" s="80">
        <f>ROUND(F102*I102,2)</f>
        <v>1722.59</v>
      </c>
      <c r="L102" s="81">
        <f>IF(H102=0,ROUND(ROUND(F102*I102,2)*G102,2),ROUND(G102*H102,2))</f>
        <v>0</v>
      </c>
      <c r="M102" s="81">
        <f>L102-ROUND(G102*I102,2)</f>
        <v>0</v>
      </c>
      <c r="N102" s="82"/>
      <c r="O102" s="81">
        <f>J102+L102+N102</f>
        <v>4.7300000000000004</v>
      </c>
      <c r="Q102" s="83">
        <f t="shared" si="412"/>
        <v>153.91</v>
      </c>
      <c r="R102" s="81">
        <f>ROUND(Q102*E102,2)</f>
        <v>10583.78</v>
      </c>
      <c r="S102" s="83">
        <f>ROUND(F102*Q102,2)</f>
        <v>230.87</v>
      </c>
      <c r="T102" s="81">
        <f>ROUND(S102*G102,2)</f>
        <v>0</v>
      </c>
      <c r="U102" s="81">
        <f>T102-ROUND(Q102*G102,2)</f>
        <v>0</v>
      </c>
      <c r="V102" s="82"/>
      <c r="W102" s="81">
        <f>R102+T102+V102</f>
        <v>10583.78</v>
      </c>
      <c r="X102" s="10"/>
      <c r="Y102" s="151"/>
      <c r="Z102" s="151"/>
      <c r="AA102" s="151"/>
      <c r="AB102" s="151"/>
      <c r="AC102" s="151"/>
      <c r="AD102" s="151"/>
      <c r="AE102" s="159"/>
      <c r="AF102" s="159"/>
      <c r="AG102" s="159"/>
      <c r="AH102" s="159"/>
      <c r="AI102" s="84">
        <f>IF($I102=AI$6,$E102,0)</f>
        <v>0</v>
      </c>
      <c r="AJ102" s="84">
        <f t="shared" ref="AJ102:AJ103" si="526">IF($K102=ROUND(AI$6*$F102,2),$G102,0)</f>
        <v>0</v>
      </c>
      <c r="AK102" s="141">
        <f>IF($H102&gt;0,AI102,0)</f>
        <v>0</v>
      </c>
      <c r="AL102" s="141">
        <f>IF(AK102&gt;0,1,0)</f>
        <v>0</v>
      </c>
      <c r="AM102" s="141">
        <f>IF($H102&gt;0,AJ102,0)</f>
        <v>0</v>
      </c>
      <c r="AN102" s="141">
        <f>IF(AM102&gt;0,1,0)</f>
        <v>0</v>
      </c>
      <c r="AO102" s="84">
        <f>IF($I102=AO$6,$E102,0)</f>
        <v>68.766000000000005</v>
      </c>
      <c r="AP102" s="84">
        <f t="shared" ref="AP102:AP103" si="527">IF($K102=ROUND(AO$6*$F102,2),$G102,0)</f>
        <v>0</v>
      </c>
      <c r="AQ102" s="141">
        <f>IF($H102&gt;0,AO102,0)</f>
        <v>68.766000000000005</v>
      </c>
      <c r="AR102" s="141">
        <f>IF(AQ102&gt;0,1,0)</f>
        <v>1</v>
      </c>
      <c r="AS102" s="141">
        <f>IF($H102&gt;0,AP102,0)</f>
        <v>0</v>
      </c>
      <c r="AT102" s="141">
        <f>IF(AS102&gt;0,1,0)</f>
        <v>0</v>
      </c>
      <c r="AU102" s="141" t="e">
        <f>IF($H102&gt;0,#REF!,0)</f>
        <v>#REF!</v>
      </c>
      <c r="AV102" s="141" t="e">
        <f>IF(AU102&gt;0,1,0)</f>
        <v>#REF!</v>
      </c>
      <c r="AW102" s="141" t="e">
        <f>IF($H102&gt;0,#REF!,0)</f>
        <v>#REF!</v>
      </c>
      <c r="AX102" s="141" t="e">
        <f>IF(AW102&gt;0,1,0)</f>
        <v>#REF!</v>
      </c>
      <c r="AY102" s="247">
        <f t="shared" si="404"/>
        <v>0.08</v>
      </c>
      <c r="AZ102" s="85"/>
      <c r="BA102" s="86">
        <v>80</v>
      </c>
    </row>
    <row r="103" spans="1:53" ht="45.75" x14ac:dyDescent="0.65">
      <c r="A103" s="87" t="str">
        <f>IF(E103+G103&gt;0,A102,"")</f>
        <v/>
      </c>
      <c r="B103" s="87" t="str">
        <f>IF(E103+G103&gt;0,B102,"")</f>
        <v/>
      </c>
      <c r="C103" s="76">
        <v>5</v>
      </c>
      <c r="D103" s="77" t="s">
        <v>87</v>
      </c>
      <c r="E103" s="78">
        <v>0</v>
      </c>
      <c r="F103" s="137">
        <v>1.1000000000000001</v>
      </c>
      <c r="G103" s="78">
        <v>0</v>
      </c>
      <c r="H103" s="249">
        <f t="shared" si="403"/>
        <v>0</v>
      </c>
      <c r="I103" s="80">
        <f>SUMIF(Y$14:AT$14,C103,Y$6:AT$6)</f>
        <v>1148.3900000000001</v>
      </c>
      <c r="J103" s="81">
        <f t="shared" ref="J103:J105" si="528">IF(H103=0,ROUND(E103*I103,2),ROUND(H103*E103,2))</f>
        <v>0</v>
      </c>
      <c r="K103" s="80">
        <f t="shared" ref="K103:K105" si="529">ROUND(F103*I103,2)</f>
        <v>1263.23</v>
      </c>
      <c r="L103" s="81">
        <f t="shared" ref="L103:L105" si="530">IF(H103=0,ROUND(ROUND(F103*I103,2)*G103,2),ROUND(G103*H103,2))</f>
        <v>0</v>
      </c>
      <c r="M103" s="81">
        <f t="shared" ref="M103:M105" si="531">L103-ROUND(G103*I103,2)</f>
        <v>0</v>
      </c>
      <c r="N103" s="82"/>
      <c r="O103" s="81">
        <f t="shared" ref="O103:O105" si="532">J103+L103+N103</f>
        <v>0</v>
      </c>
      <c r="Q103" s="83">
        <f t="shared" si="412"/>
        <v>153.91</v>
      </c>
      <c r="R103" s="81">
        <f t="shared" ref="R103:R105" si="533">ROUND(Q103*E103,2)</f>
        <v>0</v>
      </c>
      <c r="S103" s="83">
        <f t="shared" ref="S103:S105" si="534">ROUND(F103*Q103,2)</f>
        <v>169.3</v>
      </c>
      <c r="T103" s="81">
        <f t="shared" ref="T103:T105" si="535">ROUND(S103*G103,2)</f>
        <v>0</v>
      </c>
      <c r="U103" s="81">
        <f t="shared" ref="U103:U105" si="536">T103-ROUND(Q103*G103,2)</f>
        <v>0</v>
      </c>
      <c r="V103" s="82"/>
      <c r="W103" s="81">
        <f t="shared" ref="W103:W105" si="537">R103+T103+V103</f>
        <v>0</v>
      </c>
      <c r="X103" s="10"/>
      <c r="Y103" s="151"/>
      <c r="Z103" s="151"/>
      <c r="AA103" s="151"/>
      <c r="AB103" s="151"/>
      <c r="AC103" s="151"/>
      <c r="AD103" s="151"/>
      <c r="AE103" s="159"/>
      <c r="AF103" s="159"/>
      <c r="AG103" s="159"/>
      <c r="AH103" s="159"/>
      <c r="AI103" s="84">
        <f t="shared" ref="AI103" si="538">IF($I103=AI$6,$E103,0)</f>
        <v>0</v>
      </c>
      <c r="AJ103" s="84">
        <f t="shared" si="526"/>
        <v>0</v>
      </c>
      <c r="AK103" s="141">
        <f t="shared" ref="AK103:AK105" si="539">IF($H103&gt;0,AI103,0)</f>
        <v>0</v>
      </c>
      <c r="AL103" s="141">
        <f t="shared" ref="AL103:AL105" si="540">IF(AK103&gt;0,1,0)</f>
        <v>0</v>
      </c>
      <c r="AM103" s="141">
        <f t="shared" ref="AM103:AM105" si="541">IF($H103&gt;0,AJ103,0)</f>
        <v>0</v>
      </c>
      <c r="AN103" s="141">
        <f t="shared" ref="AN103:AN105" si="542">IF(AM103&gt;0,1,0)</f>
        <v>0</v>
      </c>
      <c r="AO103" s="84">
        <f t="shared" ref="AO103" si="543">IF($I103=AO$6,$E103,0)</f>
        <v>0</v>
      </c>
      <c r="AP103" s="84">
        <f t="shared" si="527"/>
        <v>0</v>
      </c>
      <c r="AQ103" s="141">
        <f t="shared" ref="AQ103:AQ105" si="544">IF($H103&gt;0,AO103,0)</f>
        <v>0</v>
      </c>
      <c r="AR103" s="141">
        <f t="shared" ref="AR103:AR105" si="545">IF(AQ103&gt;0,1,0)</f>
        <v>0</v>
      </c>
      <c r="AS103" s="141">
        <f t="shared" ref="AS103:AS105" si="546">IF($H103&gt;0,AP103,0)</f>
        <v>0</v>
      </c>
      <c r="AT103" s="141">
        <f t="shared" ref="AT103:AT105" si="547">IF(AS103&gt;0,1,0)</f>
        <v>0</v>
      </c>
      <c r="AU103" s="141">
        <f>IF($H103&gt;0,#REF!,0)</f>
        <v>0</v>
      </c>
      <c r="AV103" s="141">
        <f t="shared" ref="AV103:AV105" si="548">IF(AU103&gt;0,1,0)</f>
        <v>0</v>
      </c>
      <c r="AW103" s="141">
        <f>IF($H103&gt;0,#REF!,0)</f>
        <v>0</v>
      </c>
      <c r="AX103" s="141">
        <f t="shared" ref="AX103:AX105" si="549">IF(AW103&gt;0,1,0)</f>
        <v>0</v>
      </c>
      <c r="AY103" s="247">
        <f t="shared" si="404"/>
        <v>0</v>
      </c>
      <c r="AZ103" s="85"/>
      <c r="BA103" s="86">
        <v>0</v>
      </c>
    </row>
    <row r="104" spans="1:53" ht="45.75" x14ac:dyDescent="0.65">
      <c r="A104" s="87" t="str">
        <f>IF(E104+G104&gt;0,A102,"")</f>
        <v/>
      </c>
      <c r="B104" s="87" t="str">
        <f>IF(E104+G104&gt;0,B102,"")</f>
        <v/>
      </c>
      <c r="C104" s="76">
        <f>C103</f>
        <v>5</v>
      </c>
      <c r="D104" s="77" t="s">
        <v>87</v>
      </c>
      <c r="E104" s="78">
        <v>0</v>
      </c>
      <c r="F104" s="137">
        <v>1.5</v>
      </c>
      <c r="G104" s="78">
        <v>0</v>
      </c>
      <c r="H104" s="249">
        <f t="shared" si="403"/>
        <v>0</v>
      </c>
      <c r="I104" s="80">
        <f>SUMIF(Y$14:AT$14,C104,Y$7:AT$7)</f>
        <v>0</v>
      </c>
      <c r="J104" s="81">
        <f t="shared" si="528"/>
        <v>0</v>
      </c>
      <c r="K104" s="80">
        <f t="shared" si="529"/>
        <v>0</v>
      </c>
      <c r="L104" s="81">
        <f t="shared" si="530"/>
        <v>0</v>
      </c>
      <c r="M104" s="81">
        <f t="shared" si="531"/>
        <v>0</v>
      </c>
      <c r="N104" s="82"/>
      <c r="O104" s="81">
        <f t="shared" si="532"/>
        <v>0</v>
      </c>
      <c r="Q104" s="83">
        <f t="shared" si="412"/>
        <v>153.91</v>
      </c>
      <c r="R104" s="81">
        <f t="shared" si="533"/>
        <v>0</v>
      </c>
      <c r="S104" s="83">
        <f t="shared" si="534"/>
        <v>230.87</v>
      </c>
      <c r="T104" s="81">
        <f t="shared" si="535"/>
        <v>0</v>
      </c>
      <c r="U104" s="81">
        <f t="shared" si="536"/>
        <v>0</v>
      </c>
      <c r="V104" s="82"/>
      <c r="W104" s="81">
        <f t="shared" si="537"/>
        <v>0</v>
      </c>
      <c r="X104" s="10"/>
      <c r="Y104" s="151"/>
      <c r="Z104" s="151"/>
      <c r="AA104" s="151"/>
      <c r="AB104" s="151"/>
      <c r="AC104" s="151"/>
      <c r="AD104" s="151"/>
      <c r="AE104" s="159"/>
      <c r="AF104" s="159"/>
      <c r="AG104" s="159"/>
      <c r="AH104" s="159"/>
      <c r="AI104" s="84">
        <f>IF($I104=AI$7,$E104,0)</f>
        <v>0</v>
      </c>
      <c r="AJ104" s="84">
        <f>IF($K104=ROUND(AI$7*$F104,2),$G104,0)</f>
        <v>0</v>
      </c>
      <c r="AK104" s="141">
        <f t="shared" si="539"/>
        <v>0</v>
      </c>
      <c r="AL104" s="141">
        <f t="shared" si="540"/>
        <v>0</v>
      </c>
      <c r="AM104" s="141">
        <f t="shared" si="541"/>
        <v>0</v>
      </c>
      <c r="AN104" s="141">
        <f t="shared" si="542"/>
        <v>0</v>
      </c>
      <c r="AO104" s="84">
        <f>IF($I104=AO$7,$E104,0)</f>
        <v>0</v>
      </c>
      <c r="AP104" s="84">
        <f>IF($K104=ROUND(AO$7*$F104,2),$G104,0)</f>
        <v>0</v>
      </c>
      <c r="AQ104" s="141">
        <f t="shared" si="544"/>
        <v>0</v>
      </c>
      <c r="AR104" s="141">
        <f t="shared" si="545"/>
        <v>0</v>
      </c>
      <c r="AS104" s="141">
        <f t="shared" si="546"/>
        <v>0</v>
      </c>
      <c r="AT104" s="141">
        <f t="shared" si="547"/>
        <v>0</v>
      </c>
      <c r="AU104" s="141">
        <f>IF($H104&gt;0,#REF!,0)</f>
        <v>0</v>
      </c>
      <c r="AV104" s="141">
        <f t="shared" si="548"/>
        <v>0</v>
      </c>
      <c r="AW104" s="141">
        <f>IF($H104&gt;0,#REF!,0)</f>
        <v>0</v>
      </c>
      <c r="AX104" s="141">
        <f t="shared" si="549"/>
        <v>0</v>
      </c>
      <c r="AY104" s="247">
        <f t="shared" si="404"/>
        <v>0</v>
      </c>
      <c r="AZ104" s="85"/>
      <c r="BA104" s="86">
        <v>0</v>
      </c>
    </row>
    <row r="105" spans="1:53" ht="45.75" x14ac:dyDescent="0.65">
      <c r="A105" s="87" t="str">
        <f>IF(E105+G105&gt;0,A102,"")</f>
        <v/>
      </c>
      <c r="B105" s="87" t="str">
        <f>IF(E105+G105&gt;0,B102,"")</f>
        <v/>
      </c>
      <c r="C105" s="76">
        <f>C103</f>
        <v>5</v>
      </c>
      <c r="D105" s="77" t="s">
        <v>87</v>
      </c>
      <c r="E105" s="78">
        <v>0</v>
      </c>
      <c r="F105" s="137">
        <v>1.1000000000000001</v>
      </c>
      <c r="G105" s="78">
        <v>0</v>
      </c>
      <c r="H105" s="249">
        <f t="shared" si="403"/>
        <v>0</v>
      </c>
      <c r="I105" s="80">
        <f>SUMIF(Y$14:AT$14,C105,Y$7:AT$7)</f>
        <v>0</v>
      </c>
      <c r="J105" s="81">
        <f t="shared" si="528"/>
        <v>0</v>
      </c>
      <c r="K105" s="80">
        <f t="shared" si="529"/>
        <v>0</v>
      </c>
      <c r="L105" s="81">
        <f t="shared" si="530"/>
        <v>0</v>
      </c>
      <c r="M105" s="81">
        <f t="shared" si="531"/>
        <v>0</v>
      </c>
      <c r="N105" s="82"/>
      <c r="O105" s="81">
        <f t="shared" si="532"/>
        <v>0</v>
      </c>
      <c r="Q105" s="83">
        <f t="shared" si="412"/>
        <v>153.91</v>
      </c>
      <c r="R105" s="81">
        <f t="shared" si="533"/>
        <v>0</v>
      </c>
      <c r="S105" s="83">
        <f t="shared" si="534"/>
        <v>169.3</v>
      </c>
      <c r="T105" s="81">
        <f t="shared" si="535"/>
        <v>0</v>
      </c>
      <c r="U105" s="81">
        <f t="shared" si="536"/>
        <v>0</v>
      </c>
      <c r="V105" s="82"/>
      <c r="W105" s="81">
        <f t="shared" si="537"/>
        <v>0</v>
      </c>
      <c r="X105" s="10"/>
      <c r="Y105" s="151"/>
      <c r="Z105" s="151"/>
      <c r="AA105" s="151"/>
      <c r="AB105" s="151"/>
      <c r="AC105" s="151"/>
      <c r="AD105" s="151"/>
      <c r="AE105" s="159"/>
      <c r="AF105" s="159"/>
      <c r="AG105" s="159"/>
      <c r="AH105" s="159"/>
      <c r="AI105" s="84">
        <f>IF($I105=AI$7,$E105,0)</f>
        <v>0</v>
      </c>
      <c r="AJ105" s="84">
        <f>IF($K105=ROUND(AI$7*$F105,2),$G105,0)</f>
        <v>0</v>
      </c>
      <c r="AK105" s="141">
        <f t="shared" si="539"/>
        <v>0</v>
      </c>
      <c r="AL105" s="141">
        <f t="shared" si="540"/>
        <v>0</v>
      </c>
      <c r="AM105" s="141">
        <f t="shared" si="541"/>
        <v>0</v>
      </c>
      <c r="AN105" s="141">
        <f t="shared" si="542"/>
        <v>0</v>
      </c>
      <c r="AO105" s="84">
        <f>IF($I105=AO$7,$E105,0)</f>
        <v>0</v>
      </c>
      <c r="AP105" s="84">
        <f>IF($K105=ROUND(AO$7*$F105,2),$G105,0)</f>
        <v>0</v>
      </c>
      <c r="AQ105" s="141">
        <f t="shared" si="544"/>
        <v>0</v>
      </c>
      <c r="AR105" s="141">
        <f t="shared" si="545"/>
        <v>0</v>
      </c>
      <c r="AS105" s="141">
        <f t="shared" si="546"/>
        <v>0</v>
      </c>
      <c r="AT105" s="141">
        <f t="shared" si="547"/>
        <v>0</v>
      </c>
      <c r="AU105" s="141">
        <f>IF($H105&gt;0,#REF!,0)</f>
        <v>0</v>
      </c>
      <c r="AV105" s="141">
        <f t="shared" si="548"/>
        <v>0</v>
      </c>
      <c r="AW105" s="141">
        <f>IF($H105&gt;0,#REF!,0)</f>
        <v>0</v>
      </c>
      <c r="AX105" s="141">
        <f t="shared" si="549"/>
        <v>0</v>
      </c>
      <c r="AY105" s="247">
        <f t="shared" si="404"/>
        <v>0</v>
      </c>
      <c r="AZ105" s="85"/>
      <c r="BA105" s="86">
        <v>0</v>
      </c>
    </row>
    <row r="106" spans="1:53" ht="45.75" x14ac:dyDescent="0.65">
      <c r="A106" s="74" t="s">
        <v>85</v>
      </c>
      <c r="B106" s="74" t="s">
        <v>89</v>
      </c>
      <c r="C106" s="76">
        <f>C107</f>
        <v>5</v>
      </c>
      <c r="D106" s="77" t="s">
        <v>87</v>
      </c>
      <c r="E106" s="78">
        <v>108.688</v>
      </c>
      <c r="F106" s="137">
        <v>1.5</v>
      </c>
      <c r="G106" s="78">
        <v>0</v>
      </c>
      <c r="H106" s="249">
        <f t="shared" si="403"/>
        <v>0.10868800000000001</v>
      </c>
      <c r="I106" s="80">
        <f>SUMIF(Y$14:AT$14,C106,Y$6:AT$6)</f>
        <v>1148.3900000000001</v>
      </c>
      <c r="J106" s="81">
        <f>IF(H106=0,ROUND(E106*I106,2),ROUND(H106*E106,2))</f>
        <v>11.81</v>
      </c>
      <c r="K106" s="80">
        <f>ROUND(F106*I106,2)</f>
        <v>1722.59</v>
      </c>
      <c r="L106" s="81">
        <f>IF(H106=0,ROUND(ROUND(F106*I106,2)*G106,2),ROUND(G106*H106,2))</f>
        <v>0</v>
      </c>
      <c r="M106" s="81">
        <f>L106-ROUND(G106*I106,2)</f>
        <v>0</v>
      </c>
      <c r="N106" s="82"/>
      <c r="O106" s="81">
        <f>J106+L106+N106</f>
        <v>11.81</v>
      </c>
      <c r="Q106" s="83">
        <f t="shared" si="412"/>
        <v>153.91</v>
      </c>
      <c r="R106" s="81">
        <f>ROUND(Q106*E106,2)</f>
        <v>16728.169999999998</v>
      </c>
      <c r="S106" s="83">
        <f>ROUND(F106*Q106,2)</f>
        <v>230.87</v>
      </c>
      <c r="T106" s="81">
        <f>ROUND(S106*G106,2)</f>
        <v>0</v>
      </c>
      <c r="U106" s="81">
        <f>T106-ROUND(Q106*G106,2)</f>
        <v>0</v>
      </c>
      <c r="V106" s="82"/>
      <c r="W106" s="81">
        <f>R106+T106+V106</f>
        <v>16728.169999999998</v>
      </c>
      <c r="X106" s="10"/>
      <c r="Y106" s="151"/>
      <c r="Z106" s="151"/>
      <c r="AA106" s="151"/>
      <c r="AB106" s="151"/>
      <c r="AC106" s="151"/>
      <c r="AD106" s="151"/>
      <c r="AE106" s="159"/>
      <c r="AF106" s="159"/>
      <c r="AG106" s="159"/>
      <c r="AH106" s="159"/>
      <c r="AI106" s="84">
        <f>IF($I106=AI$6,$E106,0)</f>
        <v>0</v>
      </c>
      <c r="AJ106" s="84">
        <f t="shared" ref="AJ106:AJ107" si="550">IF($K106=ROUND(AI$6*$F106,2),$G106,0)</f>
        <v>0</v>
      </c>
      <c r="AK106" s="141">
        <f>IF($H106&gt;0,AI106,0)</f>
        <v>0</v>
      </c>
      <c r="AL106" s="141">
        <f>IF(AK106&gt;0,1,0)</f>
        <v>0</v>
      </c>
      <c r="AM106" s="141">
        <f>IF($H106&gt;0,AJ106,0)</f>
        <v>0</v>
      </c>
      <c r="AN106" s="141">
        <f>IF(AM106&gt;0,1,0)</f>
        <v>0</v>
      </c>
      <c r="AO106" s="84">
        <f>IF($I106=AO$6,$E106,0)</f>
        <v>108.688</v>
      </c>
      <c r="AP106" s="84">
        <f t="shared" ref="AP106:AP107" si="551">IF($K106=ROUND(AO$6*$F106,2),$G106,0)</f>
        <v>0</v>
      </c>
      <c r="AQ106" s="141">
        <f>IF($H106&gt;0,AO106,0)</f>
        <v>108.688</v>
      </c>
      <c r="AR106" s="141">
        <f>IF(AQ106&gt;0,1,0)</f>
        <v>1</v>
      </c>
      <c r="AS106" s="141">
        <f>IF($H106&gt;0,AP106,0)</f>
        <v>0</v>
      </c>
      <c r="AT106" s="141">
        <f>IF(AS106&gt;0,1,0)</f>
        <v>0</v>
      </c>
      <c r="AU106" s="141" t="e">
        <f>IF($H106&gt;0,#REF!,0)</f>
        <v>#REF!</v>
      </c>
      <c r="AV106" s="141" t="e">
        <f>IF(AU106&gt;0,1,0)</f>
        <v>#REF!</v>
      </c>
      <c r="AW106" s="141" t="e">
        <f>IF($H106&gt;0,#REF!,0)</f>
        <v>#REF!</v>
      </c>
      <c r="AX106" s="141" t="e">
        <f>IF(AW106&gt;0,1,0)</f>
        <v>#REF!</v>
      </c>
      <c r="AY106" s="247">
        <f t="shared" si="404"/>
        <v>0.104</v>
      </c>
      <c r="AZ106" s="85"/>
      <c r="BA106" s="86">
        <v>104</v>
      </c>
    </row>
    <row r="107" spans="1:53" ht="45.75" x14ac:dyDescent="0.65">
      <c r="A107" s="87" t="str">
        <f>IF(E107+G107&gt;0,A106,"")</f>
        <v/>
      </c>
      <c r="B107" s="87" t="str">
        <f>IF(E107+G107&gt;0,B106,"")</f>
        <v/>
      </c>
      <c r="C107" s="76">
        <v>5</v>
      </c>
      <c r="D107" s="77" t="s">
        <v>87</v>
      </c>
      <c r="E107" s="78">
        <v>0</v>
      </c>
      <c r="F107" s="137">
        <v>1.1000000000000001</v>
      </c>
      <c r="G107" s="78">
        <v>0</v>
      </c>
      <c r="H107" s="249">
        <f t="shared" si="403"/>
        <v>0</v>
      </c>
      <c r="I107" s="80">
        <f>SUMIF(Y$14:AT$14,C107,Y$6:AT$6)</f>
        <v>1148.3900000000001</v>
      </c>
      <c r="J107" s="81">
        <f t="shared" ref="J107:J109" si="552">IF(H107=0,ROUND(E107*I107,2),ROUND(H107*E107,2))</f>
        <v>0</v>
      </c>
      <c r="K107" s="80">
        <f t="shared" ref="K107:K109" si="553">ROUND(F107*I107,2)</f>
        <v>1263.23</v>
      </c>
      <c r="L107" s="81">
        <f t="shared" ref="L107:L109" si="554">IF(H107=0,ROUND(ROUND(F107*I107,2)*G107,2),ROUND(G107*H107,2))</f>
        <v>0</v>
      </c>
      <c r="M107" s="81">
        <f t="shared" ref="M107:M109" si="555">L107-ROUND(G107*I107,2)</f>
        <v>0</v>
      </c>
      <c r="N107" s="82"/>
      <c r="O107" s="81">
        <f t="shared" ref="O107:O109" si="556">J107+L107+N107</f>
        <v>0</v>
      </c>
      <c r="Q107" s="83">
        <f t="shared" si="412"/>
        <v>153.91</v>
      </c>
      <c r="R107" s="81">
        <f t="shared" ref="R107:R109" si="557">ROUND(Q107*E107,2)</f>
        <v>0</v>
      </c>
      <c r="S107" s="83">
        <f t="shared" ref="S107:S109" si="558">ROUND(F107*Q107,2)</f>
        <v>169.3</v>
      </c>
      <c r="T107" s="81">
        <f t="shared" ref="T107:T109" si="559">ROUND(S107*G107,2)</f>
        <v>0</v>
      </c>
      <c r="U107" s="81">
        <f t="shared" ref="U107:U109" si="560">T107-ROUND(Q107*G107,2)</f>
        <v>0</v>
      </c>
      <c r="V107" s="82"/>
      <c r="W107" s="81">
        <f t="shared" ref="W107:W109" si="561">R107+T107+V107</f>
        <v>0</v>
      </c>
      <c r="X107" s="10"/>
      <c r="Y107" s="151"/>
      <c r="Z107" s="151"/>
      <c r="AA107" s="151"/>
      <c r="AB107" s="151"/>
      <c r="AC107" s="151"/>
      <c r="AD107" s="151"/>
      <c r="AE107" s="159"/>
      <c r="AF107" s="159"/>
      <c r="AG107" s="159"/>
      <c r="AH107" s="159"/>
      <c r="AI107" s="84">
        <f t="shared" ref="AI107" si="562">IF($I107=AI$6,$E107,0)</f>
        <v>0</v>
      </c>
      <c r="AJ107" s="84">
        <f t="shared" si="550"/>
        <v>0</v>
      </c>
      <c r="AK107" s="141">
        <f t="shared" ref="AK107:AK109" si="563">IF($H107&gt;0,AI107,0)</f>
        <v>0</v>
      </c>
      <c r="AL107" s="141">
        <f t="shared" ref="AL107:AL109" si="564">IF(AK107&gt;0,1,0)</f>
        <v>0</v>
      </c>
      <c r="AM107" s="141">
        <f t="shared" ref="AM107:AM109" si="565">IF($H107&gt;0,AJ107,0)</f>
        <v>0</v>
      </c>
      <c r="AN107" s="141">
        <f t="shared" ref="AN107:AN109" si="566">IF(AM107&gt;0,1,0)</f>
        <v>0</v>
      </c>
      <c r="AO107" s="84">
        <f t="shared" ref="AO107" si="567">IF($I107=AO$6,$E107,0)</f>
        <v>0</v>
      </c>
      <c r="AP107" s="84">
        <f t="shared" si="551"/>
        <v>0</v>
      </c>
      <c r="AQ107" s="141">
        <f t="shared" ref="AQ107:AQ109" si="568">IF($H107&gt;0,AO107,0)</f>
        <v>0</v>
      </c>
      <c r="AR107" s="141">
        <f t="shared" ref="AR107:AR109" si="569">IF(AQ107&gt;0,1,0)</f>
        <v>0</v>
      </c>
      <c r="AS107" s="141">
        <f t="shared" ref="AS107:AS109" si="570">IF($H107&gt;0,AP107,0)</f>
        <v>0</v>
      </c>
      <c r="AT107" s="141">
        <f t="shared" ref="AT107:AT109" si="571">IF(AS107&gt;0,1,0)</f>
        <v>0</v>
      </c>
      <c r="AU107" s="141">
        <f>IF($H107&gt;0,#REF!,0)</f>
        <v>0</v>
      </c>
      <c r="AV107" s="141">
        <f t="shared" ref="AV107:AV109" si="572">IF(AU107&gt;0,1,0)</f>
        <v>0</v>
      </c>
      <c r="AW107" s="141">
        <f>IF($H107&gt;0,#REF!,0)</f>
        <v>0</v>
      </c>
      <c r="AX107" s="141">
        <f t="shared" ref="AX107:AX109" si="573">IF(AW107&gt;0,1,0)</f>
        <v>0</v>
      </c>
      <c r="AY107" s="247">
        <f t="shared" si="404"/>
        <v>0</v>
      </c>
      <c r="AZ107" s="85"/>
      <c r="BA107" s="86">
        <v>0</v>
      </c>
    </row>
    <row r="108" spans="1:53" ht="45.75" x14ac:dyDescent="0.65">
      <c r="A108" s="87" t="str">
        <f>IF(E108+G108&gt;0,A106,"")</f>
        <v/>
      </c>
      <c r="B108" s="87" t="str">
        <f>IF(E108+G108&gt;0,B106,"")</f>
        <v/>
      </c>
      <c r="C108" s="76">
        <f>C107</f>
        <v>5</v>
      </c>
      <c r="D108" s="77" t="s">
        <v>87</v>
      </c>
      <c r="E108" s="78">
        <v>0</v>
      </c>
      <c r="F108" s="137">
        <v>1.5</v>
      </c>
      <c r="G108" s="78">
        <v>0</v>
      </c>
      <c r="H108" s="249">
        <f t="shared" si="403"/>
        <v>0</v>
      </c>
      <c r="I108" s="80">
        <f>SUMIF(Y$14:AT$14,C108,Y$7:AT$7)</f>
        <v>0</v>
      </c>
      <c r="J108" s="81">
        <f t="shared" si="552"/>
        <v>0</v>
      </c>
      <c r="K108" s="80">
        <f t="shared" si="553"/>
        <v>0</v>
      </c>
      <c r="L108" s="81">
        <f t="shared" si="554"/>
        <v>0</v>
      </c>
      <c r="M108" s="81">
        <f t="shared" si="555"/>
        <v>0</v>
      </c>
      <c r="N108" s="82"/>
      <c r="O108" s="81">
        <f t="shared" si="556"/>
        <v>0</v>
      </c>
      <c r="Q108" s="83">
        <f t="shared" si="412"/>
        <v>153.91</v>
      </c>
      <c r="R108" s="81">
        <f t="shared" si="557"/>
        <v>0</v>
      </c>
      <c r="S108" s="83">
        <f t="shared" si="558"/>
        <v>230.87</v>
      </c>
      <c r="T108" s="81">
        <f t="shared" si="559"/>
        <v>0</v>
      </c>
      <c r="U108" s="81">
        <f t="shared" si="560"/>
        <v>0</v>
      </c>
      <c r="V108" s="82"/>
      <c r="W108" s="81">
        <f t="shared" si="561"/>
        <v>0</v>
      </c>
      <c r="X108" s="10"/>
      <c r="Y108" s="151"/>
      <c r="Z108" s="151"/>
      <c r="AA108" s="151"/>
      <c r="AB108" s="151"/>
      <c r="AC108" s="151"/>
      <c r="AD108" s="151"/>
      <c r="AE108" s="159"/>
      <c r="AF108" s="159"/>
      <c r="AG108" s="159"/>
      <c r="AH108" s="159"/>
      <c r="AI108" s="84">
        <f>IF($I108=AI$7,$E108,0)</f>
        <v>0</v>
      </c>
      <c r="AJ108" s="84">
        <f>IF($K108=ROUND(AI$7*$F108,2),$G108,0)</f>
        <v>0</v>
      </c>
      <c r="AK108" s="141">
        <f t="shared" si="563"/>
        <v>0</v>
      </c>
      <c r="AL108" s="141">
        <f t="shared" si="564"/>
        <v>0</v>
      </c>
      <c r="AM108" s="141">
        <f t="shared" si="565"/>
        <v>0</v>
      </c>
      <c r="AN108" s="141">
        <f t="shared" si="566"/>
        <v>0</v>
      </c>
      <c r="AO108" s="84">
        <f>IF($I108=AO$7,$E108,0)</f>
        <v>0</v>
      </c>
      <c r="AP108" s="84">
        <f>IF($K108=ROUND(AO$7*$F108,2),$G108,0)</f>
        <v>0</v>
      </c>
      <c r="AQ108" s="141">
        <f t="shared" si="568"/>
        <v>0</v>
      </c>
      <c r="AR108" s="141">
        <f t="shared" si="569"/>
        <v>0</v>
      </c>
      <c r="AS108" s="141">
        <f t="shared" si="570"/>
        <v>0</v>
      </c>
      <c r="AT108" s="141">
        <f t="shared" si="571"/>
        <v>0</v>
      </c>
      <c r="AU108" s="141">
        <f>IF($H108&gt;0,#REF!,0)</f>
        <v>0</v>
      </c>
      <c r="AV108" s="141">
        <f t="shared" si="572"/>
        <v>0</v>
      </c>
      <c r="AW108" s="141">
        <f>IF($H108&gt;0,#REF!,0)</f>
        <v>0</v>
      </c>
      <c r="AX108" s="141">
        <f t="shared" si="573"/>
        <v>0</v>
      </c>
      <c r="AY108" s="247">
        <f t="shared" si="404"/>
        <v>0</v>
      </c>
      <c r="AZ108" s="85"/>
      <c r="BA108" s="86">
        <v>0</v>
      </c>
    </row>
    <row r="109" spans="1:53" ht="45.75" x14ac:dyDescent="0.65">
      <c r="A109" s="87" t="str">
        <f>IF(E109+G109&gt;0,A106,"")</f>
        <v/>
      </c>
      <c r="B109" s="87" t="str">
        <f>IF(E109+G109&gt;0,B106,"")</f>
        <v/>
      </c>
      <c r="C109" s="76">
        <f>C107</f>
        <v>5</v>
      </c>
      <c r="D109" s="77" t="s">
        <v>87</v>
      </c>
      <c r="E109" s="78">
        <v>0</v>
      </c>
      <c r="F109" s="137">
        <v>1.1000000000000001</v>
      </c>
      <c r="G109" s="78">
        <v>0</v>
      </c>
      <c r="H109" s="249">
        <f t="shared" si="403"/>
        <v>0</v>
      </c>
      <c r="I109" s="80">
        <f>SUMIF(Y$14:AT$14,C109,Y$7:AT$7)</f>
        <v>0</v>
      </c>
      <c r="J109" s="81">
        <f t="shared" si="552"/>
        <v>0</v>
      </c>
      <c r="K109" s="80">
        <f t="shared" si="553"/>
        <v>0</v>
      </c>
      <c r="L109" s="81">
        <f t="shared" si="554"/>
        <v>0</v>
      </c>
      <c r="M109" s="81">
        <f t="shared" si="555"/>
        <v>0</v>
      </c>
      <c r="N109" s="82"/>
      <c r="O109" s="81">
        <f t="shared" si="556"/>
        <v>0</v>
      </c>
      <c r="Q109" s="83">
        <f t="shared" si="412"/>
        <v>153.91</v>
      </c>
      <c r="R109" s="81">
        <f t="shared" si="557"/>
        <v>0</v>
      </c>
      <c r="S109" s="83">
        <f t="shared" si="558"/>
        <v>169.3</v>
      </c>
      <c r="T109" s="81">
        <f t="shared" si="559"/>
        <v>0</v>
      </c>
      <c r="U109" s="81">
        <f t="shared" si="560"/>
        <v>0</v>
      </c>
      <c r="V109" s="82"/>
      <c r="W109" s="81">
        <f t="shared" si="561"/>
        <v>0</v>
      </c>
      <c r="X109" s="10"/>
      <c r="Y109" s="151"/>
      <c r="Z109" s="151"/>
      <c r="AA109" s="151"/>
      <c r="AB109" s="151"/>
      <c r="AC109" s="151"/>
      <c r="AD109" s="151"/>
      <c r="AE109" s="159"/>
      <c r="AF109" s="159"/>
      <c r="AG109" s="159"/>
      <c r="AH109" s="159"/>
      <c r="AI109" s="84">
        <f>IF($I109=AI$7,$E109,0)</f>
        <v>0</v>
      </c>
      <c r="AJ109" s="84">
        <f>IF($K109=ROUND(AI$7*$F109,2),$G109,0)</f>
        <v>0</v>
      </c>
      <c r="AK109" s="141">
        <f t="shared" si="563"/>
        <v>0</v>
      </c>
      <c r="AL109" s="141">
        <f t="shared" si="564"/>
        <v>0</v>
      </c>
      <c r="AM109" s="141">
        <f t="shared" si="565"/>
        <v>0</v>
      </c>
      <c r="AN109" s="141">
        <f t="shared" si="566"/>
        <v>0</v>
      </c>
      <c r="AO109" s="84">
        <f>IF($I109=AO$7,$E109,0)</f>
        <v>0</v>
      </c>
      <c r="AP109" s="84">
        <f>IF($K109=ROUND(AO$7*$F109,2),$G109,0)</f>
        <v>0</v>
      </c>
      <c r="AQ109" s="141">
        <f t="shared" si="568"/>
        <v>0</v>
      </c>
      <c r="AR109" s="141">
        <f t="shared" si="569"/>
        <v>0</v>
      </c>
      <c r="AS109" s="141">
        <f t="shared" si="570"/>
        <v>0</v>
      </c>
      <c r="AT109" s="141">
        <f t="shared" si="571"/>
        <v>0</v>
      </c>
      <c r="AU109" s="141">
        <f>IF($H109&gt;0,#REF!,0)</f>
        <v>0</v>
      </c>
      <c r="AV109" s="141">
        <f t="shared" si="572"/>
        <v>0</v>
      </c>
      <c r="AW109" s="141">
        <f>IF($H109&gt;0,#REF!,0)</f>
        <v>0</v>
      </c>
      <c r="AX109" s="141">
        <f t="shared" si="573"/>
        <v>0</v>
      </c>
      <c r="AY109" s="247">
        <f t="shared" si="404"/>
        <v>0</v>
      </c>
      <c r="AZ109" s="85"/>
      <c r="BA109" s="86">
        <v>0</v>
      </c>
    </row>
    <row r="110" spans="1:53" ht="45.75" x14ac:dyDescent="0.65">
      <c r="A110" s="74" t="s">
        <v>85</v>
      </c>
      <c r="B110" s="74" t="s">
        <v>90</v>
      </c>
      <c r="C110" s="76">
        <f>C111</f>
        <v>5</v>
      </c>
      <c r="D110" s="77" t="s">
        <v>87</v>
      </c>
      <c r="E110" s="78">
        <v>69.894000000000005</v>
      </c>
      <c r="F110" s="137">
        <v>1.5</v>
      </c>
      <c r="G110" s="78">
        <v>0</v>
      </c>
      <c r="H110" s="249">
        <f t="shared" si="403"/>
        <v>6.9894000000000012E-2</v>
      </c>
      <c r="I110" s="80">
        <f>SUMIF(Y$14:AT$14,C110,Y$6:AT$6)</f>
        <v>1148.3900000000001</v>
      </c>
      <c r="J110" s="81">
        <f>IF(H110=0,ROUND(E110*I110,2),ROUND(H110*E110,2))</f>
        <v>4.8899999999999997</v>
      </c>
      <c r="K110" s="80">
        <f>ROUND(F110*I110,2)</f>
        <v>1722.59</v>
      </c>
      <c r="L110" s="81">
        <f>IF(H110=0,ROUND(ROUND(F110*I110,2)*G110,2),ROUND(G110*H110,2))</f>
        <v>0</v>
      </c>
      <c r="M110" s="81">
        <f>L110-ROUND(G110*I110,2)</f>
        <v>0</v>
      </c>
      <c r="N110" s="82"/>
      <c r="O110" s="81">
        <f>J110+L110+N110</f>
        <v>4.8899999999999997</v>
      </c>
      <c r="Q110" s="83">
        <f t="shared" si="412"/>
        <v>153.91</v>
      </c>
      <c r="R110" s="81">
        <f>ROUND(Q110*E110,2)</f>
        <v>10757.39</v>
      </c>
      <c r="S110" s="83">
        <f>ROUND(F110*Q110,2)</f>
        <v>230.87</v>
      </c>
      <c r="T110" s="81">
        <f>ROUND(S110*G110,2)</f>
        <v>0</v>
      </c>
      <c r="U110" s="81">
        <f>T110-ROUND(Q110*G110,2)</f>
        <v>0</v>
      </c>
      <c r="V110" s="82"/>
      <c r="W110" s="81">
        <f>R110+T110+V110</f>
        <v>10757.39</v>
      </c>
      <c r="X110" s="10"/>
      <c r="Y110" s="151"/>
      <c r="Z110" s="151"/>
      <c r="AA110" s="151"/>
      <c r="AB110" s="151"/>
      <c r="AC110" s="151"/>
      <c r="AD110" s="151"/>
      <c r="AE110" s="159"/>
      <c r="AF110" s="159"/>
      <c r="AG110" s="159"/>
      <c r="AH110" s="159"/>
      <c r="AI110" s="84">
        <f>IF($I110=AI$6,$E110,0)</f>
        <v>0</v>
      </c>
      <c r="AJ110" s="84">
        <f t="shared" ref="AJ110:AJ111" si="574">IF($K110=ROUND(AI$6*$F110,2),$G110,0)</f>
        <v>0</v>
      </c>
      <c r="AK110" s="141">
        <f>IF($H110&gt;0,AI110,0)</f>
        <v>0</v>
      </c>
      <c r="AL110" s="141">
        <f>IF(AK110&gt;0,1,0)</f>
        <v>0</v>
      </c>
      <c r="AM110" s="141">
        <f>IF($H110&gt;0,AJ110,0)</f>
        <v>0</v>
      </c>
      <c r="AN110" s="141">
        <f>IF(AM110&gt;0,1,0)</f>
        <v>0</v>
      </c>
      <c r="AO110" s="84">
        <f>IF($I110=AO$6,$E110,0)</f>
        <v>69.894000000000005</v>
      </c>
      <c r="AP110" s="84">
        <f t="shared" ref="AP110:AP111" si="575">IF($K110=ROUND(AO$6*$F110,2),$G110,0)</f>
        <v>0</v>
      </c>
      <c r="AQ110" s="141">
        <f>IF($H110&gt;0,AO110,0)</f>
        <v>69.894000000000005</v>
      </c>
      <c r="AR110" s="141">
        <f>IF(AQ110&gt;0,1,0)</f>
        <v>1</v>
      </c>
      <c r="AS110" s="141">
        <f>IF($H110&gt;0,AP110,0)</f>
        <v>0</v>
      </c>
      <c r="AT110" s="141">
        <f>IF(AS110&gt;0,1,0)</f>
        <v>0</v>
      </c>
      <c r="AU110" s="141" t="e">
        <f>IF($H110&gt;0,#REF!,0)</f>
        <v>#REF!</v>
      </c>
      <c r="AV110" s="141" t="e">
        <f>IF(AU110&gt;0,1,0)</f>
        <v>#REF!</v>
      </c>
      <c r="AW110" s="141" t="e">
        <f>IF($H110&gt;0,#REF!,0)</f>
        <v>#REF!</v>
      </c>
      <c r="AX110" s="141" t="e">
        <f>IF(AW110&gt;0,1,0)</f>
        <v>#REF!</v>
      </c>
      <c r="AY110" s="247">
        <f t="shared" si="404"/>
        <v>9.2999999999999999E-2</v>
      </c>
      <c r="AZ110" s="85"/>
      <c r="BA110" s="86">
        <v>93</v>
      </c>
    </row>
    <row r="111" spans="1:53" ht="45.75" x14ac:dyDescent="0.65">
      <c r="A111" s="87" t="str">
        <f>IF(E111+G111&gt;0,A110,"")</f>
        <v/>
      </c>
      <c r="B111" s="87" t="str">
        <f>IF(E111+G111&gt;0,B110,"")</f>
        <v/>
      </c>
      <c r="C111" s="76">
        <v>5</v>
      </c>
      <c r="D111" s="77" t="s">
        <v>87</v>
      </c>
      <c r="E111" s="78">
        <v>0</v>
      </c>
      <c r="F111" s="137">
        <v>1.1000000000000001</v>
      </c>
      <c r="G111" s="78">
        <v>0</v>
      </c>
      <c r="H111" s="249">
        <f t="shared" si="403"/>
        <v>0</v>
      </c>
      <c r="I111" s="80">
        <f>SUMIF(Y$14:AT$14,C111,Y$6:AT$6)</f>
        <v>1148.3900000000001</v>
      </c>
      <c r="J111" s="81">
        <f t="shared" ref="J111:J113" si="576">IF(H111=0,ROUND(E111*I111,2),ROUND(H111*E111,2))</f>
        <v>0</v>
      </c>
      <c r="K111" s="80">
        <f t="shared" ref="K111:K113" si="577">ROUND(F111*I111,2)</f>
        <v>1263.23</v>
      </c>
      <c r="L111" s="81">
        <f t="shared" ref="L111:L113" si="578">IF(H111=0,ROUND(ROUND(F111*I111,2)*G111,2),ROUND(G111*H111,2))</f>
        <v>0</v>
      </c>
      <c r="M111" s="81">
        <f t="shared" ref="M111:M113" si="579">L111-ROUND(G111*I111,2)</f>
        <v>0</v>
      </c>
      <c r="N111" s="82"/>
      <c r="O111" s="81">
        <f t="shared" ref="O111:O113" si="580">J111+L111+N111</f>
        <v>0</v>
      </c>
      <c r="Q111" s="83">
        <f t="shared" si="412"/>
        <v>153.91</v>
      </c>
      <c r="R111" s="81">
        <f t="shared" ref="R111:R113" si="581">ROUND(Q111*E111,2)</f>
        <v>0</v>
      </c>
      <c r="S111" s="83">
        <f t="shared" ref="S111:S113" si="582">ROUND(F111*Q111,2)</f>
        <v>169.3</v>
      </c>
      <c r="T111" s="81">
        <f t="shared" ref="T111:T113" si="583">ROUND(S111*G111,2)</f>
        <v>0</v>
      </c>
      <c r="U111" s="81">
        <f t="shared" ref="U111:U113" si="584">T111-ROUND(Q111*G111,2)</f>
        <v>0</v>
      </c>
      <c r="V111" s="82"/>
      <c r="W111" s="81">
        <f t="shared" ref="W111:W113" si="585">R111+T111+V111</f>
        <v>0</v>
      </c>
      <c r="X111" s="10"/>
      <c r="Y111" s="151"/>
      <c r="Z111" s="151"/>
      <c r="AA111" s="151"/>
      <c r="AB111" s="151"/>
      <c r="AC111" s="151"/>
      <c r="AD111" s="151"/>
      <c r="AE111" s="159"/>
      <c r="AF111" s="159"/>
      <c r="AG111" s="159"/>
      <c r="AH111" s="159"/>
      <c r="AI111" s="84">
        <f t="shared" ref="AI111" si="586">IF($I111=AI$6,$E111,0)</f>
        <v>0</v>
      </c>
      <c r="AJ111" s="84">
        <f t="shared" si="574"/>
        <v>0</v>
      </c>
      <c r="AK111" s="141">
        <f t="shared" ref="AK111:AK113" si="587">IF($H111&gt;0,AI111,0)</f>
        <v>0</v>
      </c>
      <c r="AL111" s="141">
        <f t="shared" ref="AL111:AL113" si="588">IF(AK111&gt;0,1,0)</f>
        <v>0</v>
      </c>
      <c r="AM111" s="141">
        <f t="shared" ref="AM111:AM113" si="589">IF($H111&gt;0,AJ111,0)</f>
        <v>0</v>
      </c>
      <c r="AN111" s="141">
        <f t="shared" ref="AN111:AN113" si="590">IF(AM111&gt;0,1,0)</f>
        <v>0</v>
      </c>
      <c r="AO111" s="84">
        <f t="shared" ref="AO111" si="591">IF($I111=AO$6,$E111,0)</f>
        <v>0</v>
      </c>
      <c r="AP111" s="84">
        <f t="shared" si="575"/>
        <v>0</v>
      </c>
      <c r="AQ111" s="141">
        <f t="shared" ref="AQ111:AQ113" si="592">IF($H111&gt;0,AO111,0)</f>
        <v>0</v>
      </c>
      <c r="AR111" s="141">
        <f t="shared" ref="AR111:AR113" si="593">IF(AQ111&gt;0,1,0)</f>
        <v>0</v>
      </c>
      <c r="AS111" s="141">
        <f t="shared" ref="AS111:AS113" si="594">IF($H111&gt;0,AP111,0)</f>
        <v>0</v>
      </c>
      <c r="AT111" s="141">
        <f t="shared" ref="AT111:AT113" si="595">IF(AS111&gt;0,1,0)</f>
        <v>0</v>
      </c>
      <c r="AU111" s="141">
        <f>IF($H111&gt;0,#REF!,0)</f>
        <v>0</v>
      </c>
      <c r="AV111" s="141">
        <f t="shared" ref="AV111:AV113" si="596">IF(AU111&gt;0,1,0)</f>
        <v>0</v>
      </c>
      <c r="AW111" s="141">
        <f>IF($H111&gt;0,#REF!,0)</f>
        <v>0</v>
      </c>
      <c r="AX111" s="141">
        <f t="shared" ref="AX111:AX113" si="597">IF(AW111&gt;0,1,0)</f>
        <v>0</v>
      </c>
      <c r="AY111" s="247">
        <f t="shared" si="404"/>
        <v>0</v>
      </c>
      <c r="AZ111" s="85"/>
      <c r="BA111" s="86">
        <v>0</v>
      </c>
    </row>
    <row r="112" spans="1:53" ht="45.75" x14ac:dyDescent="0.65">
      <c r="A112" s="87" t="str">
        <f>IF(E112+G112&gt;0,A110,"")</f>
        <v/>
      </c>
      <c r="B112" s="87" t="str">
        <f>IF(E112+G112&gt;0,B110,"")</f>
        <v/>
      </c>
      <c r="C112" s="76">
        <f>C111</f>
        <v>5</v>
      </c>
      <c r="D112" s="77" t="s">
        <v>87</v>
      </c>
      <c r="E112" s="78">
        <v>0</v>
      </c>
      <c r="F112" s="137">
        <v>1.5</v>
      </c>
      <c r="G112" s="78">
        <v>0</v>
      </c>
      <c r="H112" s="249">
        <f t="shared" si="403"/>
        <v>0</v>
      </c>
      <c r="I112" s="80">
        <f>SUMIF(Y$14:AT$14,C112,Y$7:AT$7)</f>
        <v>0</v>
      </c>
      <c r="J112" s="81">
        <f t="shared" si="576"/>
        <v>0</v>
      </c>
      <c r="K112" s="80">
        <f t="shared" si="577"/>
        <v>0</v>
      </c>
      <c r="L112" s="81">
        <f t="shared" si="578"/>
        <v>0</v>
      </c>
      <c r="M112" s="81">
        <f t="shared" si="579"/>
        <v>0</v>
      </c>
      <c r="N112" s="82"/>
      <c r="O112" s="81">
        <f t="shared" si="580"/>
        <v>0</v>
      </c>
      <c r="Q112" s="83">
        <f t="shared" si="412"/>
        <v>153.91</v>
      </c>
      <c r="R112" s="81">
        <f t="shared" si="581"/>
        <v>0</v>
      </c>
      <c r="S112" s="83">
        <f t="shared" si="582"/>
        <v>230.87</v>
      </c>
      <c r="T112" s="81">
        <f t="shared" si="583"/>
        <v>0</v>
      </c>
      <c r="U112" s="81">
        <f t="shared" si="584"/>
        <v>0</v>
      </c>
      <c r="V112" s="82"/>
      <c r="W112" s="81">
        <f t="shared" si="585"/>
        <v>0</v>
      </c>
      <c r="X112" s="10"/>
      <c r="Y112" s="151"/>
      <c r="Z112" s="151"/>
      <c r="AA112" s="151"/>
      <c r="AB112" s="151"/>
      <c r="AC112" s="151"/>
      <c r="AD112" s="151"/>
      <c r="AE112" s="159"/>
      <c r="AF112" s="159"/>
      <c r="AG112" s="159"/>
      <c r="AH112" s="159"/>
      <c r="AI112" s="84">
        <f>IF($I112=AI$7,$E112,0)</f>
        <v>0</v>
      </c>
      <c r="AJ112" s="84">
        <f>IF($K112=ROUND(AI$7*$F112,2),$G112,0)</f>
        <v>0</v>
      </c>
      <c r="AK112" s="141">
        <f t="shared" si="587"/>
        <v>0</v>
      </c>
      <c r="AL112" s="141">
        <f t="shared" si="588"/>
        <v>0</v>
      </c>
      <c r="AM112" s="141">
        <f t="shared" si="589"/>
        <v>0</v>
      </c>
      <c r="AN112" s="141">
        <f t="shared" si="590"/>
        <v>0</v>
      </c>
      <c r="AO112" s="84">
        <f>IF($I112=AO$7,$E112,0)</f>
        <v>0</v>
      </c>
      <c r="AP112" s="84">
        <f>IF($K112=ROUND(AO$7*$F112,2),$G112,0)</f>
        <v>0</v>
      </c>
      <c r="AQ112" s="141">
        <f t="shared" si="592"/>
        <v>0</v>
      </c>
      <c r="AR112" s="141">
        <f t="shared" si="593"/>
        <v>0</v>
      </c>
      <c r="AS112" s="141">
        <f t="shared" si="594"/>
        <v>0</v>
      </c>
      <c r="AT112" s="141">
        <f t="shared" si="595"/>
        <v>0</v>
      </c>
      <c r="AU112" s="141">
        <f>IF($H112&gt;0,#REF!,0)</f>
        <v>0</v>
      </c>
      <c r="AV112" s="141">
        <f t="shared" si="596"/>
        <v>0</v>
      </c>
      <c r="AW112" s="141">
        <f>IF($H112&gt;0,#REF!,0)</f>
        <v>0</v>
      </c>
      <c r="AX112" s="141">
        <f t="shared" si="597"/>
        <v>0</v>
      </c>
      <c r="AY112" s="247">
        <f t="shared" si="404"/>
        <v>0</v>
      </c>
      <c r="AZ112" s="85"/>
      <c r="BA112" s="86">
        <v>0</v>
      </c>
    </row>
    <row r="113" spans="1:53" ht="45.75" x14ac:dyDescent="0.65">
      <c r="A113" s="87" t="str">
        <f>IF(E113+G113&gt;0,A110,"")</f>
        <v/>
      </c>
      <c r="B113" s="87" t="str">
        <f>IF(E113+G113&gt;0,B110,"")</f>
        <v/>
      </c>
      <c r="C113" s="76">
        <f>C111</f>
        <v>5</v>
      </c>
      <c r="D113" s="77" t="s">
        <v>87</v>
      </c>
      <c r="E113" s="78">
        <v>0</v>
      </c>
      <c r="F113" s="137">
        <v>1.1000000000000001</v>
      </c>
      <c r="G113" s="78">
        <v>0</v>
      </c>
      <c r="H113" s="249">
        <f t="shared" si="403"/>
        <v>0</v>
      </c>
      <c r="I113" s="80">
        <f>SUMIF(Y$14:AT$14,C113,Y$7:AT$7)</f>
        <v>0</v>
      </c>
      <c r="J113" s="81">
        <f t="shared" si="576"/>
        <v>0</v>
      </c>
      <c r="K113" s="80">
        <f t="shared" si="577"/>
        <v>0</v>
      </c>
      <c r="L113" s="81">
        <f t="shared" si="578"/>
        <v>0</v>
      </c>
      <c r="M113" s="81">
        <f t="shared" si="579"/>
        <v>0</v>
      </c>
      <c r="N113" s="82"/>
      <c r="O113" s="81">
        <f t="shared" si="580"/>
        <v>0</v>
      </c>
      <c r="Q113" s="83">
        <f t="shared" si="412"/>
        <v>153.91</v>
      </c>
      <c r="R113" s="81">
        <f t="shared" si="581"/>
        <v>0</v>
      </c>
      <c r="S113" s="83">
        <f t="shared" si="582"/>
        <v>169.3</v>
      </c>
      <c r="T113" s="81">
        <f t="shared" si="583"/>
        <v>0</v>
      </c>
      <c r="U113" s="81">
        <f t="shared" si="584"/>
        <v>0</v>
      </c>
      <c r="V113" s="82"/>
      <c r="W113" s="81">
        <f t="shared" si="585"/>
        <v>0</v>
      </c>
      <c r="X113" s="10"/>
      <c r="Y113" s="151"/>
      <c r="Z113" s="151"/>
      <c r="AA113" s="151"/>
      <c r="AB113" s="151"/>
      <c r="AC113" s="151"/>
      <c r="AD113" s="151"/>
      <c r="AE113" s="159"/>
      <c r="AF113" s="159"/>
      <c r="AG113" s="159"/>
      <c r="AH113" s="159"/>
      <c r="AI113" s="84">
        <f>IF($I113=AI$7,$E113,0)</f>
        <v>0</v>
      </c>
      <c r="AJ113" s="84">
        <f>IF($K113=ROUND(AI$7*$F113,2),$G113,0)</f>
        <v>0</v>
      </c>
      <c r="AK113" s="141">
        <f t="shared" si="587"/>
        <v>0</v>
      </c>
      <c r="AL113" s="141">
        <f t="shared" si="588"/>
        <v>0</v>
      </c>
      <c r="AM113" s="141">
        <f t="shared" si="589"/>
        <v>0</v>
      </c>
      <c r="AN113" s="141">
        <f t="shared" si="590"/>
        <v>0</v>
      </c>
      <c r="AO113" s="84">
        <f>IF($I113=AO$7,$E113,0)</f>
        <v>0</v>
      </c>
      <c r="AP113" s="84">
        <f>IF($K113=ROUND(AO$7*$F113,2),$G113,0)</f>
        <v>0</v>
      </c>
      <c r="AQ113" s="141">
        <f t="shared" si="592"/>
        <v>0</v>
      </c>
      <c r="AR113" s="141">
        <f t="shared" si="593"/>
        <v>0</v>
      </c>
      <c r="AS113" s="141">
        <f t="shared" si="594"/>
        <v>0</v>
      </c>
      <c r="AT113" s="141">
        <f t="shared" si="595"/>
        <v>0</v>
      </c>
      <c r="AU113" s="141">
        <f>IF($H113&gt;0,#REF!,0)</f>
        <v>0</v>
      </c>
      <c r="AV113" s="141">
        <f t="shared" si="596"/>
        <v>0</v>
      </c>
      <c r="AW113" s="141">
        <f>IF($H113&gt;0,#REF!,0)</f>
        <v>0</v>
      </c>
      <c r="AX113" s="141">
        <f t="shared" si="597"/>
        <v>0</v>
      </c>
      <c r="AY113" s="247">
        <f t="shared" si="404"/>
        <v>0</v>
      </c>
      <c r="AZ113" s="85"/>
      <c r="BA113" s="86">
        <v>0</v>
      </c>
    </row>
    <row r="114" spans="1:53" ht="45.75" x14ac:dyDescent="0.65">
      <c r="A114" s="74" t="s">
        <v>85</v>
      </c>
      <c r="B114" s="74" t="s">
        <v>91</v>
      </c>
      <c r="C114" s="76">
        <f>C115</f>
        <v>5</v>
      </c>
      <c r="D114" s="77" t="s">
        <v>92</v>
      </c>
      <c r="E114" s="78">
        <v>104.90300000000001</v>
      </c>
      <c r="F114" s="137">
        <v>1.5</v>
      </c>
      <c r="G114" s="78">
        <v>0</v>
      </c>
      <c r="H114" s="249">
        <f t="shared" si="403"/>
        <v>0.10490300000000001</v>
      </c>
      <c r="I114" s="80">
        <f>SUMIF(Y$14:AT$14,C114,Y$6:AT$6)</f>
        <v>1148.3900000000001</v>
      </c>
      <c r="J114" s="81">
        <f>IF(H114=0,ROUND(E114*I114,2),ROUND(H114*E114,2))</f>
        <v>11</v>
      </c>
      <c r="K114" s="80">
        <f>ROUND(F114*I114,2)</f>
        <v>1722.59</v>
      </c>
      <c r="L114" s="81">
        <f>IF(H114=0,ROUND(ROUND(F114*I114,2)*G114,2),ROUND(G114*H114,2))</f>
        <v>0</v>
      </c>
      <c r="M114" s="81">
        <f>L114-ROUND(G114*I114,2)</f>
        <v>0</v>
      </c>
      <c r="N114" s="82"/>
      <c r="O114" s="81">
        <f>J114+L114+N114</f>
        <v>11</v>
      </c>
      <c r="Q114" s="83">
        <f t="shared" si="412"/>
        <v>153.91</v>
      </c>
      <c r="R114" s="81">
        <f>ROUND(Q114*E114,2)</f>
        <v>16145.62</v>
      </c>
      <c r="S114" s="83">
        <f>ROUND(F114*Q114,2)</f>
        <v>230.87</v>
      </c>
      <c r="T114" s="81">
        <f>ROUND(S114*G114,2)</f>
        <v>0</v>
      </c>
      <c r="U114" s="81">
        <f>T114-ROUND(Q114*G114,2)</f>
        <v>0</v>
      </c>
      <c r="V114" s="82"/>
      <c r="W114" s="81">
        <f>R114+T114+V114</f>
        <v>16145.62</v>
      </c>
      <c r="X114" s="10"/>
      <c r="Y114" s="151"/>
      <c r="Z114" s="151"/>
      <c r="AA114" s="151"/>
      <c r="AB114" s="151"/>
      <c r="AC114" s="151"/>
      <c r="AD114" s="151"/>
      <c r="AE114" s="159"/>
      <c r="AF114" s="159"/>
      <c r="AG114" s="159"/>
      <c r="AH114" s="159"/>
      <c r="AI114" s="84">
        <f>IF($I114=AI$6,$E114,0)</f>
        <v>0</v>
      </c>
      <c r="AJ114" s="84">
        <f t="shared" ref="AJ114:AJ115" si="598">IF($K114=ROUND(AI$6*$F114,2),$G114,0)</f>
        <v>0</v>
      </c>
      <c r="AK114" s="141">
        <f>IF($H114&gt;0,AI114,0)</f>
        <v>0</v>
      </c>
      <c r="AL114" s="141">
        <f>IF(AK114&gt;0,1,0)</f>
        <v>0</v>
      </c>
      <c r="AM114" s="141">
        <f>IF($H114&gt;0,AJ114,0)</f>
        <v>0</v>
      </c>
      <c r="AN114" s="141">
        <f>IF(AM114&gt;0,1,0)</f>
        <v>0</v>
      </c>
      <c r="AO114" s="84">
        <f>IF($I114=AO$6,$E114,0)</f>
        <v>104.90300000000001</v>
      </c>
      <c r="AP114" s="84">
        <f t="shared" ref="AP114:AP115" si="599">IF($K114=ROUND(AO$6*$F114,2),$G114,0)</f>
        <v>0</v>
      </c>
      <c r="AQ114" s="141">
        <f>IF($H114&gt;0,AO114,0)</f>
        <v>104.90300000000001</v>
      </c>
      <c r="AR114" s="141">
        <f>IF(AQ114&gt;0,1,0)</f>
        <v>1</v>
      </c>
      <c r="AS114" s="141">
        <f>IF($H114&gt;0,AP114,0)</f>
        <v>0</v>
      </c>
      <c r="AT114" s="141">
        <f>IF(AS114&gt;0,1,0)</f>
        <v>0</v>
      </c>
      <c r="AU114" s="141" t="e">
        <f>IF($H114&gt;0,#REF!,0)</f>
        <v>#REF!</v>
      </c>
      <c r="AV114" s="141" t="e">
        <f>IF(AU114&gt;0,1,0)</f>
        <v>#REF!</v>
      </c>
      <c r="AW114" s="141" t="e">
        <f>IF($H114&gt;0,#REF!,0)</f>
        <v>#REF!</v>
      </c>
      <c r="AX114" s="141" t="e">
        <f>IF(AW114&gt;0,1,0)</f>
        <v>#REF!</v>
      </c>
      <c r="AY114" s="247">
        <f t="shared" si="404"/>
        <v>8.5000000000000006E-2</v>
      </c>
      <c r="AZ114" s="85"/>
      <c r="BA114" s="86">
        <v>85</v>
      </c>
    </row>
    <row r="115" spans="1:53" ht="45.75" x14ac:dyDescent="0.65">
      <c r="A115" s="87" t="str">
        <f>IF(E115+G115&gt;0,A114,"")</f>
        <v/>
      </c>
      <c r="B115" s="87" t="str">
        <f>IF(E115+G115&gt;0,B114,"")</f>
        <v/>
      </c>
      <c r="C115" s="76">
        <v>5</v>
      </c>
      <c r="D115" s="77" t="s">
        <v>92</v>
      </c>
      <c r="E115" s="78">
        <v>0</v>
      </c>
      <c r="F115" s="137">
        <v>1.1000000000000001</v>
      </c>
      <c r="G115" s="78">
        <v>0</v>
      </c>
      <c r="H115" s="249">
        <f t="shared" si="403"/>
        <v>0</v>
      </c>
      <c r="I115" s="80">
        <f>SUMIF(Y$14:AT$14,C115,Y$6:AT$6)</f>
        <v>1148.3900000000001</v>
      </c>
      <c r="J115" s="81">
        <f t="shared" ref="J115:J117" si="600">IF(H115=0,ROUND(E115*I115,2),ROUND(H115*E115,2))</f>
        <v>0</v>
      </c>
      <c r="K115" s="80">
        <f t="shared" ref="K115:K117" si="601">ROUND(F115*I115,2)</f>
        <v>1263.23</v>
      </c>
      <c r="L115" s="81">
        <f t="shared" ref="L115:L117" si="602">IF(H115=0,ROUND(ROUND(F115*I115,2)*G115,2),ROUND(G115*H115,2))</f>
        <v>0</v>
      </c>
      <c r="M115" s="81">
        <f t="shared" ref="M115:M117" si="603">L115-ROUND(G115*I115,2)</f>
        <v>0</v>
      </c>
      <c r="N115" s="82"/>
      <c r="O115" s="81">
        <f t="shared" ref="O115:O117" si="604">J115+L115+N115</f>
        <v>0</v>
      </c>
      <c r="Q115" s="83">
        <f t="shared" si="412"/>
        <v>153.91</v>
      </c>
      <c r="R115" s="81">
        <f t="shared" ref="R115:R117" si="605">ROUND(Q115*E115,2)</f>
        <v>0</v>
      </c>
      <c r="S115" s="83">
        <f t="shared" ref="S115:S117" si="606">ROUND(F115*Q115,2)</f>
        <v>169.3</v>
      </c>
      <c r="T115" s="81">
        <f t="shared" ref="T115:T117" si="607">ROUND(S115*G115,2)</f>
        <v>0</v>
      </c>
      <c r="U115" s="81">
        <f t="shared" ref="U115:U117" si="608">T115-ROUND(Q115*G115,2)</f>
        <v>0</v>
      </c>
      <c r="V115" s="82"/>
      <c r="W115" s="81">
        <f t="shared" ref="W115:W117" si="609">R115+T115+V115</f>
        <v>0</v>
      </c>
      <c r="X115" s="10"/>
      <c r="Y115" s="151"/>
      <c r="Z115" s="151"/>
      <c r="AA115" s="151"/>
      <c r="AB115" s="151"/>
      <c r="AC115" s="151"/>
      <c r="AD115" s="151"/>
      <c r="AE115" s="159"/>
      <c r="AF115" s="159"/>
      <c r="AG115" s="159"/>
      <c r="AH115" s="159"/>
      <c r="AI115" s="84">
        <f t="shared" ref="AI115" si="610">IF($I115=AI$6,$E115,0)</f>
        <v>0</v>
      </c>
      <c r="AJ115" s="84">
        <f t="shared" si="598"/>
        <v>0</v>
      </c>
      <c r="AK115" s="141">
        <f t="shared" ref="AK115:AK117" si="611">IF($H115&gt;0,AI115,0)</f>
        <v>0</v>
      </c>
      <c r="AL115" s="141">
        <f t="shared" ref="AL115:AL117" si="612">IF(AK115&gt;0,1,0)</f>
        <v>0</v>
      </c>
      <c r="AM115" s="141">
        <f t="shared" ref="AM115:AM117" si="613">IF($H115&gt;0,AJ115,0)</f>
        <v>0</v>
      </c>
      <c r="AN115" s="141">
        <f t="shared" ref="AN115:AN117" si="614">IF(AM115&gt;0,1,0)</f>
        <v>0</v>
      </c>
      <c r="AO115" s="84">
        <f t="shared" ref="AO115" si="615">IF($I115=AO$6,$E115,0)</f>
        <v>0</v>
      </c>
      <c r="AP115" s="84">
        <f t="shared" si="599"/>
        <v>0</v>
      </c>
      <c r="AQ115" s="141">
        <f t="shared" ref="AQ115:AQ117" si="616">IF($H115&gt;0,AO115,0)</f>
        <v>0</v>
      </c>
      <c r="AR115" s="141">
        <f t="shared" ref="AR115:AR117" si="617">IF(AQ115&gt;0,1,0)</f>
        <v>0</v>
      </c>
      <c r="AS115" s="141">
        <f t="shared" ref="AS115:AS117" si="618">IF($H115&gt;0,AP115,0)</f>
        <v>0</v>
      </c>
      <c r="AT115" s="141">
        <f t="shared" ref="AT115:AT117" si="619">IF(AS115&gt;0,1,0)</f>
        <v>0</v>
      </c>
      <c r="AU115" s="141">
        <f>IF($H115&gt;0,#REF!,0)</f>
        <v>0</v>
      </c>
      <c r="AV115" s="141">
        <f t="shared" ref="AV115:AV117" si="620">IF(AU115&gt;0,1,0)</f>
        <v>0</v>
      </c>
      <c r="AW115" s="141">
        <f>IF($H115&gt;0,#REF!,0)</f>
        <v>0</v>
      </c>
      <c r="AX115" s="141">
        <f t="shared" ref="AX115:AX117" si="621">IF(AW115&gt;0,1,0)</f>
        <v>0</v>
      </c>
      <c r="AY115" s="247">
        <f t="shared" si="404"/>
        <v>0</v>
      </c>
      <c r="AZ115" s="85"/>
      <c r="BA115" s="86">
        <v>0</v>
      </c>
    </row>
    <row r="116" spans="1:53" ht="45.75" x14ac:dyDescent="0.65">
      <c r="A116" s="87" t="str">
        <f>IF(E116+G116&gt;0,A114,"")</f>
        <v/>
      </c>
      <c r="B116" s="87" t="str">
        <f>IF(E116+G116&gt;0,B114,"")</f>
        <v/>
      </c>
      <c r="C116" s="76">
        <f>C115</f>
        <v>5</v>
      </c>
      <c r="D116" s="77" t="s">
        <v>92</v>
      </c>
      <c r="E116" s="78">
        <v>0</v>
      </c>
      <c r="F116" s="137">
        <v>1.5</v>
      </c>
      <c r="G116" s="78">
        <v>0</v>
      </c>
      <c r="H116" s="249">
        <f t="shared" si="403"/>
        <v>0</v>
      </c>
      <c r="I116" s="80">
        <f>SUMIF(Y$14:AT$14,C116,Y$7:AT$7)</f>
        <v>0</v>
      </c>
      <c r="J116" s="81">
        <f t="shared" si="600"/>
        <v>0</v>
      </c>
      <c r="K116" s="80">
        <f t="shared" si="601"/>
        <v>0</v>
      </c>
      <c r="L116" s="81">
        <f t="shared" si="602"/>
        <v>0</v>
      </c>
      <c r="M116" s="81">
        <f t="shared" si="603"/>
        <v>0</v>
      </c>
      <c r="N116" s="82"/>
      <c r="O116" s="81">
        <f t="shared" si="604"/>
        <v>0</v>
      </c>
      <c r="Q116" s="83">
        <f t="shared" si="412"/>
        <v>153.91</v>
      </c>
      <c r="R116" s="81">
        <f t="shared" si="605"/>
        <v>0</v>
      </c>
      <c r="S116" s="83">
        <f t="shared" si="606"/>
        <v>230.87</v>
      </c>
      <c r="T116" s="81">
        <f t="shared" si="607"/>
        <v>0</v>
      </c>
      <c r="U116" s="81">
        <f t="shared" si="608"/>
        <v>0</v>
      </c>
      <c r="V116" s="82"/>
      <c r="W116" s="81">
        <f t="shared" si="609"/>
        <v>0</v>
      </c>
      <c r="X116" s="10"/>
      <c r="Y116" s="151"/>
      <c r="Z116" s="151"/>
      <c r="AA116" s="151"/>
      <c r="AB116" s="151"/>
      <c r="AC116" s="151"/>
      <c r="AD116" s="151"/>
      <c r="AE116" s="159"/>
      <c r="AF116" s="159"/>
      <c r="AG116" s="159"/>
      <c r="AH116" s="159"/>
      <c r="AI116" s="84">
        <f>IF($I116=AI$7,$E116,0)</f>
        <v>0</v>
      </c>
      <c r="AJ116" s="84">
        <f>IF($K116=ROUND(AI$7*$F116,2),$G116,0)</f>
        <v>0</v>
      </c>
      <c r="AK116" s="141">
        <f t="shared" si="611"/>
        <v>0</v>
      </c>
      <c r="AL116" s="141">
        <f t="shared" si="612"/>
        <v>0</v>
      </c>
      <c r="AM116" s="141">
        <f t="shared" si="613"/>
        <v>0</v>
      </c>
      <c r="AN116" s="141">
        <f t="shared" si="614"/>
        <v>0</v>
      </c>
      <c r="AO116" s="84">
        <f>IF($I116=AO$7,$E116,0)</f>
        <v>0</v>
      </c>
      <c r="AP116" s="84">
        <f>IF($K116=ROUND(AO$7*$F116,2),$G116,0)</f>
        <v>0</v>
      </c>
      <c r="AQ116" s="141">
        <f t="shared" si="616"/>
        <v>0</v>
      </c>
      <c r="AR116" s="141">
        <f t="shared" si="617"/>
        <v>0</v>
      </c>
      <c r="AS116" s="141">
        <f t="shared" si="618"/>
        <v>0</v>
      </c>
      <c r="AT116" s="141">
        <f t="shared" si="619"/>
        <v>0</v>
      </c>
      <c r="AU116" s="141">
        <f>IF($H116&gt;0,#REF!,0)</f>
        <v>0</v>
      </c>
      <c r="AV116" s="141">
        <f t="shared" si="620"/>
        <v>0</v>
      </c>
      <c r="AW116" s="141">
        <f>IF($H116&gt;0,#REF!,0)</f>
        <v>0</v>
      </c>
      <c r="AX116" s="141">
        <f t="shared" si="621"/>
        <v>0</v>
      </c>
      <c r="AY116" s="247">
        <f t="shared" si="404"/>
        <v>0</v>
      </c>
      <c r="AZ116" s="85"/>
      <c r="BA116" s="86">
        <v>0</v>
      </c>
    </row>
    <row r="117" spans="1:53" ht="45.75" x14ac:dyDescent="0.65">
      <c r="A117" s="87" t="str">
        <f>IF(E117+G117&gt;0,A114,"")</f>
        <v/>
      </c>
      <c r="B117" s="87" t="str">
        <f>IF(E117+G117&gt;0,B114,"")</f>
        <v/>
      </c>
      <c r="C117" s="76">
        <f>C115</f>
        <v>5</v>
      </c>
      <c r="D117" s="77" t="s">
        <v>92</v>
      </c>
      <c r="E117" s="78">
        <v>0</v>
      </c>
      <c r="F117" s="137">
        <v>1.1000000000000001</v>
      </c>
      <c r="G117" s="78">
        <v>0</v>
      </c>
      <c r="H117" s="249">
        <f t="shared" si="403"/>
        <v>0</v>
      </c>
      <c r="I117" s="80">
        <f>SUMIF(Y$14:AT$14,C117,Y$7:AT$7)</f>
        <v>0</v>
      </c>
      <c r="J117" s="81">
        <f t="shared" si="600"/>
        <v>0</v>
      </c>
      <c r="K117" s="80">
        <f t="shared" si="601"/>
        <v>0</v>
      </c>
      <c r="L117" s="81">
        <f t="shared" si="602"/>
        <v>0</v>
      </c>
      <c r="M117" s="81">
        <f t="shared" si="603"/>
        <v>0</v>
      </c>
      <c r="N117" s="82"/>
      <c r="O117" s="81">
        <f t="shared" si="604"/>
        <v>0</v>
      </c>
      <c r="Q117" s="83">
        <f t="shared" si="412"/>
        <v>153.91</v>
      </c>
      <c r="R117" s="81">
        <f t="shared" si="605"/>
        <v>0</v>
      </c>
      <c r="S117" s="83">
        <f t="shared" si="606"/>
        <v>169.3</v>
      </c>
      <c r="T117" s="81">
        <f t="shared" si="607"/>
        <v>0</v>
      </c>
      <c r="U117" s="81">
        <f t="shared" si="608"/>
        <v>0</v>
      </c>
      <c r="V117" s="82"/>
      <c r="W117" s="81">
        <f t="shared" si="609"/>
        <v>0</v>
      </c>
      <c r="X117" s="10"/>
      <c r="Y117" s="151"/>
      <c r="Z117" s="151"/>
      <c r="AA117" s="151"/>
      <c r="AB117" s="151"/>
      <c r="AC117" s="151"/>
      <c r="AD117" s="151"/>
      <c r="AE117" s="159"/>
      <c r="AF117" s="159"/>
      <c r="AG117" s="159"/>
      <c r="AH117" s="159"/>
      <c r="AI117" s="84">
        <f>IF($I117=AI$7,$E117,0)</f>
        <v>0</v>
      </c>
      <c r="AJ117" s="84">
        <f>IF($K117=ROUND(AI$7*$F117,2),$G117,0)</f>
        <v>0</v>
      </c>
      <c r="AK117" s="141">
        <f t="shared" si="611"/>
        <v>0</v>
      </c>
      <c r="AL117" s="141">
        <f t="shared" si="612"/>
        <v>0</v>
      </c>
      <c r="AM117" s="141">
        <f t="shared" si="613"/>
        <v>0</v>
      </c>
      <c r="AN117" s="141">
        <f t="shared" si="614"/>
        <v>0</v>
      </c>
      <c r="AO117" s="84">
        <f>IF($I117=AO$7,$E117,0)</f>
        <v>0</v>
      </c>
      <c r="AP117" s="84">
        <f>IF($K117=ROUND(AO$7*$F117,2),$G117,0)</f>
        <v>0</v>
      </c>
      <c r="AQ117" s="141">
        <f t="shared" si="616"/>
        <v>0</v>
      </c>
      <c r="AR117" s="141">
        <f t="shared" si="617"/>
        <v>0</v>
      </c>
      <c r="AS117" s="141">
        <f t="shared" si="618"/>
        <v>0</v>
      </c>
      <c r="AT117" s="141">
        <f t="shared" si="619"/>
        <v>0</v>
      </c>
      <c r="AU117" s="141">
        <f>IF($H117&gt;0,#REF!,0)</f>
        <v>0</v>
      </c>
      <c r="AV117" s="141">
        <f t="shared" si="620"/>
        <v>0</v>
      </c>
      <c r="AW117" s="141">
        <f>IF($H117&gt;0,#REF!,0)</f>
        <v>0</v>
      </c>
      <c r="AX117" s="141">
        <f t="shared" si="621"/>
        <v>0</v>
      </c>
      <c r="AY117" s="247">
        <f t="shared" si="404"/>
        <v>0</v>
      </c>
      <c r="AZ117" s="85"/>
      <c r="BA117" s="86">
        <v>0</v>
      </c>
    </row>
    <row r="118" spans="1:53" ht="45.75" x14ac:dyDescent="0.65">
      <c r="A118" s="74" t="s">
        <v>93</v>
      </c>
      <c r="B118" s="74" t="s">
        <v>46</v>
      </c>
      <c r="C118" s="76">
        <f>C119</f>
        <v>6</v>
      </c>
      <c r="D118" s="77" t="s">
        <v>94</v>
      </c>
      <c r="E118" s="78">
        <v>0.86</v>
      </c>
      <c r="F118" s="137">
        <v>1.5</v>
      </c>
      <c r="G118" s="78">
        <v>0</v>
      </c>
      <c r="H118" s="249">
        <f t="shared" si="403"/>
        <v>8.5999999999999998E-4</v>
      </c>
      <c r="I118" s="80">
        <f>SUMIF(Y$14:AT$14,C118,Y$6:AT$6)</f>
        <v>0</v>
      </c>
      <c r="J118" s="81">
        <f>IF(H118=0,ROUND(E118*I118,2),ROUND(H118*E118,2))</f>
        <v>0</v>
      </c>
      <c r="K118" s="80">
        <f>ROUND(F118*I118,2)</f>
        <v>0</v>
      </c>
      <c r="L118" s="81">
        <f>IF(H118=0,ROUND(ROUND(F118*I118,2)*G118,2),ROUND(G118*H118,2))</f>
        <v>0</v>
      </c>
      <c r="M118" s="81">
        <f>L118-ROUND(G118*I118,2)</f>
        <v>0</v>
      </c>
      <c r="N118" s="82"/>
      <c r="O118" s="81">
        <f>J118+L118+N118</f>
        <v>0</v>
      </c>
      <c r="Q118" s="83">
        <f t="shared" si="412"/>
        <v>153.91</v>
      </c>
      <c r="R118" s="81">
        <f>ROUND(Q118*E118,2)</f>
        <v>132.36000000000001</v>
      </c>
      <c r="S118" s="83">
        <f>ROUND(F118*Q118,2)</f>
        <v>230.87</v>
      </c>
      <c r="T118" s="81">
        <f>ROUND(S118*G118,2)</f>
        <v>0</v>
      </c>
      <c r="U118" s="81">
        <f>T118-ROUND(Q118*G118,2)</f>
        <v>0</v>
      </c>
      <c r="V118" s="82"/>
      <c r="W118" s="81">
        <f>R118+T118+V118</f>
        <v>132.36000000000001</v>
      </c>
      <c r="X118" s="10"/>
      <c r="Y118" s="151"/>
      <c r="Z118" s="151"/>
      <c r="AA118" s="151"/>
      <c r="AB118" s="151"/>
      <c r="AC118" s="151"/>
      <c r="AD118" s="151"/>
      <c r="AE118" s="159"/>
      <c r="AF118" s="159"/>
      <c r="AG118" s="159"/>
      <c r="AH118" s="159"/>
      <c r="AI118" s="84">
        <f>IF($I118=AI$6,$E118,0)</f>
        <v>0</v>
      </c>
      <c r="AJ118" s="84">
        <f t="shared" ref="AJ118:AJ119" si="622">IF($K118=ROUND(AI$6*$F118,2),$G118,0)</f>
        <v>0</v>
      </c>
      <c r="AK118" s="141">
        <f>IF($H118&gt;0,AI118,0)</f>
        <v>0</v>
      </c>
      <c r="AL118" s="141">
        <f>IF(AK118&gt;0,1,0)</f>
        <v>0</v>
      </c>
      <c r="AM118" s="141">
        <f>IF($H118&gt;0,AJ118,0)</f>
        <v>0</v>
      </c>
      <c r="AN118" s="141">
        <f>IF(AM118&gt;0,1,0)</f>
        <v>0</v>
      </c>
      <c r="AO118" s="84">
        <f>IF($I118=AO$6,$E118,0)</f>
        <v>0</v>
      </c>
      <c r="AP118" s="84">
        <f t="shared" ref="AP118:AP119" si="623">IF($K118=ROUND(AO$6*$F118,2),$G118,0)</f>
        <v>0</v>
      </c>
      <c r="AQ118" s="141">
        <f>IF($H118&gt;0,AO118,0)</f>
        <v>0</v>
      </c>
      <c r="AR118" s="141">
        <f>IF(AQ118&gt;0,1,0)</f>
        <v>0</v>
      </c>
      <c r="AS118" s="141">
        <f>IF($H118&gt;0,AP118,0)</f>
        <v>0</v>
      </c>
      <c r="AT118" s="141">
        <f>IF(AS118&gt;0,1,0)</f>
        <v>0</v>
      </c>
      <c r="AU118" s="141" t="e">
        <f>IF($H118&gt;0,#REF!,0)</f>
        <v>#REF!</v>
      </c>
      <c r="AV118" s="141" t="e">
        <f>IF(AU118&gt;0,1,0)</f>
        <v>#REF!</v>
      </c>
      <c r="AW118" s="141" t="e">
        <f>IF($H118&gt;0,#REF!,0)</f>
        <v>#REF!</v>
      </c>
      <c r="AX118" s="141" t="e">
        <f>IF(AW118&gt;0,1,0)</f>
        <v>#REF!</v>
      </c>
      <c r="AY118" s="247">
        <f t="shared" si="404"/>
        <v>3.4499999999999999E-3</v>
      </c>
      <c r="AZ118" s="85"/>
      <c r="BA118" s="86">
        <v>3.4499999999999997</v>
      </c>
    </row>
    <row r="119" spans="1:53" ht="45.75" x14ac:dyDescent="0.65">
      <c r="A119" s="87" t="str">
        <f>IF(E119+G119&gt;0,A118,"")</f>
        <v/>
      </c>
      <c r="B119" s="87" t="str">
        <f>IF(E119+G119&gt;0,B118,"")</f>
        <v/>
      </c>
      <c r="C119" s="76">
        <v>6</v>
      </c>
      <c r="D119" s="77" t="s">
        <v>94</v>
      </c>
      <c r="E119" s="78">
        <v>0</v>
      </c>
      <c r="F119" s="137">
        <v>1.1000000000000001</v>
      </c>
      <c r="G119" s="78">
        <v>0</v>
      </c>
      <c r="H119" s="249">
        <f t="shared" si="403"/>
        <v>0</v>
      </c>
      <c r="I119" s="80">
        <f>SUMIF(Y$14:AT$14,C119,Y$6:AT$6)</f>
        <v>0</v>
      </c>
      <c r="J119" s="81">
        <f t="shared" ref="J119:J121" si="624">IF(H119=0,ROUND(E119*I119,2),ROUND(H119*E119,2))</f>
        <v>0</v>
      </c>
      <c r="K119" s="80">
        <f t="shared" ref="K119:K121" si="625">ROUND(F119*I119,2)</f>
        <v>0</v>
      </c>
      <c r="L119" s="81">
        <f t="shared" ref="L119:L121" si="626">IF(H119=0,ROUND(ROUND(F119*I119,2)*G119,2),ROUND(G119*H119,2))</f>
        <v>0</v>
      </c>
      <c r="M119" s="81">
        <f t="shared" ref="M119:M121" si="627">L119-ROUND(G119*I119,2)</f>
        <v>0</v>
      </c>
      <c r="N119" s="82"/>
      <c r="O119" s="81">
        <f t="shared" ref="O119:O121" si="628">J119+L119+N119</f>
        <v>0</v>
      </c>
      <c r="Q119" s="83">
        <f t="shared" si="412"/>
        <v>153.91</v>
      </c>
      <c r="R119" s="81">
        <f t="shared" ref="R119:R121" si="629">ROUND(Q119*E119,2)</f>
        <v>0</v>
      </c>
      <c r="S119" s="83">
        <f t="shared" ref="S119:S121" si="630">ROUND(F119*Q119,2)</f>
        <v>169.3</v>
      </c>
      <c r="T119" s="81">
        <f t="shared" ref="T119:T121" si="631">ROUND(S119*G119,2)</f>
        <v>0</v>
      </c>
      <c r="U119" s="81">
        <f t="shared" ref="U119:U121" si="632">T119-ROUND(Q119*G119,2)</f>
        <v>0</v>
      </c>
      <c r="V119" s="82"/>
      <c r="W119" s="81">
        <f t="shared" ref="W119:W121" si="633">R119+T119+V119</f>
        <v>0</v>
      </c>
      <c r="X119" s="10"/>
      <c r="Y119" s="151"/>
      <c r="Z119" s="151"/>
      <c r="AA119" s="151"/>
      <c r="AB119" s="151"/>
      <c r="AC119" s="151"/>
      <c r="AD119" s="151"/>
      <c r="AE119" s="159"/>
      <c r="AF119" s="159"/>
      <c r="AG119" s="159"/>
      <c r="AH119" s="159"/>
      <c r="AI119" s="84">
        <f t="shared" ref="AI119" si="634">IF($I119=AI$6,$E119,0)</f>
        <v>0</v>
      </c>
      <c r="AJ119" s="84">
        <f t="shared" si="622"/>
        <v>0</v>
      </c>
      <c r="AK119" s="141">
        <f t="shared" ref="AK119:AK121" si="635">IF($H119&gt;0,AI119,0)</f>
        <v>0</v>
      </c>
      <c r="AL119" s="141">
        <f t="shared" ref="AL119:AL121" si="636">IF(AK119&gt;0,1,0)</f>
        <v>0</v>
      </c>
      <c r="AM119" s="141">
        <f t="shared" ref="AM119:AM121" si="637">IF($H119&gt;0,AJ119,0)</f>
        <v>0</v>
      </c>
      <c r="AN119" s="141">
        <f t="shared" ref="AN119:AN121" si="638">IF(AM119&gt;0,1,0)</f>
        <v>0</v>
      </c>
      <c r="AO119" s="84">
        <f t="shared" ref="AO119" si="639">IF($I119=AO$6,$E119,0)</f>
        <v>0</v>
      </c>
      <c r="AP119" s="84">
        <f t="shared" si="623"/>
        <v>0</v>
      </c>
      <c r="AQ119" s="141">
        <f t="shared" ref="AQ119:AQ121" si="640">IF($H119&gt;0,AO119,0)</f>
        <v>0</v>
      </c>
      <c r="AR119" s="141">
        <f t="shared" ref="AR119:AR121" si="641">IF(AQ119&gt;0,1,0)</f>
        <v>0</v>
      </c>
      <c r="AS119" s="141">
        <f t="shared" ref="AS119:AS121" si="642">IF($H119&gt;0,AP119,0)</f>
        <v>0</v>
      </c>
      <c r="AT119" s="141">
        <f t="shared" ref="AT119:AT121" si="643">IF(AS119&gt;0,1,0)</f>
        <v>0</v>
      </c>
      <c r="AU119" s="141">
        <f>IF($H119&gt;0,#REF!,0)</f>
        <v>0</v>
      </c>
      <c r="AV119" s="141">
        <f t="shared" ref="AV119:AV121" si="644">IF(AU119&gt;0,1,0)</f>
        <v>0</v>
      </c>
      <c r="AW119" s="141">
        <f>IF($H119&gt;0,#REF!,0)</f>
        <v>0</v>
      </c>
      <c r="AX119" s="141">
        <f t="shared" ref="AX119:AX121" si="645">IF(AW119&gt;0,1,0)</f>
        <v>0</v>
      </c>
      <c r="AY119" s="247">
        <f t="shared" si="404"/>
        <v>0</v>
      </c>
      <c r="AZ119" s="85"/>
      <c r="BA119" s="86">
        <v>0</v>
      </c>
    </row>
    <row r="120" spans="1:53" ht="45.75" x14ac:dyDescent="0.65">
      <c r="A120" s="87" t="str">
        <f>IF(E120+G120&gt;0,A118,"")</f>
        <v/>
      </c>
      <c r="B120" s="87" t="str">
        <f>IF(E120+G120&gt;0,B118,"")</f>
        <v/>
      </c>
      <c r="C120" s="76">
        <f>C119</f>
        <v>6</v>
      </c>
      <c r="D120" s="77" t="s">
        <v>94</v>
      </c>
      <c r="E120" s="78">
        <v>0</v>
      </c>
      <c r="F120" s="137">
        <v>1.5</v>
      </c>
      <c r="G120" s="78">
        <v>0</v>
      </c>
      <c r="H120" s="249">
        <f t="shared" si="403"/>
        <v>0</v>
      </c>
      <c r="I120" s="80">
        <f>SUMIF(Y$14:AT$14,C120,Y$7:AT$7)</f>
        <v>0</v>
      </c>
      <c r="J120" s="81">
        <f t="shared" si="624"/>
        <v>0</v>
      </c>
      <c r="K120" s="80">
        <f t="shared" si="625"/>
        <v>0</v>
      </c>
      <c r="L120" s="81">
        <f t="shared" si="626"/>
        <v>0</v>
      </c>
      <c r="M120" s="81">
        <f t="shared" si="627"/>
        <v>0</v>
      </c>
      <c r="N120" s="82"/>
      <c r="O120" s="81">
        <f t="shared" si="628"/>
        <v>0</v>
      </c>
      <c r="Q120" s="83">
        <f t="shared" si="412"/>
        <v>153.91</v>
      </c>
      <c r="R120" s="81">
        <f t="shared" si="629"/>
        <v>0</v>
      </c>
      <c r="S120" s="83">
        <f t="shared" si="630"/>
        <v>230.87</v>
      </c>
      <c r="T120" s="81">
        <f t="shared" si="631"/>
        <v>0</v>
      </c>
      <c r="U120" s="81">
        <f t="shared" si="632"/>
        <v>0</v>
      </c>
      <c r="V120" s="82"/>
      <c r="W120" s="81">
        <f t="shared" si="633"/>
        <v>0</v>
      </c>
      <c r="X120" s="10"/>
      <c r="Y120" s="151"/>
      <c r="Z120" s="151"/>
      <c r="AA120" s="151"/>
      <c r="AB120" s="151"/>
      <c r="AC120" s="151"/>
      <c r="AD120" s="151"/>
      <c r="AE120" s="159"/>
      <c r="AF120" s="159"/>
      <c r="AG120" s="159"/>
      <c r="AH120" s="159"/>
      <c r="AI120" s="84">
        <f>IF($I120=AI$7,$E120,0)</f>
        <v>0</v>
      </c>
      <c r="AJ120" s="84">
        <f>IF($K120=ROUND(AI$7*$F120,2),$G120,0)</f>
        <v>0</v>
      </c>
      <c r="AK120" s="141">
        <f t="shared" si="635"/>
        <v>0</v>
      </c>
      <c r="AL120" s="141">
        <f t="shared" si="636"/>
        <v>0</v>
      </c>
      <c r="AM120" s="141">
        <f t="shared" si="637"/>
        <v>0</v>
      </c>
      <c r="AN120" s="141">
        <f t="shared" si="638"/>
        <v>0</v>
      </c>
      <c r="AO120" s="84">
        <f>IF($I120=AO$7,$E120,0)</f>
        <v>0</v>
      </c>
      <c r="AP120" s="84">
        <f>IF($K120=ROUND(AO$7*$F120,2),$G120,0)</f>
        <v>0</v>
      </c>
      <c r="AQ120" s="141">
        <f t="shared" si="640"/>
        <v>0</v>
      </c>
      <c r="AR120" s="141">
        <f t="shared" si="641"/>
        <v>0</v>
      </c>
      <c r="AS120" s="141">
        <f t="shared" si="642"/>
        <v>0</v>
      </c>
      <c r="AT120" s="141">
        <f t="shared" si="643"/>
        <v>0</v>
      </c>
      <c r="AU120" s="141">
        <f>IF($H120&gt;0,#REF!,0)</f>
        <v>0</v>
      </c>
      <c r="AV120" s="141">
        <f t="shared" si="644"/>
        <v>0</v>
      </c>
      <c r="AW120" s="141">
        <f>IF($H120&gt;0,#REF!,0)</f>
        <v>0</v>
      </c>
      <c r="AX120" s="141">
        <f t="shared" si="645"/>
        <v>0</v>
      </c>
      <c r="AY120" s="247">
        <f t="shared" si="404"/>
        <v>0</v>
      </c>
      <c r="AZ120" s="85"/>
      <c r="BA120" s="86">
        <v>0</v>
      </c>
    </row>
    <row r="121" spans="1:53" ht="45.75" x14ac:dyDescent="0.65">
      <c r="A121" s="87" t="str">
        <f>IF(E121+G121&gt;0,A118,"")</f>
        <v/>
      </c>
      <c r="B121" s="87" t="str">
        <f>IF(E121+G121&gt;0,B118,"")</f>
        <v/>
      </c>
      <c r="C121" s="76">
        <f>C119</f>
        <v>6</v>
      </c>
      <c r="D121" s="77" t="s">
        <v>94</v>
      </c>
      <c r="E121" s="78">
        <v>0</v>
      </c>
      <c r="F121" s="137">
        <v>1.1000000000000001</v>
      </c>
      <c r="G121" s="78">
        <v>0</v>
      </c>
      <c r="H121" s="249">
        <f t="shared" si="403"/>
        <v>0</v>
      </c>
      <c r="I121" s="80">
        <f>SUMIF(Y$14:AT$14,C121,Y$7:AT$7)</f>
        <v>0</v>
      </c>
      <c r="J121" s="81">
        <f t="shared" si="624"/>
        <v>0</v>
      </c>
      <c r="K121" s="80">
        <f t="shared" si="625"/>
        <v>0</v>
      </c>
      <c r="L121" s="81">
        <f t="shared" si="626"/>
        <v>0</v>
      </c>
      <c r="M121" s="81">
        <f t="shared" si="627"/>
        <v>0</v>
      </c>
      <c r="N121" s="82"/>
      <c r="O121" s="81">
        <f t="shared" si="628"/>
        <v>0</v>
      </c>
      <c r="Q121" s="83">
        <f t="shared" si="412"/>
        <v>153.91</v>
      </c>
      <c r="R121" s="81">
        <f t="shared" si="629"/>
        <v>0</v>
      </c>
      <c r="S121" s="83">
        <f t="shared" si="630"/>
        <v>169.3</v>
      </c>
      <c r="T121" s="81">
        <f t="shared" si="631"/>
        <v>0</v>
      </c>
      <c r="U121" s="81">
        <f t="shared" si="632"/>
        <v>0</v>
      </c>
      <c r="V121" s="82"/>
      <c r="W121" s="81">
        <f t="shared" si="633"/>
        <v>0</v>
      </c>
      <c r="X121" s="10"/>
      <c r="Y121" s="151"/>
      <c r="Z121" s="151"/>
      <c r="AA121" s="151"/>
      <c r="AB121" s="151"/>
      <c r="AC121" s="151"/>
      <c r="AD121" s="151"/>
      <c r="AE121" s="159"/>
      <c r="AF121" s="159"/>
      <c r="AG121" s="159"/>
      <c r="AH121" s="159"/>
      <c r="AI121" s="84">
        <f>IF($I121=AI$7,$E121,0)</f>
        <v>0</v>
      </c>
      <c r="AJ121" s="84">
        <f>IF($K121=ROUND(AI$7*$F121,2),$G121,0)</f>
        <v>0</v>
      </c>
      <c r="AK121" s="141">
        <f t="shared" si="635"/>
        <v>0</v>
      </c>
      <c r="AL121" s="141">
        <f t="shared" si="636"/>
        <v>0</v>
      </c>
      <c r="AM121" s="141">
        <f t="shared" si="637"/>
        <v>0</v>
      </c>
      <c r="AN121" s="141">
        <f t="shared" si="638"/>
        <v>0</v>
      </c>
      <c r="AO121" s="84">
        <f>IF($I121=AO$7,$E121,0)</f>
        <v>0</v>
      </c>
      <c r="AP121" s="84">
        <f>IF($K121=ROUND(AO$7*$F121,2),$G121,0)</f>
        <v>0</v>
      </c>
      <c r="AQ121" s="141">
        <f t="shared" si="640"/>
        <v>0</v>
      </c>
      <c r="AR121" s="141">
        <f t="shared" si="641"/>
        <v>0</v>
      </c>
      <c r="AS121" s="141">
        <f t="shared" si="642"/>
        <v>0</v>
      </c>
      <c r="AT121" s="141">
        <f t="shared" si="643"/>
        <v>0</v>
      </c>
      <c r="AU121" s="141">
        <f>IF($H121&gt;0,#REF!,0)</f>
        <v>0</v>
      </c>
      <c r="AV121" s="141">
        <f t="shared" si="644"/>
        <v>0</v>
      </c>
      <c r="AW121" s="141">
        <f>IF($H121&gt;0,#REF!,0)</f>
        <v>0</v>
      </c>
      <c r="AX121" s="141">
        <f t="shared" si="645"/>
        <v>0</v>
      </c>
      <c r="AY121" s="247">
        <f t="shared" si="404"/>
        <v>0</v>
      </c>
      <c r="AZ121" s="85"/>
      <c r="BA121" s="86">
        <v>0</v>
      </c>
    </row>
    <row r="122" spans="1:53" ht="45.75" x14ac:dyDescent="0.65">
      <c r="A122" s="74" t="s">
        <v>95</v>
      </c>
      <c r="B122" s="74" t="s">
        <v>96</v>
      </c>
      <c r="C122" s="76">
        <f>C123</f>
        <v>4</v>
      </c>
      <c r="D122" s="77" t="s">
        <v>97</v>
      </c>
      <c r="E122" s="78">
        <v>385</v>
      </c>
      <c r="F122" s="137">
        <v>1.5</v>
      </c>
      <c r="G122" s="78">
        <v>0</v>
      </c>
      <c r="H122" s="249">
        <f t="shared" si="403"/>
        <v>0.38500000000000001</v>
      </c>
      <c r="I122" s="80">
        <f>SUMIF(Y$14:AT$14,C122,Y$6:AT$6)</f>
        <v>861.3</v>
      </c>
      <c r="J122" s="81">
        <f>IF(H122=0,ROUND(E122*I122,2),ROUND(H122*E122,2))</f>
        <v>148.22999999999999</v>
      </c>
      <c r="K122" s="80">
        <f>ROUND(F122*I122,2)</f>
        <v>1291.95</v>
      </c>
      <c r="L122" s="81">
        <f>IF(H122=0,ROUND(ROUND(F122*I122,2)*G122,2),ROUND(G122*H122,2))</f>
        <v>0</v>
      </c>
      <c r="M122" s="81">
        <f>L122-ROUND(G122*I122,2)</f>
        <v>0</v>
      </c>
      <c r="N122" s="82"/>
      <c r="O122" s="81">
        <f>J122+L122+N122</f>
        <v>148.22999999999999</v>
      </c>
      <c r="Q122" s="83">
        <f t="shared" si="412"/>
        <v>153.91</v>
      </c>
      <c r="R122" s="81">
        <f>ROUND(Q122*E122,2)</f>
        <v>59255.35</v>
      </c>
      <c r="S122" s="83">
        <f>ROUND(F122*Q122,2)</f>
        <v>230.87</v>
      </c>
      <c r="T122" s="81">
        <f>ROUND(S122*G122,2)</f>
        <v>0</v>
      </c>
      <c r="U122" s="81">
        <f>T122-ROUND(Q122*G122,2)</f>
        <v>0</v>
      </c>
      <c r="V122" s="82"/>
      <c r="W122" s="81">
        <f>R122+T122+V122</f>
        <v>59255.35</v>
      </c>
      <c r="X122" s="10"/>
      <c r="Y122" s="151"/>
      <c r="Z122" s="151"/>
      <c r="AA122" s="151"/>
      <c r="AB122" s="151"/>
      <c r="AC122" s="151"/>
      <c r="AD122" s="151"/>
      <c r="AE122" s="159"/>
      <c r="AF122" s="159"/>
      <c r="AG122" s="159"/>
      <c r="AH122" s="159"/>
      <c r="AI122" s="84">
        <f>IF($I122=AI$6,$E122,0)</f>
        <v>385</v>
      </c>
      <c r="AJ122" s="84">
        <f t="shared" ref="AJ122:AJ123" si="646">IF($K122=ROUND(AI$6*$F122,2),$G122,0)</f>
        <v>0</v>
      </c>
      <c r="AK122" s="141">
        <f>IF($H122&gt;0,AI122,0)</f>
        <v>385</v>
      </c>
      <c r="AL122" s="141">
        <f>IF(AK122&gt;0,1,0)</f>
        <v>1</v>
      </c>
      <c r="AM122" s="141">
        <f>IF($H122&gt;0,AJ122,0)</f>
        <v>0</v>
      </c>
      <c r="AN122" s="141">
        <f>IF(AM122&gt;0,1,0)</f>
        <v>0</v>
      </c>
      <c r="AO122" s="84">
        <f>IF($I122=AO$6,$E122,0)</f>
        <v>0</v>
      </c>
      <c r="AP122" s="84">
        <f t="shared" ref="AP122:AP123" si="647">IF($K122=ROUND(AO$6*$F122,2),$G122,0)</f>
        <v>0</v>
      </c>
      <c r="AQ122" s="141">
        <f>IF($H122&gt;0,AO122,0)</f>
        <v>0</v>
      </c>
      <c r="AR122" s="141">
        <f>IF(AQ122&gt;0,1,0)</f>
        <v>0</v>
      </c>
      <c r="AS122" s="141">
        <f>IF($H122&gt;0,AP122,0)</f>
        <v>0</v>
      </c>
      <c r="AT122" s="141">
        <f>IF(AS122&gt;0,1,0)</f>
        <v>0</v>
      </c>
      <c r="AU122" s="141" t="e">
        <f>IF($H122&gt;0,#REF!,0)</f>
        <v>#REF!</v>
      </c>
      <c r="AV122" s="141" t="e">
        <f>IF(AU122&gt;0,1,0)</f>
        <v>#REF!</v>
      </c>
      <c r="AW122" s="141" t="e">
        <f>IF($H122&gt;0,#REF!,0)</f>
        <v>#REF!</v>
      </c>
      <c r="AX122" s="141" t="e">
        <f>IF(AW122&gt;0,1,0)</f>
        <v>#REF!</v>
      </c>
      <c r="AY122" s="247">
        <f t="shared" si="404"/>
        <v>0.35</v>
      </c>
      <c r="AZ122" s="85"/>
      <c r="BA122" s="86">
        <v>350</v>
      </c>
    </row>
    <row r="123" spans="1:53" ht="45.75" x14ac:dyDescent="0.65">
      <c r="A123" s="87" t="str">
        <f>IF(E123+G123&gt;0,A122,"")</f>
        <v/>
      </c>
      <c r="B123" s="87" t="str">
        <f>IF(E123+G123&gt;0,B122,"")</f>
        <v/>
      </c>
      <c r="C123" s="76">
        <v>4</v>
      </c>
      <c r="D123" s="77" t="s">
        <v>97</v>
      </c>
      <c r="E123" s="78">
        <v>0</v>
      </c>
      <c r="F123" s="137">
        <v>1.1000000000000001</v>
      </c>
      <c r="G123" s="78">
        <v>0</v>
      </c>
      <c r="H123" s="249">
        <f t="shared" si="403"/>
        <v>0</v>
      </c>
      <c r="I123" s="80">
        <f>SUMIF(Y$14:AT$14,C123,Y$6:AT$6)</f>
        <v>861.3</v>
      </c>
      <c r="J123" s="81">
        <f t="shared" ref="J123:J125" si="648">IF(H123=0,ROUND(E123*I123,2),ROUND(H123*E123,2))</f>
        <v>0</v>
      </c>
      <c r="K123" s="80">
        <f t="shared" ref="K123:K125" si="649">ROUND(F123*I123,2)</f>
        <v>947.43</v>
      </c>
      <c r="L123" s="81">
        <f t="shared" ref="L123:L125" si="650">IF(H123=0,ROUND(ROUND(F123*I123,2)*G123,2),ROUND(G123*H123,2))</f>
        <v>0</v>
      </c>
      <c r="M123" s="81">
        <f t="shared" ref="M123:M125" si="651">L123-ROUND(G123*I123,2)</f>
        <v>0</v>
      </c>
      <c r="N123" s="82"/>
      <c r="O123" s="81">
        <f t="shared" ref="O123:O125" si="652">J123+L123+N123</f>
        <v>0</v>
      </c>
      <c r="Q123" s="83">
        <f t="shared" si="412"/>
        <v>153.91</v>
      </c>
      <c r="R123" s="81">
        <f t="shared" ref="R123:R125" si="653">ROUND(Q123*E123,2)</f>
        <v>0</v>
      </c>
      <c r="S123" s="83">
        <f t="shared" ref="S123:S125" si="654">ROUND(F123*Q123,2)</f>
        <v>169.3</v>
      </c>
      <c r="T123" s="81">
        <f t="shared" ref="T123:T125" si="655">ROUND(S123*G123,2)</f>
        <v>0</v>
      </c>
      <c r="U123" s="81">
        <f t="shared" ref="U123:U125" si="656">T123-ROUND(Q123*G123,2)</f>
        <v>0</v>
      </c>
      <c r="V123" s="82"/>
      <c r="W123" s="81">
        <f t="shared" ref="W123:W125" si="657">R123+T123+V123</f>
        <v>0</v>
      </c>
      <c r="X123" s="10"/>
      <c r="Y123" s="151"/>
      <c r="Z123" s="151"/>
      <c r="AA123" s="151"/>
      <c r="AB123" s="151"/>
      <c r="AC123" s="151"/>
      <c r="AD123" s="151"/>
      <c r="AE123" s="159"/>
      <c r="AF123" s="159"/>
      <c r="AG123" s="159"/>
      <c r="AH123" s="159"/>
      <c r="AI123" s="84">
        <f t="shared" ref="AI123" si="658">IF($I123=AI$6,$E123,0)</f>
        <v>0</v>
      </c>
      <c r="AJ123" s="84">
        <f t="shared" si="646"/>
        <v>0</v>
      </c>
      <c r="AK123" s="141">
        <f t="shared" ref="AK123:AK125" si="659">IF($H123&gt;0,AI123,0)</f>
        <v>0</v>
      </c>
      <c r="AL123" s="141">
        <f t="shared" ref="AL123:AL125" si="660">IF(AK123&gt;0,1,0)</f>
        <v>0</v>
      </c>
      <c r="AM123" s="141">
        <f t="shared" ref="AM123:AM125" si="661">IF($H123&gt;0,AJ123,0)</f>
        <v>0</v>
      </c>
      <c r="AN123" s="141">
        <f t="shared" ref="AN123:AN125" si="662">IF(AM123&gt;0,1,0)</f>
        <v>0</v>
      </c>
      <c r="AO123" s="84">
        <f t="shared" ref="AO123" si="663">IF($I123=AO$6,$E123,0)</f>
        <v>0</v>
      </c>
      <c r="AP123" s="84">
        <f t="shared" si="647"/>
        <v>0</v>
      </c>
      <c r="AQ123" s="141">
        <f t="shared" ref="AQ123:AQ125" si="664">IF($H123&gt;0,AO123,0)</f>
        <v>0</v>
      </c>
      <c r="AR123" s="141">
        <f t="shared" ref="AR123:AR125" si="665">IF(AQ123&gt;0,1,0)</f>
        <v>0</v>
      </c>
      <c r="AS123" s="141">
        <f t="shared" ref="AS123:AS125" si="666">IF($H123&gt;0,AP123,0)</f>
        <v>0</v>
      </c>
      <c r="AT123" s="141">
        <f t="shared" ref="AT123:AT125" si="667">IF(AS123&gt;0,1,0)</f>
        <v>0</v>
      </c>
      <c r="AU123" s="141">
        <f>IF($H123&gt;0,#REF!,0)</f>
        <v>0</v>
      </c>
      <c r="AV123" s="141">
        <f t="shared" ref="AV123:AV125" si="668">IF(AU123&gt;0,1,0)</f>
        <v>0</v>
      </c>
      <c r="AW123" s="141">
        <f>IF($H123&gt;0,#REF!,0)</f>
        <v>0</v>
      </c>
      <c r="AX123" s="141">
        <f t="shared" ref="AX123:AX125" si="669">IF(AW123&gt;0,1,0)</f>
        <v>0</v>
      </c>
      <c r="AY123" s="247">
        <f t="shared" si="404"/>
        <v>0</v>
      </c>
      <c r="AZ123" s="85"/>
      <c r="BA123" s="86">
        <v>0</v>
      </c>
    </row>
    <row r="124" spans="1:53" ht="45.75" x14ac:dyDescent="0.65">
      <c r="A124" s="87" t="str">
        <f>IF(E124+G124&gt;0,A122,"")</f>
        <v/>
      </c>
      <c r="B124" s="87" t="str">
        <f>IF(E124+G124&gt;0,B122,"")</f>
        <v/>
      </c>
      <c r="C124" s="76">
        <f>C123</f>
        <v>4</v>
      </c>
      <c r="D124" s="77" t="s">
        <v>97</v>
      </c>
      <c r="E124" s="78">
        <v>0</v>
      </c>
      <c r="F124" s="137">
        <v>1.5</v>
      </c>
      <c r="G124" s="78">
        <v>0</v>
      </c>
      <c r="H124" s="249">
        <f t="shared" si="403"/>
        <v>0</v>
      </c>
      <c r="I124" s="80">
        <f>SUMIF(Y$14:AT$14,C124,Y$7:AT$7)</f>
        <v>0</v>
      </c>
      <c r="J124" s="81">
        <f t="shared" si="648"/>
        <v>0</v>
      </c>
      <c r="K124" s="80">
        <f t="shared" si="649"/>
        <v>0</v>
      </c>
      <c r="L124" s="81">
        <f t="shared" si="650"/>
        <v>0</v>
      </c>
      <c r="M124" s="81">
        <f t="shared" si="651"/>
        <v>0</v>
      </c>
      <c r="N124" s="82"/>
      <c r="O124" s="81">
        <f t="shared" si="652"/>
        <v>0</v>
      </c>
      <c r="Q124" s="83">
        <f t="shared" si="412"/>
        <v>153.91</v>
      </c>
      <c r="R124" s="81">
        <f t="shared" si="653"/>
        <v>0</v>
      </c>
      <c r="S124" s="83">
        <f t="shared" si="654"/>
        <v>230.87</v>
      </c>
      <c r="T124" s="81">
        <f t="shared" si="655"/>
        <v>0</v>
      </c>
      <c r="U124" s="81">
        <f t="shared" si="656"/>
        <v>0</v>
      </c>
      <c r="V124" s="82"/>
      <c r="W124" s="81">
        <f t="shared" si="657"/>
        <v>0</v>
      </c>
      <c r="X124" s="10"/>
      <c r="Y124" s="151"/>
      <c r="Z124" s="151"/>
      <c r="AA124" s="151"/>
      <c r="AB124" s="151"/>
      <c r="AC124" s="151"/>
      <c r="AD124" s="151"/>
      <c r="AE124" s="159"/>
      <c r="AF124" s="159"/>
      <c r="AG124" s="159"/>
      <c r="AH124" s="159"/>
      <c r="AI124" s="84">
        <f>IF($I124=AI$7,$E124,0)</f>
        <v>0</v>
      </c>
      <c r="AJ124" s="84">
        <f>IF($K124=ROUND(AI$7*$F124,2),$G124,0)</f>
        <v>0</v>
      </c>
      <c r="AK124" s="141">
        <f t="shared" si="659"/>
        <v>0</v>
      </c>
      <c r="AL124" s="141">
        <f t="shared" si="660"/>
        <v>0</v>
      </c>
      <c r="AM124" s="141">
        <f t="shared" si="661"/>
        <v>0</v>
      </c>
      <c r="AN124" s="141">
        <f t="shared" si="662"/>
        <v>0</v>
      </c>
      <c r="AO124" s="84">
        <f>IF($I124=AO$7,$E124,0)</f>
        <v>0</v>
      </c>
      <c r="AP124" s="84">
        <f>IF($K124=ROUND(AO$7*$F124,2),$G124,0)</f>
        <v>0</v>
      </c>
      <c r="AQ124" s="141">
        <f t="shared" si="664"/>
        <v>0</v>
      </c>
      <c r="AR124" s="141">
        <f t="shared" si="665"/>
        <v>0</v>
      </c>
      <c r="AS124" s="141">
        <f t="shared" si="666"/>
        <v>0</v>
      </c>
      <c r="AT124" s="141">
        <f t="shared" si="667"/>
        <v>0</v>
      </c>
      <c r="AU124" s="141">
        <f>IF($H124&gt;0,#REF!,0)</f>
        <v>0</v>
      </c>
      <c r="AV124" s="141">
        <f t="shared" si="668"/>
        <v>0</v>
      </c>
      <c r="AW124" s="141">
        <f>IF($H124&gt;0,#REF!,0)</f>
        <v>0</v>
      </c>
      <c r="AX124" s="141">
        <f t="shared" si="669"/>
        <v>0</v>
      </c>
      <c r="AY124" s="247">
        <f t="shared" si="404"/>
        <v>0</v>
      </c>
      <c r="AZ124" s="85"/>
      <c r="BA124" s="86">
        <v>0</v>
      </c>
    </row>
    <row r="125" spans="1:53" ht="45.75" x14ac:dyDescent="0.65">
      <c r="A125" s="87" t="str">
        <f>IF(E125+G125&gt;0,A122,"")</f>
        <v/>
      </c>
      <c r="B125" s="87" t="str">
        <f>IF(E125+G125&gt;0,B122,"")</f>
        <v/>
      </c>
      <c r="C125" s="76">
        <f>C123</f>
        <v>4</v>
      </c>
      <c r="D125" s="77" t="s">
        <v>97</v>
      </c>
      <c r="E125" s="78">
        <v>0</v>
      </c>
      <c r="F125" s="137">
        <v>1.1000000000000001</v>
      </c>
      <c r="G125" s="78">
        <v>0</v>
      </c>
      <c r="H125" s="249">
        <f t="shared" si="403"/>
        <v>0</v>
      </c>
      <c r="I125" s="80">
        <f>SUMIF(Y$14:AT$14,C125,Y$7:AT$7)</f>
        <v>0</v>
      </c>
      <c r="J125" s="81">
        <f t="shared" si="648"/>
        <v>0</v>
      </c>
      <c r="K125" s="80">
        <f t="shared" si="649"/>
        <v>0</v>
      </c>
      <c r="L125" s="81">
        <f t="shared" si="650"/>
        <v>0</v>
      </c>
      <c r="M125" s="81">
        <f t="shared" si="651"/>
        <v>0</v>
      </c>
      <c r="N125" s="82"/>
      <c r="O125" s="81">
        <f t="shared" si="652"/>
        <v>0</v>
      </c>
      <c r="Q125" s="83">
        <f t="shared" si="412"/>
        <v>153.91</v>
      </c>
      <c r="R125" s="81">
        <f t="shared" si="653"/>
        <v>0</v>
      </c>
      <c r="S125" s="83">
        <f t="shared" si="654"/>
        <v>169.3</v>
      </c>
      <c r="T125" s="81">
        <f t="shared" si="655"/>
        <v>0</v>
      </c>
      <c r="U125" s="81">
        <f t="shared" si="656"/>
        <v>0</v>
      </c>
      <c r="V125" s="82"/>
      <c r="W125" s="81">
        <f t="shared" si="657"/>
        <v>0</v>
      </c>
      <c r="X125" s="10"/>
      <c r="Y125" s="151"/>
      <c r="Z125" s="151"/>
      <c r="AA125" s="151"/>
      <c r="AB125" s="151"/>
      <c r="AC125" s="151"/>
      <c r="AD125" s="151"/>
      <c r="AE125" s="159"/>
      <c r="AF125" s="159"/>
      <c r="AG125" s="159"/>
      <c r="AH125" s="159"/>
      <c r="AI125" s="84">
        <f>IF($I125=AI$7,$E125,0)</f>
        <v>0</v>
      </c>
      <c r="AJ125" s="84">
        <f>IF($K125=ROUND(AI$7*$F125,2),$G125,0)</f>
        <v>0</v>
      </c>
      <c r="AK125" s="141">
        <f t="shared" si="659"/>
        <v>0</v>
      </c>
      <c r="AL125" s="141">
        <f t="shared" si="660"/>
        <v>0</v>
      </c>
      <c r="AM125" s="141">
        <f t="shared" si="661"/>
        <v>0</v>
      </c>
      <c r="AN125" s="141">
        <f t="shared" si="662"/>
        <v>0</v>
      </c>
      <c r="AO125" s="84">
        <f>IF($I125=AO$7,$E125,0)</f>
        <v>0</v>
      </c>
      <c r="AP125" s="84">
        <f>IF($K125=ROUND(AO$7*$F125,2),$G125,0)</f>
        <v>0</v>
      </c>
      <c r="AQ125" s="141">
        <f t="shared" si="664"/>
        <v>0</v>
      </c>
      <c r="AR125" s="141">
        <f t="shared" si="665"/>
        <v>0</v>
      </c>
      <c r="AS125" s="141">
        <f t="shared" si="666"/>
        <v>0</v>
      </c>
      <c r="AT125" s="141">
        <f t="shared" si="667"/>
        <v>0</v>
      </c>
      <c r="AU125" s="141">
        <f>IF($H125&gt;0,#REF!,0)</f>
        <v>0</v>
      </c>
      <c r="AV125" s="141">
        <f t="shared" si="668"/>
        <v>0</v>
      </c>
      <c r="AW125" s="141">
        <f>IF($H125&gt;0,#REF!,0)</f>
        <v>0</v>
      </c>
      <c r="AX125" s="141">
        <f t="shared" si="669"/>
        <v>0</v>
      </c>
      <c r="AY125" s="247">
        <f t="shared" si="404"/>
        <v>0</v>
      </c>
      <c r="AZ125" s="85"/>
      <c r="BA125" s="86">
        <v>0</v>
      </c>
    </row>
    <row r="126" spans="1:53" ht="45.75" x14ac:dyDescent="0.65">
      <c r="A126" s="74" t="s">
        <v>95</v>
      </c>
      <c r="B126" s="74" t="s">
        <v>96</v>
      </c>
      <c r="C126" s="76">
        <f>C127</f>
        <v>4</v>
      </c>
      <c r="D126" s="77" t="s">
        <v>98</v>
      </c>
      <c r="E126" s="78">
        <v>189.24100000000001</v>
      </c>
      <c r="F126" s="137">
        <v>1.5</v>
      </c>
      <c r="G126" s="78">
        <v>0</v>
      </c>
      <c r="H126" s="249">
        <f t="shared" si="403"/>
        <v>0.18924100000000002</v>
      </c>
      <c r="I126" s="80">
        <f>SUMIF(Y$14:AT$14,C126,Y$6:AT$6)</f>
        <v>861.3</v>
      </c>
      <c r="J126" s="81">
        <f>IF(H126=0,ROUND(E126*I126,2),ROUND(H126*E126,2))</f>
        <v>35.81</v>
      </c>
      <c r="K126" s="80">
        <f>ROUND(F126*I126,2)</f>
        <v>1291.95</v>
      </c>
      <c r="L126" s="81">
        <f>IF(H126=0,ROUND(ROUND(F126*I126,2)*G126,2),ROUND(G126*H126,2))</f>
        <v>0</v>
      </c>
      <c r="M126" s="81">
        <f>L126-ROUND(G126*I126,2)</f>
        <v>0</v>
      </c>
      <c r="N126" s="82"/>
      <c r="O126" s="81">
        <f>J126+L126+N126</f>
        <v>35.81</v>
      </c>
      <c r="Q126" s="83">
        <f t="shared" si="412"/>
        <v>153.91</v>
      </c>
      <c r="R126" s="81">
        <f>ROUND(Q126*E126,2)</f>
        <v>29126.080000000002</v>
      </c>
      <c r="S126" s="83">
        <f>ROUND(F126*Q126,2)</f>
        <v>230.87</v>
      </c>
      <c r="T126" s="81">
        <f>ROUND(S126*G126,2)</f>
        <v>0</v>
      </c>
      <c r="U126" s="81">
        <f>T126-ROUND(Q126*G126,2)</f>
        <v>0</v>
      </c>
      <c r="V126" s="82"/>
      <c r="W126" s="81">
        <f>R126+T126+V126</f>
        <v>29126.080000000002</v>
      </c>
      <c r="X126" s="10"/>
      <c r="Y126" s="151"/>
      <c r="Z126" s="151"/>
      <c r="AA126" s="151"/>
      <c r="AB126" s="151"/>
      <c r="AC126" s="151"/>
      <c r="AD126" s="151"/>
      <c r="AE126" s="159"/>
      <c r="AF126" s="159"/>
      <c r="AG126" s="159"/>
      <c r="AH126" s="159"/>
      <c r="AI126" s="84">
        <f>IF($I126=AI$6,$E126,0)</f>
        <v>189.24100000000001</v>
      </c>
      <c r="AJ126" s="84">
        <f t="shared" ref="AJ126:AJ127" si="670">IF($K126=ROUND(AI$6*$F126,2),$G126,0)</f>
        <v>0</v>
      </c>
      <c r="AK126" s="141">
        <f>IF($H126&gt;0,AI126,0)</f>
        <v>189.24100000000001</v>
      </c>
      <c r="AL126" s="141">
        <f>IF(AK126&gt;0,1,0)</f>
        <v>1</v>
      </c>
      <c r="AM126" s="141">
        <f>IF($H126&gt;0,AJ126,0)</f>
        <v>0</v>
      </c>
      <c r="AN126" s="141">
        <f>IF(AM126&gt;0,1,0)</f>
        <v>0</v>
      </c>
      <c r="AO126" s="84">
        <f>IF($I126=AO$6,$E126,0)</f>
        <v>0</v>
      </c>
      <c r="AP126" s="84">
        <f t="shared" ref="AP126:AP127" si="671">IF($K126=ROUND(AO$6*$F126,2),$G126,0)</f>
        <v>0</v>
      </c>
      <c r="AQ126" s="141">
        <f>IF($H126&gt;0,AO126,0)</f>
        <v>0</v>
      </c>
      <c r="AR126" s="141">
        <f>IF(AQ126&gt;0,1,0)</f>
        <v>0</v>
      </c>
      <c r="AS126" s="141">
        <f>IF($H126&gt;0,AP126,0)</f>
        <v>0</v>
      </c>
      <c r="AT126" s="141">
        <f>IF(AS126&gt;0,1,0)</f>
        <v>0</v>
      </c>
      <c r="AU126" s="141" t="e">
        <f>IF($H126&gt;0,#REF!,0)</f>
        <v>#REF!</v>
      </c>
      <c r="AV126" s="141" t="e">
        <f>IF(AU126&gt;0,1,0)</f>
        <v>#REF!</v>
      </c>
      <c r="AW126" s="141" t="e">
        <f>IF($H126&gt;0,#REF!,0)</f>
        <v>#REF!</v>
      </c>
      <c r="AX126" s="141" t="e">
        <f>IF(AW126&gt;0,1,0)</f>
        <v>#REF!</v>
      </c>
      <c r="AY126" s="247">
        <f t="shared" si="404"/>
        <v>0.35117999999999999</v>
      </c>
      <c r="AZ126" s="85"/>
      <c r="BA126" s="86">
        <v>351.18</v>
      </c>
    </row>
    <row r="127" spans="1:53" ht="45.75" x14ac:dyDescent="0.65">
      <c r="A127" s="87" t="str">
        <f>IF(E127+G127&gt;0,A126,"")</f>
        <v/>
      </c>
      <c r="B127" s="87" t="str">
        <f>IF(E127+G127&gt;0,B126,"")</f>
        <v/>
      </c>
      <c r="C127" s="76">
        <v>4</v>
      </c>
      <c r="D127" s="77" t="s">
        <v>98</v>
      </c>
      <c r="E127" s="78">
        <v>0</v>
      </c>
      <c r="F127" s="137">
        <v>1.1000000000000001</v>
      </c>
      <c r="G127" s="78">
        <v>0</v>
      </c>
      <c r="H127" s="249">
        <f t="shared" si="403"/>
        <v>0</v>
      </c>
      <c r="I127" s="80">
        <f>SUMIF(Y$14:AT$14,C127,Y$6:AT$6)</f>
        <v>861.3</v>
      </c>
      <c r="J127" s="81">
        <f t="shared" ref="J127:J129" si="672">IF(H127=0,ROUND(E127*I127,2),ROUND(H127*E127,2))</f>
        <v>0</v>
      </c>
      <c r="K127" s="80">
        <f t="shared" ref="K127:K129" si="673">ROUND(F127*I127,2)</f>
        <v>947.43</v>
      </c>
      <c r="L127" s="81">
        <f t="shared" ref="L127:L129" si="674">IF(H127=0,ROUND(ROUND(F127*I127,2)*G127,2),ROUND(G127*H127,2))</f>
        <v>0</v>
      </c>
      <c r="M127" s="81">
        <f t="shared" ref="M127:M129" si="675">L127-ROUND(G127*I127,2)</f>
        <v>0</v>
      </c>
      <c r="N127" s="82"/>
      <c r="O127" s="81">
        <f t="shared" ref="O127:O129" si="676">J127+L127+N127</f>
        <v>0</v>
      </c>
      <c r="Q127" s="83">
        <f t="shared" si="412"/>
        <v>153.91</v>
      </c>
      <c r="R127" s="81">
        <f t="shared" ref="R127:R129" si="677">ROUND(Q127*E127,2)</f>
        <v>0</v>
      </c>
      <c r="S127" s="83">
        <f t="shared" ref="S127:S129" si="678">ROUND(F127*Q127,2)</f>
        <v>169.3</v>
      </c>
      <c r="T127" s="81">
        <f t="shared" ref="T127:T129" si="679">ROUND(S127*G127,2)</f>
        <v>0</v>
      </c>
      <c r="U127" s="81">
        <f t="shared" ref="U127:U129" si="680">T127-ROUND(Q127*G127,2)</f>
        <v>0</v>
      </c>
      <c r="V127" s="82"/>
      <c r="W127" s="81">
        <f t="shared" ref="W127:W129" si="681">R127+T127+V127</f>
        <v>0</v>
      </c>
      <c r="X127" s="10"/>
      <c r="Y127" s="151"/>
      <c r="Z127" s="151"/>
      <c r="AA127" s="151"/>
      <c r="AB127" s="151"/>
      <c r="AC127" s="151"/>
      <c r="AD127" s="151"/>
      <c r="AE127" s="159"/>
      <c r="AF127" s="159"/>
      <c r="AG127" s="159"/>
      <c r="AH127" s="159"/>
      <c r="AI127" s="84">
        <f t="shared" ref="AI127" si="682">IF($I127=AI$6,$E127,0)</f>
        <v>0</v>
      </c>
      <c r="AJ127" s="84">
        <f t="shared" si="670"/>
        <v>0</v>
      </c>
      <c r="AK127" s="141">
        <f t="shared" ref="AK127:AK129" si="683">IF($H127&gt;0,AI127,0)</f>
        <v>0</v>
      </c>
      <c r="AL127" s="141">
        <f t="shared" ref="AL127:AL129" si="684">IF(AK127&gt;0,1,0)</f>
        <v>0</v>
      </c>
      <c r="AM127" s="141">
        <f t="shared" ref="AM127:AM129" si="685">IF($H127&gt;0,AJ127,0)</f>
        <v>0</v>
      </c>
      <c r="AN127" s="141">
        <f t="shared" ref="AN127:AN129" si="686">IF(AM127&gt;0,1,0)</f>
        <v>0</v>
      </c>
      <c r="AO127" s="84">
        <f t="shared" ref="AO127" si="687">IF($I127=AO$6,$E127,0)</f>
        <v>0</v>
      </c>
      <c r="AP127" s="84">
        <f t="shared" si="671"/>
        <v>0</v>
      </c>
      <c r="AQ127" s="141">
        <f t="shared" ref="AQ127:AQ129" si="688">IF($H127&gt;0,AO127,0)</f>
        <v>0</v>
      </c>
      <c r="AR127" s="141">
        <f t="shared" ref="AR127:AR129" si="689">IF(AQ127&gt;0,1,0)</f>
        <v>0</v>
      </c>
      <c r="AS127" s="141">
        <f t="shared" ref="AS127:AS129" si="690">IF($H127&gt;0,AP127,0)</f>
        <v>0</v>
      </c>
      <c r="AT127" s="141">
        <f t="shared" ref="AT127:AT129" si="691">IF(AS127&gt;0,1,0)</f>
        <v>0</v>
      </c>
      <c r="AU127" s="141">
        <f>IF($H127&gt;0,#REF!,0)</f>
        <v>0</v>
      </c>
      <c r="AV127" s="141">
        <f t="shared" ref="AV127:AV129" si="692">IF(AU127&gt;0,1,0)</f>
        <v>0</v>
      </c>
      <c r="AW127" s="141">
        <f>IF($H127&gt;0,#REF!,0)</f>
        <v>0</v>
      </c>
      <c r="AX127" s="141">
        <f t="shared" ref="AX127:AX129" si="693">IF(AW127&gt;0,1,0)</f>
        <v>0</v>
      </c>
      <c r="AY127" s="247">
        <f t="shared" si="404"/>
        <v>0</v>
      </c>
      <c r="AZ127" s="85"/>
      <c r="BA127" s="86">
        <v>0</v>
      </c>
    </row>
    <row r="128" spans="1:53" ht="45.75" x14ac:dyDescent="0.65">
      <c r="A128" s="87" t="str">
        <f>IF(E128+G128&gt;0,A126,"")</f>
        <v/>
      </c>
      <c r="B128" s="87" t="str">
        <f>IF(E128+G128&gt;0,B126,"")</f>
        <v/>
      </c>
      <c r="C128" s="76">
        <f>C127</f>
        <v>4</v>
      </c>
      <c r="D128" s="77" t="s">
        <v>98</v>
      </c>
      <c r="E128" s="78">
        <v>0</v>
      </c>
      <c r="F128" s="137">
        <v>1.5</v>
      </c>
      <c r="G128" s="78">
        <v>0</v>
      </c>
      <c r="H128" s="249">
        <f t="shared" si="403"/>
        <v>0</v>
      </c>
      <c r="I128" s="80">
        <f>SUMIF(Y$14:AT$14,C128,Y$7:AT$7)</f>
        <v>0</v>
      </c>
      <c r="J128" s="81">
        <f t="shared" si="672"/>
        <v>0</v>
      </c>
      <c r="K128" s="80">
        <f t="shared" si="673"/>
        <v>0</v>
      </c>
      <c r="L128" s="81">
        <f t="shared" si="674"/>
        <v>0</v>
      </c>
      <c r="M128" s="81">
        <f t="shared" si="675"/>
        <v>0</v>
      </c>
      <c r="N128" s="82"/>
      <c r="O128" s="81">
        <f t="shared" si="676"/>
        <v>0</v>
      </c>
      <c r="Q128" s="83">
        <f t="shared" si="412"/>
        <v>153.91</v>
      </c>
      <c r="R128" s="81">
        <f t="shared" si="677"/>
        <v>0</v>
      </c>
      <c r="S128" s="83">
        <f t="shared" si="678"/>
        <v>230.87</v>
      </c>
      <c r="T128" s="81">
        <f t="shared" si="679"/>
        <v>0</v>
      </c>
      <c r="U128" s="81">
        <f t="shared" si="680"/>
        <v>0</v>
      </c>
      <c r="V128" s="82"/>
      <c r="W128" s="81">
        <f t="shared" si="681"/>
        <v>0</v>
      </c>
      <c r="X128" s="10"/>
      <c r="Y128" s="151"/>
      <c r="Z128" s="151"/>
      <c r="AA128" s="151"/>
      <c r="AB128" s="151"/>
      <c r="AC128" s="151"/>
      <c r="AD128" s="151"/>
      <c r="AE128" s="159"/>
      <c r="AF128" s="159"/>
      <c r="AG128" s="159"/>
      <c r="AH128" s="159"/>
      <c r="AI128" s="84">
        <f>IF($I128=AI$7,$E128,0)</f>
        <v>0</v>
      </c>
      <c r="AJ128" s="84">
        <f>IF($K128=ROUND(AI$7*$F128,2),$G128,0)</f>
        <v>0</v>
      </c>
      <c r="AK128" s="141">
        <f t="shared" si="683"/>
        <v>0</v>
      </c>
      <c r="AL128" s="141">
        <f t="shared" si="684"/>
        <v>0</v>
      </c>
      <c r="AM128" s="141">
        <f t="shared" si="685"/>
        <v>0</v>
      </c>
      <c r="AN128" s="141">
        <f t="shared" si="686"/>
        <v>0</v>
      </c>
      <c r="AO128" s="84">
        <f>IF($I128=AO$7,$E128,0)</f>
        <v>0</v>
      </c>
      <c r="AP128" s="84">
        <f>IF($K128=ROUND(AO$7*$F128,2),$G128,0)</f>
        <v>0</v>
      </c>
      <c r="AQ128" s="141">
        <f t="shared" si="688"/>
        <v>0</v>
      </c>
      <c r="AR128" s="141">
        <f t="shared" si="689"/>
        <v>0</v>
      </c>
      <c r="AS128" s="141">
        <f t="shared" si="690"/>
        <v>0</v>
      </c>
      <c r="AT128" s="141">
        <f t="shared" si="691"/>
        <v>0</v>
      </c>
      <c r="AU128" s="141">
        <f>IF($H128&gt;0,#REF!,0)</f>
        <v>0</v>
      </c>
      <c r="AV128" s="141">
        <f t="shared" si="692"/>
        <v>0</v>
      </c>
      <c r="AW128" s="141">
        <f>IF($H128&gt;0,#REF!,0)</f>
        <v>0</v>
      </c>
      <c r="AX128" s="141">
        <f t="shared" si="693"/>
        <v>0</v>
      </c>
      <c r="AY128" s="247">
        <f t="shared" si="404"/>
        <v>0</v>
      </c>
      <c r="AZ128" s="85"/>
      <c r="BA128" s="86">
        <v>0</v>
      </c>
    </row>
    <row r="129" spans="1:53" ht="45.75" x14ac:dyDescent="0.65">
      <c r="A129" s="87" t="str">
        <f>IF(E129+G129&gt;0,A126,"")</f>
        <v/>
      </c>
      <c r="B129" s="87" t="str">
        <f>IF(E129+G129&gt;0,B126,"")</f>
        <v/>
      </c>
      <c r="C129" s="76">
        <f>C127</f>
        <v>4</v>
      </c>
      <c r="D129" s="77" t="s">
        <v>98</v>
      </c>
      <c r="E129" s="78">
        <v>0</v>
      </c>
      <c r="F129" s="137">
        <v>1.1000000000000001</v>
      </c>
      <c r="G129" s="78">
        <v>0</v>
      </c>
      <c r="H129" s="249">
        <f t="shared" si="403"/>
        <v>0</v>
      </c>
      <c r="I129" s="80">
        <f>SUMIF(Y$14:AT$14,C129,Y$7:AT$7)</f>
        <v>0</v>
      </c>
      <c r="J129" s="81">
        <f t="shared" si="672"/>
        <v>0</v>
      </c>
      <c r="K129" s="80">
        <f t="shared" si="673"/>
        <v>0</v>
      </c>
      <c r="L129" s="81">
        <f t="shared" si="674"/>
        <v>0</v>
      </c>
      <c r="M129" s="81">
        <f t="shared" si="675"/>
        <v>0</v>
      </c>
      <c r="N129" s="82"/>
      <c r="O129" s="81">
        <f t="shared" si="676"/>
        <v>0</v>
      </c>
      <c r="Q129" s="83">
        <f t="shared" si="412"/>
        <v>153.91</v>
      </c>
      <c r="R129" s="81">
        <f t="shared" si="677"/>
        <v>0</v>
      </c>
      <c r="S129" s="83">
        <f t="shared" si="678"/>
        <v>169.3</v>
      </c>
      <c r="T129" s="81">
        <f t="shared" si="679"/>
        <v>0</v>
      </c>
      <c r="U129" s="81">
        <f t="shared" si="680"/>
        <v>0</v>
      </c>
      <c r="V129" s="82"/>
      <c r="W129" s="81">
        <f t="shared" si="681"/>
        <v>0</v>
      </c>
      <c r="X129" s="10"/>
      <c r="Y129" s="151"/>
      <c r="Z129" s="151"/>
      <c r="AA129" s="151"/>
      <c r="AB129" s="151"/>
      <c r="AC129" s="151"/>
      <c r="AD129" s="151"/>
      <c r="AE129" s="159"/>
      <c r="AF129" s="159"/>
      <c r="AG129" s="159"/>
      <c r="AH129" s="159"/>
      <c r="AI129" s="84">
        <f>IF($I129=AI$7,$E129,0)</f>
        <v>0</v>
      </c>
      <c r="AJ129" s="84">
        <f>IF($K129=ROUND(AI$7*$F129,2),$G129,0)</f>
        <v>0</v>
      </c>
      <c r="AK129" s="141">
        <f t="shared" si="683"/>
        <v>0</v>
      </c>
      <c r="AL129" s="141">
        <f t="shared" si="684"/>
        <v>0</v>
      </c>
      <c r="AM129" s="141">
        <f t="shared" si="685"/>
        <v>0</v>
      </c>
      <c r="AN129" s="141">
        <f t="shared" si="686"/>
        <v>0</v>
      </c>
      <c r="AO129" s="84">
        <f>IF($I129=AO$7,$E129,0)</f>
        <v>0</v>
      </c>
      <c r="AP129" s="84">
        <f>IF($K129=ROUND(AO$7*$F129,2),$G129,0)</f>
        <v>0</v>
      </c>
      <c r="AQ129" s="141">
        <f t="shared" si="688"/>
        <v>0</v>
      </c>
      <c r="AR129" s="141">
        <f t="shared" si="689"/>
        <v>0</v>
      </c>
      <c r="AS129" s="141">
        <f t="shared" si="690"/>
        <v>0</v>
      </c>
      <c r="AT129" s="141">
        <f t="shared" si="691"/>
        <v>0</v>
      </c>
      <c r="AU129" s="141">
        <f>IF($H129&gt;0,#REF!,0)</f>
        <v>0</v>
      </c>
      <c r="AV129" s="141">
        <f t="shared" si="692"/>
        <v>0</v>
      </c>
      <c r="AW129" s="141">
        <f>IF($H129&gt;0,#REF!,0)</f>
        <v>0</v>
      </c>
      <c r="AX129" s="141">
        <f t="shared" si="693"/>
        <v>0</v>
      </c>
      <c r="AY129" s="247">
        <f t="shared" si="404"/>
        <v>0</v>
      </c>
      <c r="AZ129" s="85"/>
      <c r="BA129" s="86">
        <v>0</v>
      </c>
    </row>
    <row r="130" spans="1:53" ht="45.75" x14ac:dyDescent="0.65">
      <c r="A130" s="74" t="s">
        <v>95</v>
      </c>
      <c r="B130" s="74" t="s">
        <v>99</v>
      </c>
      <c r="C130" s="76">
        <f>C131</f>
        <v>5</v>
      </c>
      <c r="D130" s="77" t="s">
        <v>98</v>
      </c>
      <c r="E130" s="78">
        <v>21.794</v>
      </c>
      <c r="F130" s="137">
        <v>1.5</v>
      </c>
      <c r="G130" s="78">
        <v>0</v>
      </c>
      <c r="H130" s="249">
        <f t="shared" si="403"/>
        <v>2.1794000000000001E-2</v>
      </c>
      <c r="I130" s="80">
        <f>SUMIF(Y$14:AT$14,C130,Y$6:AT$6)</f>
        <v>1148.3900000000001</v>
      </c>
      <c r="J130" s="81">
        <f>IF(H130=0,ROUND(E130*I130,2),ROUND(H130*E130,2))</f>
        <v>0.47</v>
      </c>
      <c r="K130" s="80">
        <f>ROUND(F130*I130,2)</f>
        <v>1722.59</v>
      </c>
      <c r="L130" s="81">
        <f>IF(H130=0,ROUND(ROUND(F130*I130,2)*G130,2),ROUND(G130*H130,2))</f>
        <v>0</v>
      </c>
      <c r="M130" s="81">
        <f>L130-ROUND(G130*I130,2)</f>
        <v>0</v>
      </c>
      <c r="N130" s="82"/>
      <c r="O130" s="81">
        <f>J130+L130+N130</f>
        <v>0.47</v>
      </c>
      <c r="Q130" s="83">
        <f t="shared" si="412"/>
        <v>153.91</v>
      </c>
      <c r="R130" s="81">
        <f>ROUND(Q130*E130,2)</f>
        <v>3354.31</v>
      </c>
      <c r="S130" s="83">
        <f>ROUND(F130*Q130,2)</f>
        <v>230.87</v>
      </c>
      <c r="T130" s="81">
        <f>ROUND(S130*G130,2)</f>
        <v>0</v>
      </c>
      <c r="U130" s="81">
        <f>T130-ROUND(Q130*G130,2)</f>
        <v>0</v>
      </c>
      <c r="V130" s="82"/>
      <c r="W130" s="81">
        <f>R130+T130+V130</f>
        <v>3354.31</v>
      </c>
      <c r="X130" s="10"/>
      <c r="Y130" s="151"/>
      <c r="Z130" s="151"/>
      <c r="AA130" s="151"/>
      <c r="AB130" s="151"/>
      <c r="AC130" s="151"/>
      <c r="AD130" s="151"/>
      <c r="AE130" s="159"/>
      <c r="AF130" s="159"/>
      <c r="AG130" s="159"/>
      <c r="AH130" s="159"/>
      <c r="AI130" s="84">
        <f>IF($I130=AI$6,$E130,0)</f>
        <v>0</v>
      </c>
      <c r="AJ130" s="84">
        <f t="shared" ref="AJ130:AJ131" si="694">IF($K130=ROUND(AI$6*$F130,2),$G130,0)</f>
        <v>0</v>
      </c>
      <c r="AK130" s="141">
        <f>IF($H130&gt;0,AI130,0)</f>
        <v>0</v>
      </c>
      <c r="AL130" s="141">
        <f>IF(AK130&gt;0,1,0)</f>
        <v>0</v>
      </c>
      <c r="AM130" s="141">
        <f>IF($H130&gt;0,AJ130,0)</f>
        <v>0</v>
      </c>
      <c r="AN130" s="141">
        <f>IF(AM130&gt;0,1,0)</f>
        <v>0</v>
      </c>
      <c r="AO130" s="84">
        <f>IF($I130=AO$6,$E130,0)</f>
        <v>21.794</v>
      </c>
      <c r="AP130" s="84">
        <f t="shared" ref="AP130:AP131" si="695">IF($K130=ROUND(AO$6*$F130,2),$G130,0)</f>
        <v>0</v>
      </c>
      <c r="AQ130" s="141">
        <f>IF($H130&gt;0,AO130,0)</f>
        <v>21.794</v>
      </c>
      <c r="AR130" s="141">
        <f>IF(AQ130&gt;0,1,0)</f>
        <v>1</v>
      </c>
      <c r="AS130" s="141">
        <f>IF($H130&gt;0,AP130,0)</f>
        <v>0</v>
      </c>
      <c r="AT130" s="141">
        <f>IF(AS130&gt;0,1,0)</f>
        <v>0</v>
      </c>
      <c r="AU130" s="141" t="e">
        <f>IF($H130&gt;0,#REF!,0)</f>
        <v>#REF!</v>
      </c>
      <c r="AV130" s="141" t="e">
        <f>IF(AU130&gt;0,1,0)</f>
        <v>#REF!</v>
      </c>
      <c r="AW130" s="141" t="e">
        <f>IF($H130&gt;0,#REF!,0)</f>
        <v>#REF!</v>
      </c>
      <c r="AX130" s="141" t="e">
        <f>IF(AW130&gt;0,1,0)</f>
        <v>#REF!</v>
      </c>
      <c r="AY130" s="247">
        <f t="shared" si="404"/>
        <v>7.8810000000000005E-2</v>
      </c>
      <c r="AZ130" s="85"/>
      <c r="BA130" s="86">
        <v>78.81</v>
      </c>
    </row>
    <row r="131" spans="1:53" ht="45.75" x14ac:dyDescent="0.65">
      <c r="A131" s="87" t="str">
        <f>IF(E131+G131&gt;0,A130,"")</f>
        <v/>
      </c>
      <c r="B131" s="87" t="str">
        <f>IF(E131+G131&gt;0,B130,"")</f>
        <v/>
      </c>
      <c r="C131" s="76">
        <v>5</v>
      </c>
      <c r="D131" s="77" t="s">
        <v>98</v>
      </c>
      <c r="E131" s="78">
        <v>0</v>
      </c>
      <c r="F131" s="137">
        <v>1.1000000000000001</v>
      </c>
      <c r="G131" s="78">
        <v>0</v>
      </c>
      <c r="H131" s="249">
        <f t="shared" si="403"/>
        <v>0</v>
      </c>
      <c r="I131" s="80">
        <f>SUMIF(Y$14:AT$14,C131,Y$6:AT$6)</f>
        <v>1148.3900000000001</v>
      </c>
      <c r="J131" s="81">
        <f t="shared" ref="J131:J133" si="696">IF(H131=0,ROUND(E131*I131,2),ROUND(H131*E131,2))</f>
        <v>0</v>
      </c>
      <c r="K131" s="80">
        <f t="shared" ref="K131:K133" si="697">ROUND(F131*I131,2)</f>
        <v>1263.23</v>
      </c>
      <c r="L131" s="81">
        <f t="shared" ref="L131:L133" si="698">IF(H131=0,ROUND(ROUND(F131*I131,2)*G131,2),ROUND(G131*H131,2))</f>
        <v>0</v>
      </c>
      <c r="M131" s="81">
        <f t="shared" ref="M131:M133" si="699">L131-ROUND(G131*I131,2)</f>
        <v>0</v>
      </c>
      <c r="N131" s="82"/>
      <c r="O131" s="81">
        <f t="shared" ref="O131:O133" si="700">J131+L131+N131</f>
        <v>0</v>
      </c>
      <c r="Q131" s="83">
        <f t="shared" si="412"/>
        <v>153.91</v>
      </c>
      <c r="R131" s="81">
        <f t="shared" ref="R131:R133" si="701">ROUND(Q131*E131,2)</f>
        <v>0</v>
      </c>
      <c r="S131" s="83">
        <f t="shared" ref="S131:S133" si="702">ROUND(F131*Q131,2)</f>
        <v>169.3</v>
      </c>
      <c r="T131" s="81">
        <f t="shared" ref="T131:T133" si="703">ROUND(S131*G131,2)</f>
        <v>0</v>
      </c>
      <c r="U131" s="81">
        <f t="shared" ref="U131:U133" si="704">T131-ROUND(Q131*G131,2)</f>
        <v>0</v>
      </c>
      <c r="V131" s="82"/>
      <c r="W131" s="81">
        <f t="shared" ref="W131:W133" si="705">R131+T131+V131</f>
        <v>0</v>
      </c>
      <c r="X131" s="10"/>
      <c r="Y131" s="151"/>
      <c r="Z131" s="151"/>
      <c r="AA131" s="151"/>
      <c r="AB131" s="151"/>
      <c r="AC131" s="151"/>
      <c r="AD131" s="151"/>
      <c r="AE131" s="159"/>
      <c r="AF131" s="159"/>
      <c r="AG131" s="159"/>
      <c r="AH131" s="159"/>
      <c r="AI131" s="84">
        <f t="shared" ref="AI131" si="706">IF($I131=AI$6,$E131,0)</f>
        <v>0</v>
      </c>
      <c r="AJ131" s="84">
        <f t="shared" si="694"/>
        <v>0</v>
      </c>
      <c r="AK131" s="141">
        <f t="shared" ref="AK131:AK133" si="707">IF($H131&gt;0,AI131,0)</f>
        <v>0</v>
      </c>
      <c r="AL131" s="141">
        <f t="shared" ref="AL131:AL133" si="708">IF(AK131&gt;0,1,0)</f>
        <v>0</v>
      </c>
      <c r="AM131" s="141">
        <f t="shared" ref="AM131:AM133" si="709">IF($H131&gt;0,AJ131,0)</f>
        <v>0</v>
      </c>
      <c r="AN131" s="141">
        <f t="shared" ref="AN131:AN133" si="710">IF(AM131&gt;0,1,0)</f>
        <v>0</v>
      </c>
      <c r="AO131" s="84">
        <f t="shared" ref="AO131" si="711">IF($I131=AO$6,$E131,0)</f>
        <v>0</v>
      </c>
      <c r="AP131" s="84">
        <f t="shared" si="695"/>
        <v>0</v>
      </c>
      <c r="AQ131" s="141">
        <f t="shared" ref="AQ131:AQ133" si="712">IF($H131&gt;0,AO131,0)</f>
        <v>0</v>
      </c>
      <c r="AR131" s="141">
        <f t="shared" ref="AR131:AR133" si="713">IF(AQ131&gt;0,1,0)</f>
        <v>0</v>
      </c>
      <c r="AS131" s="141">
        <f t="shared" ref="AS131:AS133" si="714">IF($H131&gt;0,AP131,0)</f>
        <v>0</v>
      </c>
      <c r="AT131" s="141">
        <f t="shared" ref="AT131:AT133" si="715">IF(AS131&gt;0,1,0)</f>
        <v>0</v>
      </c>
      <c r="AU131" s="141">
        <f>IF($H131&gt;0,#REF!,0)</f>
        <v>0</v>
      </c>
      <c r="AV131" s="141">
        <f t="shared" ref="AV131:AV133" si="716">IF(AU131&gt;0,1,0)</f>
        <v>0</v>
      </c>
      <c r="AW131" s="141">
        <f>IF($H131&gt;0,#REF!,0)</f>
        <v>0</v>
      </c>
      <c r="AX131" s="141">
        <f t="shared" ref="AX131:AX133" si="717">IF(AW131&gt;0,1,0)</f>
        <v>0</v>
      </c>
      <c r="AY131" s="247">
        <f t="shared" si="404"/>
        <v>0</v>
      </c>
      <c r="AZ131" s="85"/>
      <c r="BA131" s="86">
        <v>0</v>
      </c>
    </row>
    <row r="132" spans="1:53" ht="45.75" x14ac:dyDescent="0.65">
      <c r="A132" s="87" t="str">
        <f>IF(E132+G132&gt;0,A130,"")</f>
        <v/>
      </c>
      <c r="B132" s="87" t="str">
        <f>IF(E132+G132&gt;0,B130,"")</f>
        <v/>
      </c>
      <c r="C132" s="76">
        <f>C131</f>
        <v>5</v>
      </c>
      <c r="D132" s="77" t="s">
        <v>98</v>
      </c>
      <c r="E132" s="78">
        <v>0</v>
      </c>
      <c r="F132" s="137">
        <v>1.5</v>
      </c>
      <c r="G132" s="78">
        <v>0</v>
      </c>
      <c r="H132" s="249">
        <f t="shared" si="403"/>
        <v>0</v>
      </c>
      <c r="I132" s="80">
        <f>SUMIF(Y$14:AT$14,C132,Y$7:AT$7)</f>
        <v>0</v>
      </c>
      <c r="J132" s="81">
        <f t="shared" si="696"/>
        <v>0</v>
      </c>
      <c r="K132" s="80">
        <f t="shared" si="697"/>
        <v>0</v>
      </c>
      <c r="L132" s="81">
        <f t="shared" si="698"/>
        <v>0</v>
      </c>
      <c r="M132" s="81">
        <f t="shared" si="699"/>
        <v>0</v>
      </c>
      <c r="N132" s="82"/>
      <c r="O132" s="81">
        <f t="shared" si="700"/>
        <v>0</v>
      </c>
      <c r="Q132" s="83">
        <f t="shared" si="412"/>
        <v>153.91</v>
      </c>
      <c r="R132" s="81">
        <f t="shared" si="701"/>
        <v>0</v>
      </c>
      <c r="S132" s="83">
        <f t="shared" si="702"/>
        <v>230.87</v>
      </c>
      <c r="T132" s="81">
        <f t="shared" si="703"/>
        <v>0</v>
      </c>
      <c r="U132" s="81">
        <f t="shared" si="704"/>
        <v>0</v>
      </c>
      <c r="V132" s="82"/>
      <c r="W132" s="81">
        <f t="shared" si="705"/>
        <v>0</v>
      </c>
      <c r="X132" s="10"/>
      <c r="Y132" s="151"/>
      <c r="Z132" s="151"/>
      <c r="AA132" s="151"/>
      <c r="AB132" s="151"/>
      <c r="AC132" s="151"/>
      <c r="AD132" s="151"/>
      <c r="AE132" s="159"/>
      <c r="AF132" s="159"/>
      <c r="AG132" s="159"/>
      <c r="AH132" s="159"/>
      <c r="AI132" s="84">
        <f>IF($I132=AI$7,$E132,0)</f>
        <v>0</v>
      </c>
      <c r="AJ132" s="84">
        <f>IF($K132=ROUND(AI$7*$F132,2),$G132,0)</f>
        <v>0</v>
      </c>
      <c r="AK132" s="141">
        <f t="shared" si="707"/>
        <v>0</v>
      </c>
      <c r="AL132" s="141">
        <f t="shared" si="708"/>
        <v>0</v>
      </c>
      <c r="AM132" s="141">
        <f t="shared" si="709"/>
        <v>0</v>
      </c>
      <c r="AN132" s="141">
        <f t="shared" si="710"/>
        <v>0</v>
      </c>
      <c r="AO132" s="84">
        <f>IF($I132=AO$7,$E132,0)</f>
        <v>0</v>
      </c>
      <c r="AP132" s="84">
        <f>IF($K132=ROUND(AO$7*$F132,2),$G132,0)</f>
        <v>0</v>
      </c>
      <c r="AQ132" s="141">
        <f t="shared" si="712"/>
        <v>0</v>
      </c>
      <c r="AR132" s="141">
        <f t="shared" si="713"/>
        <v>0</v>
      </c>
      <c r="AS132" s="141">
        <f t="shared" si="714"/>
        <v>0</v>
      </c>
      <c r="AT132" s="141">
        <f t="shared" si="715"/>
        <v>0</v>
      </c>
      <c r="AU132" s="141">
        <f>IF($H132&gt;0,#REF!,0)</f>
        <v>0</v>
      </c>
      <c r="AV132" s="141">
        <f t="shared" si="716"/>
        <v>0</v>
      </c>
      <c r="AW132" s="141">
        <f>IF($H132&gt;0,#REF!,0)</f>
        <v>0</v>
      </c>
      <c r="AX132" s="141">
        <f t="shared" si="717"/>
        <v>0</v>
      </c>
      <c r="AY132" s="247">
        <f t="shared" si="404"/>
        <v>0</v>
      </c>
      <c r="AZ132" s="85"/>
      <c r="BA132" s="86">
        <v>0</v>
      </c>
    </row>
    <row r="133" spans="1:53" ht="45.75" x14ac:dyDescent="0.65">
      <c r="A133" s="87" t="str">
        <f>IF(E133+G133&gt;0,A130,"")</f>
        <v/>
      </c>
      <c r="B133" s="87" t="str">
        <f>IF(E133+G133&gt;0,B130,"")</f>
        <v/>
      </c>
      <c r="C133" s="76">
        <f>C131</f>
        <v>5</v>
      </c>
      <c r="D133" s="77" t="s">
        <v>98</v>
      </c>
      <c r="E133" s="78">
        <v>0</v>
      </c>
      <c r="F133" s="137">
        <v>1.1000000000000001</v>
      </c>
      <c r="G133" s="78">
        <v>0</v>
      </c>
      <c r="H133" s="249">
        <f t="shared" si="403"/>
        <v>0</v>
      </c>
      <c r="I133" s="80">
        <f>SUMIF(Y$14:AT$14,C133,Y$7:AT$7)</f>
        <v>0</v>
      </c>
      <c r="J133" s="81">
        <f t="shared" si="696"/>
        <v>0</v>
      </c>
      <c r="K133" s="80">
        <f t="shared" si="697"/>
        <v>0</v>
      </c>
      <c r="L133" s="81">
        <f t="shared" si="698"/>
        <v>0</v>
      </c>
      <c r="M133" s="81">
        <f t="shared" si="699"/>
        <v>0</v>
      </c>
      <c r="N133" s="82"/>
      <c r="O133" s="81">
        <f t="shared" si="700"/>
        <v>0</v>
      </c>
      <c r="Q133" s="83">
        <f t="shared" si="412"/>
        <v>153.91</v>
      </c>
      <c r="R133" s="81">
        <f t="shared" si="701"/>
        <v>0</v>
      </c>
      <c r="S133" s="83">
        <f t="shared" si="702"/>
        <v>169.3</v>
      </c>
      <c r="T133" s="81">
        <f t="shared" si="703"/>
        <v>0</v>
      </c>
      <c r="U133" s="81">
        <f t="shared" si="704"/>
        <v>0</v>
      </c>
      <c r="V133" s="82"/>
      <c r="W133" s="81">
        <f t="shared" si="705"/>
        <v>0</v>
      </c>
      <c r="X133" s="10"/>
      <c r="Y133" s="151"/>
      <c r="Z133" s="151"/>
      <c r="AA133" s="151"/>
      <c r="AB133" s="151"/>
      <c r="AC133" s="151"/>
      <c r="AD133" s="151"/>
      <c r="AE133" s="159"/>
      <c r="AF133" s="159"/>
      <c r="AG133" s="159"/>
      <c r="AH133" s="159"/>
      <c r="AI133" s="84">
        <f>IF($I133=AI$7,$E133,0)</f>
        <v>0</v>
      </c>
      <c r="AJ133" s="84">
        <f>IF($K133=ROUND(AI$7*$F133,2),$G133,0)</f>
        <v>0</v>
      </c>
      <c r="AK133" s="141">
        <f t="shared" si="707"/>
        <v>0</v>
      </c>
      <c r="AL133" s="141">
        <f t="shared" si="708"/>
        <v>0</v>
      </c>
      <c r="AM133" s="141">
        <f t="shared" si="709"/>
        <v>0</v>
      </c>
      <c r="AN133" s="141">
        <f t="shared" si="710"/>
        <v>0</v>
      </c>
      <c r="AO133" s="84">
        <f>IF($I133=AO$7,$E133,0)</f>
        <v>0</v>
      </c>
      <c r="AP133" s="84">
        <f>IF($K133=ROUND(AO$7*$F133,2),$G133,0)</f>
        <v>0</v>
      </c>
      <c r="AQ133" s="141">
        <f t="shared" si="712"/>
        <v>0</v>
      </c>
      <c r="AR133" s="141">
        <f t="shared" si="713"/>
        <v>0</v>
      </c>
      <c r="AS133" s="141">
        <f t="shared" si="714"/>
        <v>0</v>
      </c>
      <c r="AT133" s="141">
        <f t="shared" si="715"/>
        <v>0</v>
      </c>
      <c r="AU133" s="141">
        <f>IF($H133&gt;0,#REF!,0)</f>
        <v>0</v>
      </c>
      <c r="AV133" s="141">
        <f t="shared" si="716"/>
        <v>0</v>
      </c>
      <c r="AW133" s="141">
        <f>IF($H133&gt;0,#REF!,0)</f>
        <v>0</v>
      </c>
      <c r="AX133" s="141">
        <f t="shared" si="717"/>
        <v>0</v>
      </c>
      <c r="AY133" s="247">
        <f t="shared" si="404"/>
        <v>0</v>
      </c>
      <c r="AZ133" s="85"/>
      <c r="BA133" s="86">
        <v>0</v>
      </c>
    </row>
    <row r="134" spans="1:53" ht="45.75" x14ac:dyDescent="0.65">
      <c r="A134" s="74" t="s">
        <v>100</v>
      </c>
      <c r="B134" s="74" t="s">
        <v>46</v>
      </c>
      <c r="C134" s="76">
        <f>C135</f>
        <v>6</v>
      </c>
      <c r="D134" s="77" t="s">
        <v>101</v>
      </c>
      <c r="E134" s="78">
        <v>1.7989999999999999</v>
      </c>
      <c r="F134" s="137">
        <v>1.5</v>
      </c>
      <c r="G134" s="78">
        <v>0</v>
      </c>
      <c r="H134" s="249">
        <f t="shared" si="403"/>
        <v>1.799E-3</v>
      </c>
      <c r="I134" s="80">
        <f>SUMIF(Y$14:AT$14,C134,Y$6:AT$6)</f>
        <v>0</v>
      </c>
      <c r="J134" s="81">
        <f>IF(H134=0,ROUND(E134*I134,2),ROUND(H134*E134,2))</f>
        <v>0</v>
      </c>
      <c r="K134" s="80">
        <f>ROUND(F134*I134,2)</f>
        <v>0</v>
      </c>
      <c r="L134" s="81">
        <f>IF(H134=0,ROUND(ROUND(F134*I134,2)*G134,2),ROUND(G134*H134,2))</f>
        <v>0</v>
      </c>
      <c r="M134" s="81">
        <f>L134-ROUND(G134*I134,2)</f>
        <v>0</v>
      </c>
      <c r="N134" s="82"/>
      <c r="O134" s="81">
        <f>J134+L134+N134</f>
        <v>0</v>
      </c>
      <c r="Q134" s="83">
        <f t="shared" si="412"/>
        <v>153.91</v>
      </c>
      <c r="R134" s="81">
        <f>ROUND(Q134*E134,2)</f>
        <v>276.88</v>
      </c>
      <c r="S134" s="83">
        <f>ROUND(F134*Q134,2)</f>
        <v>230.87</v>
      </c>
      <c r="T134" s="81">
        <f>ROUND(S134*G134,2)</f>
        <v>0</v>
      </c>
      <c r="U134" s="81">
        <f>T134-ROUND(Q134*G134,2)</f>
        <v>0</v>
      </c>
      <c r="V134" s="82"/>
      <c r="W134" s="81">
        <f>R134+T134+V134</f>
        <v>276.88</v>
      </c>
      <c r="X134" s="10"/>
      <c r="Y134" s="151"/>
      <c r="Z134" s="151"/>
      <c r="AA134" s="151"/>
      <c r="AB134" s="151"/>
      <c r="AC134" s="151"/>
      <c r="AD134" s="151"/>
      <c r="AE134" s="159"/>
      <c r="AF134" s="159"/>
      <c r="AG134" s="159"/>
      <c r="AH134" s="159"/>
      <c r="AI134" s="84">
        <f>IF($I134=AI$6,$E134,0)</f>
        <v>0</v>
      </c>
      <c r="AJ134" s="84">
        <f t="shared" ref="AJ134:AJ135" si="718">IF($K134=ROUND(AI$6*$F134,2),$G134,0)</f>
        <v>0</v>
      </c>
      <c r="AK134" s="141">
        <f>IF($H134&gt;0,AI134,0)</f>
        <v>0</v>
      </c>
      <c r="AL134" s="141">
        <f>IF(AK134&gt;0,1,0)</f>
        <v>0</v>
      </c>
      <c r="AM134" s="141">
        <f>IF($H134&gt;0,AJ134,0)</f>
        <v>0</v>
      </c>
      <c r="AN134" s="141">
        <f>IF(AM134&gt;0,1,0)</f>
        <v>0</v>
      </c>
      <c r="AO134" s="84">
        <f>IF($I134=AO$6,$E134,0)</f>
        <v>0</v>
      </c>
      <c r="AP134" s="84">
        <f t="shared" ref="AP134:AP135" si="719">IF($K134=ROUND(AO$6*$F134,2),$G134,0)</f>
        <v>0</v>
      </c>
      <c r="AQ134" s="141">
        <f>IF($H134&gt;0,AO134,0)</f>
        <v>0</v>
      </c>
      <c r="AR134" s="141">
        <f>IF(AQ134&gt;0,1,0)</f>
        <v>0</v>
      </c>
      <c r="AS134" s="141">
        <f>IF($H134&gt;0,AP134,0)</f>
        <v>0</v>
      </c>
      <c r="AT134" s="141">
        <f>IF(AS134&gt;0,1,0)</f>
        <v>0</v>
      </c>
      <c r="AU134" s="141" t="e">
        <f>IF($H134&gt;0,#REF!,0)</f>
        <v>#REF!</v>
      </c>
      <c r="AV134" s="141" t="e">
        <f>IF(AU134&gt;0,1,0)</f>
        <v>#REF!</v>
      </c>
      <c r="AW134" s="141" t="e">
        <f>IF($H134&gt;0,#REF!,0)</f>
        <v>#REF!</v>
      </c>
      <c r="AX134" s="141" t="e">
        <f>IF(AW134&gt;0,1,0)</f>
        <v>#REF!</v>
      </c>
      <c r="AY134" s="247">
        <f t="shared" si="404"/>
        <v>2E-3</v>
      </c>
      <c r="AZ134" s="85"/>
      <c r="BA134" s="86">
        <v>2</v>
      </c>
    </row>
    <row r="135" spans="1:53" ht="45.75" x14ac:dyDescent="0.65">
      <c r="A135" s="87" t="str">
        <f>IF(E135+G135&gt;0,A134,"")</f>
        <v/>
      </c>
      <c r="B135" s="87" t="str">
        <f>IF(E135+G135&gt;0,B134,"")</f>
        <v/>
      </c>
      <c r="C135" s="76">
        <v>6</v>
      </c>
      <c r="D135" s="77" t="s">
        <v>101</v>
      </c>
      <c r="E135" s="78">
        <v>0</v>
      </c>
      <c r="F135" s="137">
        <v>1.1000000000000001</v>
      </c>
      <c r="G135" s="78">
        <v>0</v>
      </c>
      <c r="H135" s="249">
        <f t="shared" si="403"/>
        <v>0</v>
      </c>
      <c r="I135" s="80">
        <f>SUMIF(Y$14:AT$14,C135,Y$6:AT$6)</f>
        <v>0</v>
      </c>
      <c r="J135" s="81">
        <f t="shared" ref="J135:J137" si="720">IF(H135=0,ROUND(E135*I135,2),ROUND(H135*E135,2))</f>
        <v>0</v>
      </c>
      <c r="K135" s="80">
        <f t="shared" ref="K135:K137" si="721">ROUND(F135*I135,2)</f>
        <v>0</v>
      </c>
      <c r="L135" s="81">
        <f t="shared" ref="L135:L137" si="722">IF(H135=0,ROUND(ROUND(F135*I135,2)*G135,2),ROUND(G135*H135,2))</f>
        <v>0</v>
      </c>
      <c r="M135" s="81">
        <f t="shared" ref="M135:M137" si="723">L135-ROUND(G135*I135,2)</f>
        <v>0</v>
      </c>
      <c r="N135" s="82"/>
      <c r="O135" s="81">
        <f t="shared" ref="O135:O137" si="724">J135+L135+N135</f>
        <v>0</v>
      </c>
      <c r="Q135" s="83">
        <f t="shared" si="412"/>
        <v>153.91</v>
      </c>
      <c r="R135" s="81">
        <f t="shared" ref="R135:R137" si="725">ROUND(Q135*E135,2)</f>
        <v>0</v>
      </c>
      <c r="S135" s="83">
        <f t="shared" ref="S135:S137" si="726">ROUND(F135*Q135,2)</f>
        <v>169.3</v>
      </c>
      <c r="T135" s="81">
        <f t="shared" ref="T135:T137" si="727">ROUND(S135*G135,2)</f>
        <v>0</v>
      </c>
      <c r="U135" s="81">
        <f t="shared" ref="U135:U137" si="728">T135-ROUND(Q135*G135,2)</f>
        <v>0</v>
      </c>
      <c r="V135" s="82"/>
      <c r="W135" s="81">
        <f t="shared" ref="W135:W137" si="729">R135+T135+V135</f>
        <v>0</v>
      </c>
      <c r="X135" s="10"/>
      <c r="Y135" s="151"/>
      <c r="Z135" s="151"/>
      <c r="AA135" s="151"/>
      <c r="AB135" s="151"/>
      <c r="AC135" s="151"/>
      <c r="AD135" s="151"/>
      <c r="AE135" s="159"/>
      <c r="AF135" s="159"/>
      <c r="AG135" s="159"/>
      <c r="AH135" s="159"/>
      <c r="AI135" s="84">
        <f t="shared" ref="AI135" si="730">IF($I135=AI$6,$E135,0)</f>
        <v>0</v>
      </c>
      <c r="AJ135" s="84">
        <f t="shared" si="718"/>
        <v>0</v>
      </c>
      <c r="AK135" s="141">
        <f t="shared" ref="AK135:AK137" si="731">IF($H135&gt;0,AI135,0)</f>
        <v>0</v>
      </c>
      <c r="AL135" s="141">
        <f t="shared" ref="AL135:AL137" si="732">IF(AK135&gt;0,1,0)</f>
        <v>0</v>
      </c>
      <c r="AM135" s="141">
        <f t="shared" ref="AM135:AM137" si="733">IF($H135&gt;0,AJ135,0)</f>
        <v>0</v>
      </c>
      <c r="AN135" s="141">
        <f t="shared" ref="AN135:AN137" si="734">IF(AM135&gt;0,1,0)</f>
        <v>0</v>
      </c>
      <c r="AO135" s="84">
        <f t="shared" ref="AO135" si="735">IF($I135=AO$6,$E135,0)</f>
        <v>0</v>
      </c>
      <c r="AP135" s="84">
        <f t="shared" si="719"/>
        <v>0</v>
      </c>
      <c r="AQ135" s="141">
        <f t="shared" ref="AQ135:AQ137" si="736">IF($H135&gt;0,AO135,0)</f>
        <v>0</v>
      </c>
      <c r="AR135" s="141">
        <f t="shared" ref="AR135:AR137" si="737">IF(AQ135&gt;0,1,0)</f>
        <v>0</v>
      </c>
      <c r="AS135" s="141">
        <f t="shared" ref="AS135:AS137" si="738">IF($H135&gt;0,AP135,0)</f>
        <v>0</v>
      </c>
      <c r="AT135" s="141">
        <f t="shared" ref="AT135:AT137" si="739">IF(AS135&gt;0,1,0)</f>
        <v>0</v>
      </c>
      <c r="AU135" s="141">
        <f>IF($H135&gt;0,#REF!,0)</f>
        <v>0</v>
      </c>
      <c r="AV135" s="141">
        <f t="shared" ref="AV135:AV137" si="740">IF(AU135&gt;0,1,0)</f>
        <v>0</v>
      </c>
      <c r="AW135" s="141">
        <f>IF($H135&gt;0,#REF!,0)</f>
        <v>0</v>
      </c>
      <c r="AX135" s="141">
        <f t="shared" ref="AX135:AX137" si="741">IF(AW135&gt;0,1,0)</f>
        <v>0</v>
      </c>
      <c r="AY135" s="247">
        <f t="shared" si="404"/>
        <v>0</v>
      </c>
      <c r="AZ135" s="85"/>
      <c r="BA135" s="86">
        <v>0</v>
      </c>
    </row>
    <row r="136" spans="1:53" ht="45.75" x14ac:dyDescent="0.65">
      <c r="A136" s="87" t="str">
        <f>IF(E136+G136&gt;0,A134,"")</f>
        <v/>
      </c>
      <c r="B136" s="87" t="str">
        <f>IF(E136+G136&gt;0,B134,"")</f>
        <v/>
      </c>
      <c r="C136" s="76">
        <f>C135</f>
        <v>6</v>
      </c>
      <c r="D136" s="77" t="s">
        <v>101</v>
      </c>
      <c r="E136" s="78">
        <v>0</v>
      </c>
      <c r="F136" s="137">
        <v>1.5</v>
      </c>
      <c r="G136" s="78">
        <v>0</v>
      </c>
      <c r="H136" s="249">
        <f t="shared" si="403"/>
        <v>0</v>
      </c>
      <c r="I136" s="80">
        <f>SUMIF(Y$14:AT$14,C136,Y$7:AT$7)</f>
        <v>0</v>
      </c>
      <c r="J136" s="81">
        <f t="shared" si="720"/>
        <v>0</v>
      </c>
      <c r="K136" s="80">
        <f t="shared" si="721"/>
        <v>0</v>
      </c>
      <c r="L136" s="81">
        <f t="shared" si="722"/>
        <v>0</v>
      </c>
      <c r="M136" s="81">
        <f t="shared" si="723"/>
        <v>0</v>
      </c>
      <c r="N136" s="82"/>
      <c r="O136" s="81">
        <f t="shared" si="724"/>
        <v>0</v>
      </c>
      <c r="Q136" s="83">
        <f t="shared" si="412"/>
        <v>153.91</v>
      </c>
      <c r="R136" s="81">
        <f t="shared" si="725"/>
        <v>0</v>
      </c>
      <c r="S136" s="83">
        <f t="shared" si="726"/>
        <v>230.87</v>
      </c>
      <c r="T136" s="81">
        <f t="shared" si="727"/>
        <v>0</v>
      </c>
      <c r="U136" s="81">
        <f t="shared" si="728"/>
        <v>0</v>
      </c>
      <c r="V136" s="82"/>
      <c r="W136" s="81">
        <f t="shared" si="729"/>
        <v>0</v>
      </c>
      <c r="X136" s="10"/>
      <c r="Y136" s="151"/>
      <c r="Z136" s="151"/>
      <c r="AA136" s="151"/>
      <c r="AB136" s="151"/>
      <c r="AC136" s="151"/>
      <c r="AD136" s="151"/>
      <c r="AE136" s="159"/>
      <c r="AF136" s="159"/>
      <c r="AG136" s="159"/>
      <c r="AH136" s="159"/>
      <c r="AI136" s="84">
        <f>IF($I136=AI$7,$E136,0)</f>
        <v>0</v>
      </c>
      <c r="AJ136" s="84">
        <f>IF($K136=ROUND(AI$7*$F136,2),$G136,0)</f>
        <v>0</v>
      </c>
      <c r="AK136" s="141">
        <f t="shared" si="731"/>
        <v>0</v>
      </c>
      <c r="AL136" s="141">
        <f t="shared" si="732"/>
        <v>0</v>
      </c>
      <c r="AM136" s="141">
        <f t="shared" si="733"/>
        <v>0</v>
      </c>
      <c r="AN136" s="141">
        <f t="shared" si="734"/>
        <v>0</v>
      </c>
      <c r="AO136" s="84">
        <f>IF($I136=AO$7,$E136,0)</f>
        <v>0</v>
      </c>
      <c r="AP136" s="84">
        <f>IF($K136=ROUND(AO$7*$F136,2),$G136,0)</f>
        <v>0</v>
      </c>
      <c r="AQ136" s="141">
        <f t="shared" si="736"/>
        <v>0</v>
      </c>
      <c r="AR136" s="141">
        <f t="shared" si="737"/>
        <v>0</v>
      </c>
      <c r="AS136" s="141">
        <f t="shared" si="738"/>
        <v>0</v>
      </c>
      <c r="AT136" s="141">
        <f t="shared" si="739"/>
        <v>0</v>
      </c>
      <c r="AU136" s="141">
        <f>IF($H136&gt;0,#REF!,0)</f>
        <v>0</v>
      </c>
      <c r="AV136" s="141">
        <f t="shared" si="740"/>
        <v>0</v>
      </c>
      <c r="AW136" s="141">
        <f>IF($H136&gt;0,#REF!,0)</f>
        <v>0</v>
      </c>
      <c r="AX136" s="141">
        <f t="shared" si="741"/>
        <v>0</v>
      </c>
      <c r="AY136" s="247">
        <f t="shared" si="404"/>
        <v>0</v>
      </c>
      <c r="AZ136" s="85"/>
      <c r="BA136" s="86">
        <v>0</v>
      </c>
    </row>
    <row r="137" spans="1:53" ht="45.75" x14ac:dyDescent="0.65">
      <c r="A137" s="87" t="str">
        <f>IF(E137+G137&gt;0,A134,"")</f>
        <v/>
      </c>
      <c r="B137" s="87" t="str">
        <f>IF(E137+G137&gt;0,B134,"")</f>
        <v/>
      </c>
      <c r="C137" s="76">
        <f>C135</f>
        <v>6</v>
      </c>
      <c r="D137" s="77" t="s">
        <v>101</v>
      </c>
      <c r="E137" s="78">
        <v>0</v>
      </c>
      <c r="F137" s="137">
        <v>1.1000000000000001</v>
      </c>
      <c r="G137" s="78">
        <v>0</v>
      </c>
      <c r="H137" s="249">
        <f t="shared" si="403"/>
        <v>0</v>
      </c>
      <c r="I137" s="80">
        <f>SUMIF(Y$14:AT$14,C137,Y$7:AT$7)</f>
        <v>0</v>
      </c>
      <c r="J137" s="81">
        <f t="shared" si="720"/>
        <v>0</v>
      </c>
      <c r="K137" s="80">
        <f t="shared" si="721"/>
        <v>0</v>
      </c>
      <c r="L137" s="81">
        <f t="shared" si="722"/>
        <v>0</v>
      </c>
      <c r="M137" s="81">
        <f t="shared" si="723"/>
        <v>0</v>
      </c>
      <c r="N137" s="82"/>
      <c r="O137" s="81">
        <f t="shared" si="724"/>
        <v>0</v>
      </c>
      <c r="Q137" s="83">
        <f t="shared" si="412"/>
        <v>153.91</v>
      </c>
      <c r="R137" s="81">
        <f t="shared" si="725"/>
        <v>0</v>
      </c>
      <c r="S137" s="83">
        <f t="shared" si="726"/>
        <v>169.3</v>
      </c>
      <c r="T137" s="81">
        <f t="shared" si="727"/>
        <v>0</v>
      </c>
      <c r="U137" s="81">
        <f t="shared" si="728"/>
        <v>0</v>
      </c>
      <c r="V137" s="82"/>
      <c r="W137" s="81">
        <f t="shared" si="729"/>
        <v>0</v>
      </c>
      <c r="X137" s="10"/>
      <c r="Y137" s="151"/>
      <c r="Z137" s="151"/>
      <c r="AA137" s="151"/>
      <c r="AB137" s="151"/>
      <c r="AC137" s="151"/>
      <c r="AD137" s="151"/>
      <c r="AE137" s="159"/>
      <c r="AF137" s="159"/>
      <c r="AG137" s="159"/>
      <c r="AH137" s="159"/>
      <c r="AI137" s="84">
        <f>IF($I137=AI$7,$E137,0)</f>
        <v>0</v>
      </c>
      <c r="AJ137" s="84">
        <f>IF($K137=ROUND(AI$7*$F137,2),$G137,0)</f>
        <v>0</v>
      </c>
      <c r="AK137" s="141">
        <f t="shared" si="731"/>
        <v>0</v>
      </c>
      <c r="AL137" s="141">
        <f t="shared" si="732"/>
        <v>0</v>
      </c>
      <c r="AM137" s="141">
        <f t="shared" si="733"/>
        <v>0</v>
      </c>
      <c r="AN137" s="141">
        <f t="shared" si="734"/>
        <v>0</v>
      </c>
      <c r="AO137" s="84">
        <f>IF($I137=AO$7,$E137,0)</f>
        <v>0</v>
      </c>
      <c r="AP137" s="84">
        <f>IF($K137=ROUND(AO$7*$F137,2),$G137,0)</f>
        <v>0</v>
      </c>
      <c r="AQ137" s="141">
        <f t="shared" si="736"/>
        <v>0</v>
      </c>
      <c r="AR137" s="141">
        <f t="shared" si="737"/>
        <v>0</v>
      </c>
      <c r="AS137" s="141">
        <f t="shared" si="738"/>
        <v>0</v>
      </c>
      <c r="AT137" s="141">
        <f t="shared" si="739"/>
        <v>0</v>
      </c>
      <c r="AU137" s="141">
        <f>IF($H137&gt;0,#REF!,0)</f>
        <v>0</v>
      </c>
      <c r="AV137" s="141">
        <f t="shared" si="740"/>
        <v>0</v>
      </c>
      <c r="AW137" s="141">
        <f>IF($H137&gt;0,#REF!,0)</f>
        <v>0</v>
      </c>
      <c r="AX137" s="141">
        <f t="shared" si="741"/>
        <v>0</v>
      </c>
      <c r="AY137" s="247">
        <f t="shared" si="404"/>
        <v>0</v>
      </c>
      <c r="AZ137" s="85"/>
      <c r="BA137" s="86">
        <v>0</v>
      </c>
    </row>
    <row r="138" spans="1:53" ht="45.75" x14ac:dyDescent="0.65">
      <c r="A138" s="74" t="s">
        <v>102</v>
      </c>
      <c r="B138" s="74" t="s">
        <v>397</v>
      </c>
      <c r="C138" s="76">
        <f>C139</f>
        <v>6</v>
      </c>
      <c r="D138" s="77" t="s">
        <v>103</v>
      </c>
      <c r="E138" s="78">
        <v>5.9649999999999999</v>
      </c>
      <c r="F138" s="137">
        <v>1.5</v>
      </c>
      <c r="G138" s="78">
        <v>0</v>
      </c>
      <c r="H138" s="249">
        <f t="shared" si="403"/>
        <v>5.9649999999999998E-3</v>
      </c>
      <c r="I138" s="80">
        <f>SUMIF(Y$14:AT$14,C138,Y$6:AT$6)</f>
        <v>0</v>
      </c>
      <c r="J138" s="81">
        <f>IF(H138=0,ROUND(E138*I138,2),ROUND(H138*E138,2))</f>
        <v>0.04</v>
      </c>
      <c r="K138" s="80">
        <f>ROUND(F138*I138,2)</f>
        <v>0</v>
      </c>
      <c r="L138" s="81">
        <f>IF(H138=0,ROUND(ROUND(F138*I138,2)*G138,2),ROUND(G138*H138,2))</f>
        <v>0</v>
      </c>
      <c r="M138" s="81">
        <f>L138-ROUND(G138*I138,2)</f>
        <v>0</v>
      </c>
      <c r="N138" s="82"/>
      <c r="O138" s="81">
        <f>J138+L138+N138</f>
        <v>0.04</v>
      </c>
      <c r="Q138" s="83">
        <f t="shared" si="412"/>
        <v>153.91</v>
      </c>
      <c r="R138" s="81">
        <f>ROUND(Q138*E138,2)</f>
        <v>918.07</v>
      </c>
      <c r="S138" s="83">
        <f>ROUND(F138*Q138,2)</f>
        <v>230.87</v>
      </c>
      <c r="T138" s="81">
        <f>ROUND(S138*G138,2)</f>
        <v>0</v>
      </c>
      <c r="U138" s="81">
        <f>T138-ROUND(Q138*G138,2)</f>
        <v>0</v>
      </c>
      <c r="V138" s="82"/>
      <c r="W138" s="81">
        <f>R138+T138+V138</f>
        <v>918.07</v>
      </c>
      <c r="X138" s="10"/>
      <c r="Y138" s="151"/>
      <c r="Z138" s="151"/>
      <c r="AA138" s="151"/>
      <c r="AB138" s="151"/>
      <c r="AC138" s="151"/>
      <c r="AD138" s="151"/>
      <c r="AE138" s="159"/>
      <c r="AF138" s="159"/>
      <c r="AG138" s="159"/>
      <c r="AH138" s="159"/>
      <c r="AI138" s="84">
        <f>IF($I138=AI$6,$E138,0)</f>
        <v>0</v>
      </c>
      <c r="AJ138" s="84">
        <f t="shared" ref="AJ138:AJ139" si="742">IF($K138=ROUND(AI$6*$F138,2),$G138,0)</f>
        <v>0</v>
      </c>
      <c r="AK138" s="141">
        <f>IF($H138&gt;0,AI138,0)</f>
        <v>0</v>
      </c>
      <c r="AL138" s="141">
        <f>IF(AK138&gt;0,1,0)</f>
        <v>0</v>
      </c>
      <c r="AM138" s="141">
        <f>IF($H138&gt;0,AJ138,0)</f>
        <v>0</v>
      </c>
      <c r="AN138" s="141">
        <f>IF(AM138&gt;0,1,0)</f>
        <v>0</v>
      </c>
      <c r="AO138" s="84">
        <f>IF($I138=AO$6,$E138,0)</f>
        <v>0</v>
      </c>
      <c r="AP138" s="84">
        <f t="shared" ref="AP138:AP139" si="743">IF($K138=ROUND(AO$6*$F138,2),$G138,0)</f>
        <v>0</v>
      </c>
      <c r="AQ138" s="141">
        <f>IF($H138&gt;0,AO138,0)</f>
        <v>0</v>
      </c>
      <c r="AR138" s="141">
        <f>IF(AQ138&gt;0,1,0)</f>
        <v>0</v>
      </c>
      <c r="AS138" s="141">
        <f>IF($H138&gt;0,AP138,0)</f>
        <v>0</v>
      </c>
      <c r="AT138" s="141">
        <f>IF(AS138&gt;0,1,0)</f>
        <v>0</v>
      </c>
      <c r="AU138" s="141" t="e">
        <f>IF($H138&gt;0,#REF!,0)</f>
        <v>#REF!</v>
      </c>
      <c r="AV138" s="141" t="e">
        <f>IF(AU138&gt;0,1,0)</f>
        <v>#REF!</v>
      </c>
      <c r="AW138" s="141" t="e">
        <f>IF($H138&gt;0,#REF!,0)</f>
        <v>#REF!</v>
      </c>
      <c r="AX138" s="141" t="e">
        <f>IF(AW138&gt;0,1,0)</f>
        <v>#REF!</v>
      </c>
      <c r="AY138" s="247">
        <f t="shared" si="404"/>
        <v>1.04E-2</v>
      </c>
      <c r="AZ138" s="85"/>
      <c r="BA138" s="86">
        <v>10.4</v>
      </c>
    </row>
    <row r="139" spans="1:53" ht="45.75" x14ac:dyDescent="0.65">
      <c r="A139" s="87" t="str">
        <f>IF(E139+G139&gt;0,A138,"")</f>
        <v/>
      </c>
      <c r="B139" s="87" t="str">
        <f>IF(E139+G139&gt;0,B138,"")</f>
        <v/>
      </c>
      <c r="C139" s="76">
        <v>6</v>
      </c>
      <c r="D139" s="77" t="s">
        <v>103</v>
      </c>
      <c r="E139" s="78">
        <v>0</v>
      </c>
      <c r="F139" s="137">
        <v>1.1000000000000001</v>
      </c>
      <c r="G139" s="78">
        <v>0</v>
      </c>
      <c r="H139" s="249">
        <f t="shared" si="403"/>
        <v>0</v>
      </c>
      <c r="I139" s="80">
        <f>SUMIF(Y$14:AT$14,C139,Y$6:AT$6)</f>
        <v>0</v>
      </c>
      <c r="J139" s="81">
        <f t="shared" ref="J139:J141" si="744">IF(H139=0,ROUND(E139*I139,2),ROUND(H139*E139,2))</f>
        <v>0</v>
      </c>
      <c r="K139" s="80">
        <f t="shared" ref="K139:K141" si="745">ROUND(F139*I139,2)</f>
        <v>0</v>
      </c>
      <c r="L139" s="81">
        <f t="shared" ref="L139:L141" si="746">IF(H139=0,ROUND(ROUND(F139*I139,2)*G139,2),ROUND(G139*H139,2))</f>
        <v>0</v>
      </c>
      <c r="M139" s="81">
        <f t="shared" ref="M139:M141" si="747">L139-ROUND(G139*I139,2)</f>
        <v>0</v>
      </c>
      <c r="N139" s="82"/>
      <c r="O139" s="81">
        <f t="shared" ref="O139:O141" si="748">J139+L139+N139</f>
        <v>0</v>
      </c>
      <c r="Q139" s="83">
        <f t="shared" si="412"/>
        <v>153.91</v>
      </c>
      <c r="R139" s="81">
        <f t="shared" ref="R139:R141" si="749">ROUND(Q139*E139,2)</f>
        <v>0</v>
      </c>
      <c r="S139" s="83">
        <f t="shared" ref="S139:S141" si="750">ROUND(F139*Q139,2)</f>
        <v>169.3</v>
      </c>
      <c r="T139" s="81">
        <f t="shared" ref="T139:T141" si="751">ROUND(S139*G139,2)</f>
        <v>0</v>
      </c>
      <c r="U139" s="81">
        <f t="shared" ref="U139:U141" si="752">T139-ROUND(Q139*G139,2)</f>
        <v>0</v>
      </c>
      <c r="V139" s="82"/>
      <c r="W139" s="81">
        <f t="shared" ref="W139:W141" si="753">R139+T139+V139</f>
        <v>0</v>
      </c>
      <c r="X139" s="10"/>
      <c r="Y139" s="151"/>
      <c r="Z139" s="151"/>
      <c r="AA139" s="151"/>
      <c r="AB139" s="151"/>
      <c r="AC139" s="151"/>
      <c r="AD139" s="151"/>
      <c r="AE139" s="159"/>
      <c r="AF139" s="159"/>
      <c r="AG139" s="159"/>
      <c r="AH139" s="159"/>
      <c r="AI139" s="84">
        <f t="shared" ref="AI139" si="754">IF($I139=AI$6,$E139,0)</f>
        <v>0</v>
      </c>
      <c r="AJ139" s="84">
        <f t="shared" si="742"/>
        <v>0</v>
      </c>
      <c r="AK139" s="141">
        <f t="shared" ref="AK139:AK141" si="755">IF($H139&gt;0,AI139,0)</f>
        <v>0</v>
      </c>
      <c r="AL139" s="141">
        <f t="shared" ref="AL139:AL141" si="756">IF(AK139&gt;0,1,0)</f>
        <v>0</v>
      </c>
      <c r="AM139" s="141">
        <f t="shared" ref="AM139:AM141" si="757">IF($H139&gt;0,AJ139,0)</f>
        <v>0</v>
      </c>
      <c r="AN139" s="141">
        <f t="shared" ref="AN139:AN141" si="758">IF(AM139&gt;0,1,0)</f>
        <v>0</v>
      </c>
      <c r="AO139" s="84">
        <f t="shared" ref="AO139" si="759">IF($I139=AO$6,$E139,0)</f>
        <v>0</v>
      </c>
      <c r="AP139" s="84">
        <f t="shared" si="743"/>
        <v>0</v>
      </c>
      <c r="AQ139" s="141">
        <f t="shared" ref="AQ139:AQ141" si="760">IF($H139&gt;0,AO139,0)</f>
        <v>0</v>
      </c>
      <c r="AR139" s="141">
        <f t="shared" ref="AR139:AR141" si="761">IF(AQ139&gt;0,1,0)</f>
        <v>0</v>
      </c>
      <c r="AS139" s="141">
        <f t="shared" ref="AS139:AS141" si="762">IF($H139&gt;0,AP139,0)</f>
        <v>0</v>
      </c>
      <c r="AT139" s="141">
        <f t="shared" ref="AT139:AT141" si="763">IF(AS139&gt;0,1,0)</f>
        <v>0</v>
      </c>
      <c r="AU139" s="141">
        <f>IF($H139&gt;0,#REF!,0)</f>
        <v>0</v>
      </c>
      <c r="AV139" s="141">
        <f t="shared" ref="AV139:AV141" si="764">IF(AU139&gt;0,1,0)</f>
        <v>0</v>
      </c>
      <c r="AW139" s="141">
        <f>IF($H139&gt;0,#REF!,0)</f>
        <v>0</v>
      </c>
      <c r="AX139" s="141">
        <f t="shared" ref="AX139:AX141" si="765">IF(AW139&gt;0,1,0)</f>
        <v>0</v>
      </c>
      <c r="AY139" s="247">
        <f t="shared" si="404"/>
        <v>0</v>
      </c>
      <c r="AZ139" s="85"/>
      <c r="BA139" s="86">
        <v>0</v>
      </c>
    </row>
    <row r="140" spans="1:53" ht="45.75" x14ac:dyDescent="0.65">
      <c r="A140" s="87" t="str">
        <f>IF(E140+G140&gt;0,A138,"")</f>
        <v/>
      </c>
      <c r="B140" s="87" t="str">
        <f>IF(E140+G140&gt;0,B138,"")</f>
        <v/>
      </c>
      <c r="C140" s="76">
        <f>C139</f>
        <v>6</v>
      </c>
      <c r="D140" s="77" t="s">
        <v>103</v>
      </c>
      <c r="E140" s="78">
        <v>0</v>
      </c>
      <c r="F140" s="137">
        <v>1.5</v>
      </c>
      <c r="G140" s="78">
        <v>0</v>
      </c>
      <c r="H140" s="249">
        <f t="shared" si="403"/>
        <v>0</v>
      </c>
      <c r="I140" s="80">
        <f>SUMIF(Y$14:AT$14,C140,Y$7:AT$7)</f>
        <v>0</v>
      </c>
      <c r="J140" s="81">
        <f t="shared" si="744"/>
        <v>0</v>
      </c>
      <c r="K140" s="80">
        <f t="shared" si="745"/>
        <v>0</v>
      </c>
      <c r="L140" s="81">
        <f t="shared" si="746"/>
        <v>0</v>
      </c>
      <c r="M140" s="81">
        <f t="shared" si="747"/>
        <v>0</v>
      </c>
      <c r="N140" s="82"/>
      <c r="O140" s="81">
        <f t="shared" si="748"/>
        <v>0</v>
      </c>
      <c r="Q140" s="83">
        <f t="shared" si="412"/>
        <v>153.91</v>
      </c>
      <c r="R140" s="81">
        <f t="shared" si="749"/>
        <v>0</v>
      </c>
      <c r="S140" s="83">
        <f t="shared" si="750"/>
        <v>230.87</v>
      </c>
      <c r="T140" s="81">
        <f t="shared" si="751"/>
        <v>0</v>
      </c>
      <c r="U140" s="81">
        <f t="shared" si="752"/>
        <v>0</v>
      </c>
      <c r="V140" s="82"/>
      <c r="W140" s="81">
        <f t="shared" si="753"/>
        <v>0</v>
      </c>
      <c r="X140" s="10"/>
      <c r="Y140" s="151"/>
      <c r="Z140" s="151"/>
      <c r="AA140" s="151"/>
      <c r="AB140" s="151"/>
      <c r="AC140" s="151"/>
      <c r="AD140" s="151"/>
      <c r="AE140" s="159"/>
      <c r="AF140" s="159"/>
      <c r="AG140" s="159"/>
      <c r="AH140" s="159"/>
      <c r="AI140" s="84">
        <f>IF($I140=AI$7,$E140,0)</f>
        <v>0</v>
      </c>
      <c r="AJ140" s="84">
        <f>IF($K140=ROUND(AI$7*$F140,2),$G140,0)</f>
        <v>0</v>
      </c>
      <c r="AK140" s="141">
        <f t="shared" si="755"/>
        <v>0</v>
      </c>
      <c r="AL140" s="141">
        <f t="shared" si="756"/>
        <v>0</v>
      </c>
      <c r="AM140" s="141">
        <f t="shared" si="757"/>
        <v>0</v>
      </c>
      <c r="AN140" s="141">
        <f t="shared" si="758"/>
        <v>0</v>
      </c>
      <c r="AO140" s="84">
        <f>IF($I140=AO$7,$E140,0)</f>
        <v>0</v>
      </c>
      <c r="AP140" s="84">
        <f>IF($K140=ROUND(AO$7*$F140,2),$G140,0)</f>
        <v>0</v>
      </c>
      <c r="AQ140" s="141">
        <f t="shared" si="760"/>
        <v>0</v>
      </c>
      <c r="AR140" s="141">
        <f t="shared" si="761"/>
        <v>0</v>
      </c>
      <c r="AS140" s="141">
        <f t="shared" si="762"/>
        <v>0</v>
      </c>
      <c r="AT140" s="141">
        <f t="shared" si="763"/>
        <v>0</v>
      </c>
      <c r="AU140" s="141">
        <f>IF($H140&gt;0,#REF!,0)</f>
        <v>0</v>
      </c>
      <c r="AV140" s="141">
        <f t="shared" si="764"/>
        <v>0</v>
      </c>
      <c r="AW140" s="141">
        <f>IF($H140&gt;0,#REF!,0)</f>
        <v>0</v>
      </c>
      <c r="AX140" s="141">
        <f t="shared" si="765"/>
        <v>0</v>
      </c>
      <c r="AY140" s="247">
        <f t="shared" si="404"/>
        <v>0</v>
      </c>
      <c r="AZ140" s="85"/>
      <c r="BA140" s="86">
        <v>0</v>
      </c>
    </row>
    <row r="141" spans="1:53" ht="45.75" x14ac:dyDescent="0.65">
      <c r="A141" s="87" t="str">
        <f>IF(E141+G141&gt;0,A138,"")</f>
        <v/>
      </c>
      <c r="B141" s="87" t="str">
        <f>IF(E141+G141&gt;0,B138,"")</f>
        <v/>
      </c>
      <c r="C141" s="76">
        <f>C139</f>
        <v>6</v>
      </c>
      <c r="D141" s="77" t="s">
        <v>103</v>
      </c>
      <c r="E141" s="78">
        <v>0</v>
      </c>
      <c r="F141" s="137">
        <v>1.1000000000000001</v>
      </c>
      <c r="G141" s="78">
        <v>0</v>
      </c>
      <c r="H141" s="249">
        <f t="shared" si="403"/>
        <v>0</v>
      </c>
      <c r="I141" s="80">
        <f>SUMIF(Y$14:AT$14,C141,Y$7:AT$7)</f>
        <v>0</v>
      </c>
      <c r="J141" s="81">
        <f t="shared" si="744"/>
        <v>0</v>
      </c>
      <c r="K141" s="80">
        <f t="shared" si="745"/>
        <v>0</v>
      </c>
      <c r="L141" s="81">
        <f t="shared" si="746"/>
        <v>0</v>
      </c>
      <c r="M141" s="81">
        <f t="shared" si="747"/>
        <v>0</v>
      </c>
      <c r="N141" s="82"/>
      <c r="O141" s="81">
        <f t="shared" si="748"/>
        <v>0</v>
      </c>
      <c r="Q141" s="83">
        <f t="shared" si="412"/>
        <v>153.91</v>
      </c>
      <c r="R141" s="81">
        <f t="shared" si="749"/>
        <v>0</v>
      </c>
      <c r="S141" s="83">
        <f t="shared" si="750"/>
        <v>169.3</v>
      </c>
      <c r="T141" s="81">
        <f t="shared" si="751"/>
        <v>0</v>
      </c>
      <c r="U141" s="81">
        <f t="shared" si="752"/>
        <v>0</v>
      </c>
      <c r="V141" s="82"/>
      <c r="W141" s="81">
        <f t="shared" si="753"/>
        <v>0</v>
      </c>
      <c r="X141" s="10"/>
      <c r="Y141" s="151"/>
      <c r="Z141" s="151"/>
      <c r="AA141" s="151"/>
      <c r="AB141" s="151"/>
      <c r="AC141" s="151"/>
      <c r="AD141" s="151"/>
      <c r="AE141" s="159"/>
      <c r="AF141" s="159"/>
      <c r="AG141" s="159"/>
      <c r="AH141" s="159"/>
      <c r="AI141" s="84">
        <f>IF($I141=AI$7,$E141,0)</f>
        <v>0</v>
      </c>
      <c r="AJ141" s="84">
        <f>IF($K141=ROUND(AI$7*$F141,2),$G141,0)</f>
        <v>0</v>
      </c>
      <c r="AK141" s="141">
        <f t="shared" si="755"/>
        <v>0</v>
      </c>
      <c r="AL141" s="141">
        <f t="shared" si="756"/>
        <v>0</v>
      </c>
      <c r="AM141" s="141">
        <f t="shared" si="757"/>
        <v>0</v>
      </c>
      <c r="AN141" s="141">
        <f t="shared" si="758"/>
        <v>0</v>
      </c>
      <c r="AO141" s="84">
        <f>IF($I141=AO$7,$E141,0)</f>
        <v>0</v>
      </c>
      <c r="AP141" s="84">
        <f>IF($K141=ROUND(AO$7*$F141,2),$G141,0)</f>
        <v>0</v>
      </c>
      <c r="AQ141" s="141">
        <f t="shared" si="760"/>
        <v>0</v>
      </c>
      <c r="AR141" s="141">
        <f t="shared" si="761"/>
        <v>0</v>
      </c>
      <c r="AS141" s="141">
        <f t="shared" si="762"/>
        <v>0</v>
      </c>
      <c r="AT141" s="141">
        <f t="shared" si="763"/>
        <v>0</v>
      </c>
      <c r="AU141" s="141">
        <f>IF($H141&gt;0,#REF!,0)</f>
        <v>0</v>
      </c>
      <c r="AV141" s="141">
        <f t="shared" si="764"/>
        <v>0</v>
      </c>
      <c r="AW141" s="141">
        <f>IF($H141&gt;0,#REF!,0)</f>
        <v>0</v>
      </c>
      <c r="AX141" s="141">
        <f t="shared" si="765"/>
        <v>0</v>
      </c>
      <c r="AY141" s="247">
        <f t="shared" si="404"/>
        <v>0</v>
      </c>
      <c r="AZ141" s="85"/>
      <c r="BA141" s="86">
        <v>0</v>
      </c>
    </row>
    <row r="142" spans="1:53" ht="45.75" x14ac:dyDescent="0.65">
      <c r="A142" s="74" t="s">
        <v>102</v>
      </c>
      <c r="B142" s="74" t="s">
        <v>104</v>
      </c>
      <c r="C142" s="76">
        <f>C143</f>
        <v>7</v>
      </c>
      <c r="D142" s="77" t="s">
        <v>103</v>
      </c>
      <c r="E142" s="78">
        <v>0.97399999999999998</v>
      </c>
      <c r="F142" s="137">
        <v>1.5</v>
      </c>
      <c r="G142" s="78">
        <v>0</v>
      </c>
      <c r="H142" s="249">
        <f t="shared" si="403"/>
        <v>9.7399999999999993E-4</v>
      </c>
      <c r="I142" s="80">
        <f>SUMIF(Y$14:AT$14,C142,Y$6:AT$6)</f>
        <v>0</v>
      </c>
      <c r="J142" s="81">
        <f>IF(H142=0,ROUND(E142*I142,2),ROUND(H142*E142,2))</f>
        <v>0</v>
      </c>
      <c r="K142" s="80">
        <f>ROUND(F142*I142,2)</f>
        <v>0</v>
      </c>
      <c r="L142" s="81">
        <f>IF(H142=0,ROUND(ROUND(F142*I142,2)*G142,2),ROUND(G142*H142,2))</f>
        <v>0</v>
      </c>
      <c r="M142" s="81">
        <f>L142-ROUND(G142*I142,2)</f>
        <v>0</v>
      </c>
      <c r="N142" s="82"/>
      <c r="O142" s="81">
        <f>J142+L142+N142</f>
        <v>0</v>
      </c>
      <c r="Q142" s="83">
        <f t="shared" si="412"/>
        <v>153.91</v>
      </c>
      <c r="R142" s="81">
        <f>ROUND(Q142*E142,2)</f>
        <v>149.91</v>
      </c>
      <c r="S142" s="83">
        <f>ROUND(F142*Q142,2)</f>
        <v>230.87</v>
      </c>
      <c r="T142" s="81">
        <f>ROUND(S142*G142,2)</f>
        <v>0</v>
      </c>
      <c r="U142" s="81">
        <f>T142-ROUND(Q142*G142,2)</f>
        <v>0</v>
      </c>
      <c r="V142" s="82"/>
      <c r="W142" s="81">
        <f>R142+T142+V142</f>
        <v>149.91</v>
      </c>
      <c r="X142" s="10"/>
      <c r="Y142" s="151"/>
      <c r="Z142" s="151"/>
      <c r="AA142" s="151"/>
      <c r="AB142" s="151"/>
      <c r="AC142" s="151"/>
      <c r="AD142" s="151"/>
      <c r="AE142" s="159"/>
      <c r="AF142" s="159"/>
      <c r="AG142" s="159"/>
      <c r="AH142" s="159"/>
      <c r="AI142" s="84">
        <f>IF($I142=AI$6,$E142,0)</f>
        <v>0</v>
      </c>
      <c r="AJ142" s="84">
        <f t="shared" ref="AJ142:AJ143" si="766">IF($K142=ROUND(AI$6*$F142,2),$G142,0)</f>
        <v>0</v>
      </c>
      <c r="AK142" s="141">
        <f>IF($H142&gt;0,AI142,0)</f>
        <v>0</v>
      </c>
      <c r="AL142" s="141">
        <f>IF(AK142&gt;0,1,0)</f>
        <v>0</v>
      </c>
      <c r="AM142" s="141">
        <f>IF($H142&gt;0,AJ142,0)</f>
        <v>0</v>
      </c>
      <c r="AN142" s="141">
        <f>IF(AM142&gt;0,1,0)</f>
        <v>0</v>
      </c>
      <c r="AO142" s="84">
        <f>IF($I142=AO$6,$E142,0)</f>
        <v>0</v>
      </c>
      <c r="AP142" s="84">
        <f t="shared" ref="AP142:AP143" si="767">IF($K142=ROUND(AO$6*$F142,2),$G142,0)</f>
        <v>0</v>
      </c>
      <c r="AQ142" s="141">
        <f>IF($H142&gt;0,AO142,0)</f>
        <v>0</v>
      </c>
      <c r="AR142" s="141">
        <f>IF(AQ142&gt;0,1,0)</f>
        <v>0</v>
      </c>
      <c r="AS142" s="141">
        <f>IF($H142&gt;0,AP142,0)</f>
        <v>0</v>
      </c>
      <c r="AT142" s="141">
        <f>IF(AS142&gt;0,1,0)</f>
        <v>0</v>
      </c>
      <c r="AU142" s="141" t="e">
        <f>IF($H142&gt;0,#REF!,0)</f>
        <v>#REF!</v>
      </c>
      <c r="AV142" s="141" t="e">
        <f>IF(AU142&gt;0,1,0)</f>
        <v>#REF!</v>
      </c>
      <c r="AW142" s="141" t="e">
        <f>IF($H142&gt;0,#REF!,0)</f>
        <v>#REF!</v>
      </c>
      <c r="AX142" s="141" t="e">
        <f>IF(AW142&gt;0,1,0)</f>
        <v>#REF!</v>
      </c>
      <c r="AY142" s="247">
        <f t="shared" si="404"/>
        <v>1.1999999999999999E-3</v>
      </c>
      <c r="AZ142" s="85"/>
      <c r="BA142" s="86">
        <v>1.2</v>
      </c>
    </row>
    <row r="143" spans="1:53" ht="45.75" x14ac:dyDescent="0.65">
      <c r="A143" s="87" t="str">
        <f>IF(E143+G143&gt;0,A142,"")</f>
        <v/>
      </c>
      <c r="B143" s="87" t="str">
        <f>IF(E143+G143&gt;0,B142,"")</f>
        <v/>
      </c>
      <c r="C143" s="76">
        <v>7</v>
      </c>
      <c r="D143" s="77" t="s">
        <v>103</v>
      </c>
      <c r="E143" s="78">
        <v>0</v>
      </c>
      <c r="F143" s="137">
        <v>1.1000000000000001</v>
      </c>
      <c r="G143" s="78">
        <v>0</v>
      </c>
      <c r="H143" s="249">
        <f t="shared" si="403"/>
        <v>0</v>
      </c>
      <c r="I143" s="80">
        <f>SUMIF(Y$14:AT$14,C143,Y$6:AT$6)</f>
        <v>0</v>
      </c>
      <c r="J143" s="81">
        <f t="shared" ref="J143:J145" si="768">IF(H143=0,ROUND(E143*I143,2),ROUND(H143*E143,2))</f>
        <v>0</v>
      </c>
      <c r="K143" s="80">
        <f t="shared" ref="K143:K145" si="769">ROUND(F143*I143,2)</f>
        <v>0</v>
      </c>
      <c r="L143" s="81">
        <f t="shared" ref="L143:L145" si="770">IF(H143=0,ROUND(ROUND(F143*I143,2)*G143,2),ROUND(G143*H143,2))</f>
        <v>0</v>
      </c>
      <c r="M143" s="81">
        <f t="shared" ref="M143:M145" si="771">L143-ROUND(G143*I143,2)</f>
        <v>0</v>
      </c>
      <c r="N143" s="82"/>
      <c r="O143" s="81">
        <f t="shared" ref="O143:O145" si="772">J143+L143+N143</f>
        <v>0</v>
      </c>
      <c r="Q143" s="83">
        <f t="shared" si="412"/>
        <v>153.91</v>
      </c>
      <c r="R143" s="81">
        <f t="shared" ref="R143:R145" si="773">ROUND(Q143*E143,2)</f>
        <v>0</v>
      </c>
      <c r="S143" s="83">
        <f t="shared" ref="S143:S145" si="774">ROUND(F143*Q143,2)</f>
        <v>169.3</v>
      </c>
      <c r="T143" s="81">
        <f t="shared" ref="T143:T145" si="775">ROUND(S143*G143,2)</f>
        <v>0</v>
      </c>
      <c r="U143" s="81">
        <f t="shared" ref="U143:U145" si="776">T143-ROUND(Q143*G143,2)</f>
        <v>0</v>
      </c>
      <c r="V143" s="82"/>
      <c r="W143" s="81">
        <f t="shared" ref="W143:W145" si="777">R143+T143+V143</f>
        <v>0</v>
      </c>
      <c r="X143" s="10"/>
      <c r="Y143" s="151"/>
      <c r="Z143" s="151"/>
      <c r="AA143" s="151"/>
      <c r="AB143" s="151"/>
      <c r="AC143" s="151"/>
      <c r="AD143" s="151"/>
      <c r="AE143" s="159"/>
      <c r="AF143" s="159"/>
      <c r="AG143" s="159"/>
      <c r="AH143" s="159"/>
      <c r="AI143" s="84">
        <f t="shared" ref="AI143" si="778">IF($I143=AI$6,$E143,0)</f>
        <v>0</v>
      </c>
      <c r="AJ143" s="84">
        <f t="shared" si="766"/>
        <v>0</v>
      </c>
      <c r="AK143" s="141">
        <f t="shared" ref="AK143:AK145" si="779">IF($H143&gt;0,AI143,0)</f>
        <v>0</v>
      </c>
      <c r="AL143" s="141">
        <f t="shared" ref="AL143:AL145" si="780">IF(AK143&gt;0,1,0)</f>
        <v>0</v>
      </c>
      <c r="AM143" s="141">
        <f t="shared" ref="AM143:AM145" si="781">IF($H143&gt;0,AJ143,0)</f>
        <v>0</v>
      </c>
      <c r="AN143" s="141">
        <f t="shared" ref="AN143:AN145" si="782">IF(AM143&gt;0,1,0)</f>
        <v>0</v>
      </c>
      <c r="AO143" s="84">
        <f t="shared" ref="AO143" si="783">IF($I143=AO$6,$E143,0)</f>
        <v>0</v>
      </c>
      <c r="AP143" s="84">
        <f t="shared" si="767"/>
        <v>0</v>
      </c>
      <c r="AQ143" s="141">
        <f t="shared" ref="AQ143:AQ145" si="784">IF($H143&gt;0,AO143,0)</f>
        <v>0</v>
      </c>
      <c r="AR143" s="141">
        <f t="shared" ref="AR143:AR145" si="785">IF(AQ143&gt;0,1,0)</f>
        <v>0</v>
      </c>
      <c r="AS143" s="141">
        <f t="shared" ref="AS143:AS145" si="786">IF($H143&gt;0,AP143,0)</f>
        <v>0</v>
      </c>
      <c r="AT143" s="141">
        <f t="shared" ref="AT143:AT145" si="787">IF(AS143&gt;0,1,0)</f>
        <v>0</v>
      </c>
      <c r="AU143" s="141">
        <f>IF($H143&gt;0,#REF!,0)</f>
        <v>0</v>
      </c>
      <c r="AV143" s="141">
        <f t="shared" ref="AV143:AV145" si="788">IF(AU143&gt;0,1,0)</f>
        <v>0</v>
      </c>
      <c r="AW143" s="141">
        <f>IF($H143&gt;0,#REF!,0)</f>
        <v>0</v>
      </c>
      <c r="AX143" s="141">
        <f t="shared" ref="AX143:AX145" si="789">IF(AW143&gt;0,1,0)</f>
        <v>0</v>
      </c>
      <c r="AY143" s="247">
        <f t="shared" si="404"/>
        <v>0</v>
      </c>
      <c r="AZ143" s="85"/>
      <c r="BA143" s="86">
        <v>0</v>
      </c>
    </row>
    <row r="144" spans="1:53" ht="45.75" x14ac:dyDescent="0.65">
      <c r="A144" s="87" t="str">
        <f>IF(E144+G144&gt;0,A142,"")</f>
        <v/>
      </c>
      <c r="B144" s="87" t="str">
        <f>IF(E144+G144&gt;0,B142,"")</f>
        <v/>
      </c>
      <c r="C144" s="76">
        <f>C143</f>
        <v>7</v>
      </c>
      <c r="D144" s="77" t="s">
        <v>103</v>
      </c>
      <c r="E144" s="78">
        <v>0</v>
      </c>
      <c r="F144" s="137">
        <v>1.5</v>
      </c>
      <c r="G144" s="78">
        <v>0</v>
      </c>
      <c r="H144" s="249">
        <f t="shared" si="403"/>
        <v>0</v>
      </c>
      <c r="I144" s="80">
        <f>SUMIF(Y$14:AT$14,C144,Y$7:AT$7)</f>
        <v>0</v>
      </c>
      <c r="J144" s="81">
        <f t="shared" si="768"/>
        <v>0</v>
      </c>
      <c r="K144" s="80">
        <f t="shared" si="769"/>
        <v>0</v>
      </c>
      <c r="L144" s="81">
        <f t="shared" si="770"/>
        <v>0</v>
      </c>
      <c r="M144" s="81">
        <f t="shared" si="771"/>
        <v>0</v>
      </c>
      <c r="N144" s="82"/>
      <c r="O144" s="81">
        <f t="shared" si="772"/>
        <v>0</v>
      </c>
      <c r="Q144" s="83">
        <f t="shared" si="412"/>
        <v>153.91</v>
      </c>
      <c r="R144" s="81">
        <f t="shared" si="773"/>
        <v>0</v>
      </c>
      <c r="S144" s="83">
        <f t="shared" si="774"/>
        <v>230.87</v>
      </c>
      <c r="T144" s="81">
        <f t="shared" si="775"/>
        <v>0</v>
      </c>
      <c r="U144" s="81">
        <f t="shared" si="776"/>
        <v>0</v>
      </c>
      <c r="V144" s="82"/>
      <c r="W144" s="81">
        <f t="shared" si="777"/>
        <v>0</v>
      </c>
      <c r="X144" s="10"/>
      <c r="Y144" s="151"/>
      <c r="Z144" s="151"/>
      <c r="AA144" s="151"/>
      <c r="AB144" s="151"/>
      <c r="AC144" s="151"/>
      <c r="AD144" s="151"/>
      <c r="AE144" s="159"/>
      <c r="AF144" s="159"/>
      <c r="AG144" s="159"/>
      <c r="AH144" s="159"/>
      <c r="AI144" s="84">
        <f>IF($I144=AI$7,$E144,0)</f>
        <v>0</v>
      </c>
      <c r="AJ144" s="84">
        <f>IF($K144=ROUND(AI$7*$F144,2),$G144,0)</f>
        <v>0</v>
      </c>
      <c r="AK144" s="141">
        <f t="shared" si="779"/>
        <v>0</v>
      </c>
      <c r="AL144" s="141">
        <f t="shared" si="780"/>
        <v>0</v>
      </c>
      <c r="AM144" s="141">
        <f t="shared" si="781"/>
        <v>0</v>
      </c>
      <c r="AN144" s="141">
        <f t="shared" si="782"/>
        <v>0</v>
      </c>
      <c r="AO144" s="84">
        <f>IF($I144=AO$7,$E144,0)</f>
        <v>0</v>
      </c>
      <c r="AP144" s="84">
        <f>IF($K144=ROUND(AO$7*$F144,2),$G144,0)</f>
        <v>0</v>
      </c>
      <c r="AQ144" s="141">
        <f t="shared" si="784"/>
        <v>0</v>
      </c>
      <c r="AR144" s="141">
        <f t="shared" si="785"/>
        <v>0</v>
      </c>
      <c r="AS144" s="141">
        <f t="shared" si="786"/>
        <v>0</v>
      </c>
      <c r="AT144" s="141">
        <f t="shared" si="787"/>
        <v>0</v>
      </c>
      <c r="AU144" s="141">
        <f>IF($H144&gt;0,#REF!,0)</f>
        <v>0</v>
      </c>
      <c r="AV144" s="141">
        <f t="shared" si="788"/>
        <v>0</v>
      </c>
      <c r="AW144" s="141">
        <f>IF($H144&gt;0,#REF!,0)</f>
        <v>0</v>
      </c>
      <c r="AX144" s="141">
        <f t="shared" si="789"/>
        <v>0</v>
      </c>
      <c r="AY144" s="247">
        <f t="shared" si="404"/>
        <v>0</v>
      </c>
      <c r="AZ144" s="85"/>
      <c r="BA144" s="86">
        <v>0</v>
      </c>
    </row>
    <row r="145" spans="1:53" ht="45.75" x14ac:dyDescent="0.65">
      <c r="A145" s="87" t="str">
        <f>IF(E145+G145&gt;0,A142,"")</f>
        <v/>
      </c>
      <c r="B145" s="87" t="str">
        <f>IF(E145+G145&gt;0,B142,"")</f>
        <v/>
      </c>
      <c r="C145" s="76">
        <f>C143</f>
        <v>7</v>
      </c>
      <c r="D145" s="77" t="s">
        <v>103</v>
      </c>
      <c r="E145" s="78">
        <v>0</v>
      </c>
      <c r="F145" s="137">
        <v>1.1000000000000001</v>
      </c>
      <c r="G145" s="78">
        <v>0</v>
      </c>
      <c r="H145" s="249">
        <f t="shared" ref="H145:H208" si="790">(E145+G145)/1000</f>
        <v>0</v>
      </c>
      <c r="I145" s="80">
        <f>SUMIF(Y$14:AT$14,C145,Y$7:AT$7)</f>
        <v>0</v>
      </c>
      <c r="J145" s="81">
        <f t="shared" si="768"/>
        <v>0</v>
      </c>
      <c r="K145" s="80">
        <f t="shared" si="769"/>
        <v>0</v>
      </c>
      <c r="L145" s="81">
        <f t="shared" si="770"/>
        <v>0</v>
      </c>
      <c r="M145" s="81">
        <f t="shared" si="771"/>
        <v>0</v>
      </c>
      <c r="N145" s="82"/>
      <c r="O145" s="81">
        <f t="shared" si="772"/>
        <v>0</v>
      </c>
      <c r="Q145" s="83">
        <f t="shared" si="412"/>
        <v>153.91</v>
      </c>
      <c r="R145" s="81">
        <f t="shared" si="773"/>
        <v>0</v>
      </c>
      <c r="S145" s="83">
        <f t="shared" si="774"/>
        <v>169.3</v>
      </c>
      <c r="T145" s="81">
        <f t="shared" si="775"/>
        <v>0</v>
      </c>
      <c r="U145" s="81">
        <f t="shared" si="776"/>
        <v>0</v>
      </c>
      <c r="V145" s="82"/>
      <c r="W145" s="81">
        <f t="shared" si="777"/>
        <v>0</v>
      </c>
      <c r="X145" s="10"/>
      <c r="Y145" s="151"/>
      <c r="Z145" s="151"/>
      <c r="AA145" s="151"/>
      <c r="AB145" s="151"/>
      <c r="AC145" s="151"/>
      <c r="AD145" s="151"/>
      <c r="AE145" s="159"/>
      <c r="AF145" s="159"/>
      <c r="AG145" s="159"/>
      <c r="AH145" s="159"/>
      <c r="AI145" s="84">
        <f>IF($I145=AI$7,$E145,0)</f>
        <v>0</v>
      </c>
      <c r="AJ145" s="84">
        <f>IF($K145=ROUND(AI$7*$F145,2),$G145,0)</f>
        <v>0</v>
      </c>
      <c r="AK145" s="141">
        <f t="shared" si="779"/>
        <v>0</v>
      </c>
      <c r="AL145" s="141">
        <f t="shared" si="780"/>
        <v>0</v>
      </c>
      <c r="AM145" s="141">
        <f t="shared" si="781"/>
        <v>0</v>
      </c>
      <c r="AN145" s="141">
        <f t="shared" si="782"/>
        <v>0</v>
      </c>
      <c r="AO145" s="84">
        <f>IF($I145=AO$7,$E145,0)</f>
        <v>0</v>
      </c>
      <c r="AP145" s="84">
        <f>IF($K145=ROUND(AO$7*$F145,2),$G145,0)</f>
        <v>0</v>
      </c>
      <c r="AQ145" s="141">
        <f t="shared" si="784"/>
        <v>0</v>
      </c>
      <c r="AR145" s="141">
        <f t="shared" si="785"/>
        <v>0</v>
      </c>
      <c r="AS145" s="141">
        <f t="shared" si="786"/>
        <v>0</v>
      </c>
      <c r="AT145" s="141">
        <f t="shared" si="787"/>
        <v>0</v>
      </c>
      <c r="AU145" s="141">
        <f>IF($H145&gt;0,#REF!,0)</f>
        <v>0</v>
      </c>
      <c r="AV145" s="141">
        <f t="shared" si="788"/>
        <v>0</v>
      </c>
      <c r="AW145" s="141">
        <f>IF($H145&gt;0,#REF!,0)</f>
        <v>0</v>
      </c>
      <c r="AX145" s="141">
        <f t="shared" si="789"/>
        <v>0</v>
      </c>
      <c r="AY145" s="247">
        <f t="shared" ref="AY145:AY208" si="791">BA145/1000</f>
        <v>0</v>
      </c>
      <c r="AZ145" s="85"/>
      <c r="BA145" s="86">
        <v>0</v>
      </c>
    </row>
    <row r="146" spans="1:53" ht="45.75" x14ac:dyDescent="0.65">
      <c r="A146" s="74" t="s">
        <v>105</v>
      </c>
      <c r="B146" s="74" t="s">
        <v>106</v>
      </c>
      <c r="C146" s="76">
        <f>C147</f>
        <v>6</v>
      </c>
      <c r="D146" s="77" t="s">
        <v>107</v>
      </c>
      <c r="E146" s="78">
        <v>2.2000000000000002</v>
      </c>
      <c r="F146" s="137">
        <v>1.5</v>
      </c>
      <c r="G146" s="78">
        <v>0</v>
      </c>
      <c r="H146" s="249">
        <f t="shared" si="790"/>
        <v>2.2000000000000001E-3</v>
      </c>
      <c r="I146" s="80">
        <f>SUMIF(Y$14:AT$14,C146,Y$6:AT$6)</f>
        <v>0</v>
      </c>
      <c r="J146" s="81">
        <f>IF(H146=0,ROUND(E146*I146,2),ROUND(H146*E146,2))</f>
        <v>0</v>
      </c>
      <c r="K146" s="80">
        <f>ROUND(F146*I146,2)</f>
        <v>0</v>
      </c>
      <c r="L146" s="81">
        <f>IF(H146=0,ROUND(ROUND(F146*I146,2)*G146,2),ROUND(G146*H146,2))</f>
        <v>0</v>
      </c>
      <c r="M146" s="81">
        <f>L146-ROUND(G146*I146,2)</f>
        <v>0</v>
      </c>
      <c r="N146" s="82"/>
      <c r="O146" s="81">
        <f>J146+L146+N146</f>
        <v>0</v>
      </c>
      <c r="Q146" s="83">
        <f t="shared" si="412"/>
        <v>153.91</v>
      </c>
      <c r="R146" s="81">
        <f>ROUND(Q146*E146,2)</f>
        <v>338.6</v>
      </c>
      <c r="S146" s="83">
        <f>ROUND(F146*Q146,2)</f>
        <v>230.87</v>
      </c>
      <c r="T146" s="81">
        <f>ROUND(S146*G146,2)</f>
        <v>0</v>
      </c>
      <c r="U146" s="81">
        <f>T146-ROUND(Q146*G146,2)</f>
        <v>0</v>
      </c>
      <c r="V146" s="82"/>
      <c r="W146" s="81">
        <f>R146+T146+V146</f>
        <v>338.6</v>
      </c>
      <c r="X146" s="10"/>
      <c r="Y146" s="151"/>
      <c r="Z146" s="151"/>
      <c r="AA146" s="151"/>
      <c r="AB146" s="151"/>
      <c r="AC146" s="151"/>
      <c r="AD146" s="151"/>
      <c r="AE146" s="159"/>
      <c r="AF146" s="159"/>
      <c r="AG146" s="159"/>
      <c r="AH146" s="159"/>
      <c r="AI146" s="84">
        <f>IF($I146=AI$6,$E146,0)</f>
        <v>0</v>
      </c>
      <c r="AJ146" s="84">
        <f t="shared" ref="AJ146:AJ147" si="792">IF($K146=ROUND(AI$6*$F146,2),$G146,0)</f>
        <v>0</v>
      </c>
      <c r="AK146" s="141">
        <f>IF($H146&gt;0,AI146,0)</f>
        <v>0</v>
      </c>
      <c r="AL146" s="141">
        <f>IF(AK146&gt;0,1,0)</f>
        <v>0</v>
      </c>
      <c r="AM146" s="141">
        <f>IF($H146&gt;0,AJ146,0)</f>
        <v>0</v>
      </c>
      <c r="AN146" s="141">
        <f>IF(AM146&gt;0,1,0)</f>
        <v>0</v>
      </c>
      <c r="AO146" s="84">
        <f>IF($I146=AO$6,$E146,0)</f>
        <v>0</v>
      </c>
      <c r="AP146" s="84">
        <f t="shared" ref="AP146:AP147" si="793">IF($K146=ROUND(AO$6*$F146,2),$G146,0)</f>
        <v>0</v>
      </c>
      <c r="AQ146" s="141">
        <f>IF($H146&gt;0,AO146,0)</f>
        <v>0</v>
      </c>
      <c r="AR146" s="141">
        <f>IF(AQ146&gt;0,1,0)</f>
        <v>0</v>
      </c>
      <c r="AS146" s="141">
        <f>IF($H146&gt;0,AP146,0)</f>
        <v>0</v>
      </c>
      <c r="AT146" s="141">
        <f>IF(AS146&gt;0,1,0)</f>
        <v>0</v>
      </c>
      <c r="AU146" s="141" t="e">
        <f>IF($H146&gt;0,#REF!,0)</f>
        <v>#REF!</v>
      </c>
      <c r="AV146" s="141" t="e">
        <f>IF(AU146&gt;0,1,0)</f>
        <v>#REF!</v>
      </c>
      <c r="AW146" s="141" t="e">
        <f>IF($H146&gt;0,#REF!,0)</f>
        <v>#REF!</v>
      </c>
      <c r="AX146" s="141" t="e">
        <f>IF(AW146&gt;0,1,0)</f>
        <v>#REF!</v>
      </c>
      <c r="AY146" s="247">
        <f t="shared" si="791"/>
        <v>2E-3</v>
      </c>
      <c r="AZ146" s="85"/>
      <c r="BA146" s="86">
        <v>2</v>
      </c>
    </row>
    <row r="147" spans="1:53" ht="45.75" x14ac:dyDescent="0.65">
      <c r="A147" s="87" t="str">
        <f>IF(E147+G147&gt;0,A146,"")</f>
        <v/>
      </c>
      <c r="B147" s="87" t="str">
        <f>IF(E147+G147&gt;0,B146,"")</f>
        <v/>
      </c>
      <c r="C147" s="76">
        <v>6</v>
      </c>
      <c r="D147" s="77" t="s">
        <v>107</v>
      </c>
      <c r="E147" s="78">
        <v>0</v>
      </c>
      <c r="F147" s="137">
        <v>1.1000000000000001</v>
      </c>
      <c r="G147" s="78">
        <v>0</v>
      </c>
      <c r="H147" s="249">
        <f t="shared" si="790"/>
        <v>0</v>
      </c>
      <c r="I147" s="80">
        <f>SUMIF(Y$14:AT$14,C147,Y$6:AT$6)</f>
        <v>0</v>
      </c>
      <c r="J147" s="81">
        <f t="shared" ref="J147:J149" si="794">IF(H147=0,ROUND(E147*I147,2),ROUND(H147*E147,2))</f>
        <v>0</v>
      </c>
      <c r="K147" s="80">
        <f t="shared" ref="K147:K149" si="795">ROUND(F147*I147,2)</f>
        <v>0</v>
      </c>
      <c r="L147" s="81">
        <f t="shared" ref="L147:L149" si="796">IF(H147=0,ROUND(ROUND(F147*I147,2)*G147,2),ROUND(G147*H147,2))</f>
        <v>0</v>
      </c>
      <c r="M147" s="81">
        <f t="shared" ref="M147:M149" si="797">L147-ROUND(G147*I147,2)</f>
        <v>0</v>
      </c>
      <c r="N147" s="82"/>
      <c r="O147" s="81">
        <f t="shared" ref="O147:O149" si="798">J147+L147+N147</f>
        <v>0</v>
      </c>
      <c r="Q147" s="83">
        <f t="shared" ref="Q147:Q210" si="799">Q$6</f>
        <v>153.91</v>
      </c>
      <c r="R147" s="81">
        <f t="shared" ref="R147:R149" si="800">ROUND(Q147*E147,2)</f>
        <v>0</v>
      </c>
      <c r="S147" s="83">
        <f t="shared" ref="S147:S149" si="801">ROUND(F147*Q147,2)</f>
        <v>169.3</v>
      </c>
      <c r="T147" s="81">
        <f t="shared" ref="T147:T149" si="802">ROUND(S147*G147,2)</f>
        <v>0</v>
      </c>
      <c r="U147" s="81">
        <f t="shared" ref="U147:U149" si="803">T147-ROUND(Q147*G147,2)</f>
        <v>0</v>
      </c>
      <c r="V147" s="82"/>
      <c r="W147" s="81">
        <f t="shared" ref="W147:W149" si="804">R147+T147+V147</f>
        <v>0</v>
      </c>
      <c r="X147" s="10"/>
      <c r="Y147" s="151"/>
      <c r="Z147" s="151"/>
      <c r="AA147" s="151"/>
      <c r="AB147" s="151"/>
      <c r="AC147" s="151"/>
      <c r="AD147" s="151"/>
      <c r="AE147" s="159"/>
      <c r="AF147" s="159"/>
      <c r="AG147" s="159"/>
      <c r="AH147" s="159"/>
      <c r="AI147" s="84">
        <f t="shared" ref="AI147" si="805">IF($I147=AI$6,$E147,0)</f>
        <v>0</v>
      </c>
      <c r="AJ147" s="84">
        <f t="shared" si="792"/>
        <v>0</v>
      </c>
      <c r="AK147" s="141">
        <f t="shared" ref="AK147:AK149" si="806">IF($H147&gt;0,AI147,0)</f>
        <v>0</v>
      </c>
      <c r="AL147" s="141">
        <f t="shared" ref="AL147:AL149" si="807">IF(AK147&gt;0,1,0)</f>
        <v>0</v>
      </c>
      <c r="AM147" s="141">
        <f t="shared" ref="AM147:AM149" si="808">IF($H147&gt;0,AJ147,0)</f>
        <v>0</v>
      </c>
      <c r="AN147" s="141">
        <f t="shared" ref="AN147:AN149" si="809">IF(AM147&gt;0,1,0)</f>
        <v>0</v>
      </c>
      <c r="AO147" s="84">
        <f t="shared" ref="AO147" si="810">IF($I147=AO$6,$E147,0)</f>
        <v>0</v>
      </c>
      <c r="AP147" s="84">
        <f t="shared" si="793"/>
        <v>0</v>
      </c>
      <c r="AQ147" s="141">
        <f t="shared" ref="AQ147:AQ149" si="811">IF($H147&gt;0,AO147,0)</f>
        <v>0</v>
      </c>
      <c r="AR147" s="141">
        <f t="shared" ref="AR147:AR149" si="812">IF(AQ147&gt;0,1,0)</f>
        <v>0</v>
      </c>
      <c r="AS147" s="141">
        <f t="shared" ref="AS147:AS149" si="813">IF($H147&gt;0,AP147,0)</f>
        <v>0</v>
      </c>
      <c r="AT147" s="141">
        <f t="shared" ref="AT147:AT149" si="814">IF(AS147&gt;0,1,0)</f>
        <v>0</v>
      </c>
      <c r="AU147" s="141">
        <f>IF($H147&gt;0,#REF!,0)</f>
        <v>0</v>
      </c>
      <c r="AV147" s="141">
        <f t="shared" ref="AV147:AV149" si="815">IF(AU147&gt;0,1,0)</f>
        <v>0</v>
      </c>
      <c r="AW147" s="141">
        <f>IF($H147&gt;0,#REF!,0)</f>
        <v>0</v>
      </c>
      <c r="AX147" s="141">
        <f t="shared" ref="AX147:AX149" si="816">IF(AW147&gt;0,1,0)</f>
        <v>0</v>
      </c>
      <c r="AY147" s="247">
        <f t="shared" si="791"/>
        <v>0</v>
      </c>
      <c r="AZ147" s="85"/>
      <c r="BA147" s="86">
        <v>0</v>
      </c>
    </row>
    <row r="148" spans="1:53" ht="45.75" x14ac:dyDescent="0.65">
      <c r="A148" s="87" t="str">
        <f>IF(E148+G148&gt;0,A146,"")</f>
        <v/>
      </c>
      <c r="B148" s="87" t="str">
        <f>IF(E148+G148&gt;0,B146,"")</f>
        <v/>
      </c>
      <c r="C148" s="76">
        <f>C147</f>
        <v>6</v>
      </c>
      <c r="D148" s="77" t="s">
        <v>107</v>
      </c>
      <c r="E148" s="78">
        <v>0</v>
      </c>
      <c r="F148" s="137">
        <v>1.5</v>
      </c>
      <c r="G148" s="78">
        <v>0</v>
      </c>
      <c r="H148" s="249">
        <f t="shared" si="790"/>
        <v>0</v>
      </c>
      <c r="I148" s="80">
        <f>SUMIF(Y$14:AT$14,C148,Y$7:AT$7)</f>
        <v>0</v>
      </c>
      <c r="J148" s="81">
        <f t="shared" si="794"/>
        <v>0</v>
      </c>
      <c r="K148" s="80">
        <f t="shared" si="795"/>
        <v>0</v>
      </c>
      <c r="L148" s="81">
        <f t="shared" si="796"/>
        <v>0</v>
      </c>
      <c r="M148" s="81">
        <f t="shared" si="797"/>
        <v>0</v>
      </c>
      <c r="N148" s="82"/>
      <c r="O148" s="81">
        <f t="shared" si="798"/>
        <v>0</v>
      </c>
      <c r="Q148" s="83">
        <f t="shared" si="799"/>
        <v>153.91</v>
      </c>
      <c r="R148" s="81">
        <f t="shared" si="800"/>
        <v>0</v>
      </c>
      <c r="S148" s="83">
        <f t="shared" si="801"/>
        <v>230.87</v>
      </c>
      <c r="T148" s="81">
        <f t="shared" si="802"/>
        <v>0</v>
      </c>
      <c r="U148" s="81">
        <f t="shared" si="803"/>
        <v>0</v>
      </c>
      <c r="V148" s="82"/>
      <c r="W148" s="81">
        <f t="shared" si="804"/>
        <v>0</v>
      </c>
      <c r="X148" s="10"/>
      <c r="Y148" s="151"/>
      <c r="Z148" s="151"/>
      <c r="AA148" s="151"/>
      <c r="AB148" s="151"/>
      <c r="AC148" s="151"/>
      <c r="AD148" s="151"/>
      <c r="AE148" s="159"/>
      <c r="AF148" s="159"/>
      <c r="AG148" s="159"/>
      <c r="AH148" s="159"/>
      <c r="AI148" s="84">
        <f>IF($I148=AI$7,$E148,0)</f>
        <v>0</v>
      </c>
      <c r="AJ148" s="84">
        <f>IF($K148=ROUND(AI$7*$F148,2),$G148,0)</f>
        <v>0</v>
      </c>
      <c r="AK148" s="141">
        <f t="shared" si="806"/>
        <v>0</v>
      </c>
      <c r="AL148" s="141">
        <f t="shared" si="807"/>
        <v>0</v>
      </c>
      <c r="AM148" s="141">
        <f t="shared" si="808"/>
        <v>0</v>
      </c>
      <c r="AN148" s="141">
        <f t="shared" si="809"/>
        <v>0</v>
      </c>
      <c r="AO148" s="84">
        <f>IF($I148=AO$7,$E148,0)</f>
        <v>0</v>
      </c>
      <c r="AP148" s="84">
        <f>IF($K148=ROUND(AO$7*$F148,2),$G148,0)</f>
        <v>0</v>
      </c>
      <c r="AQ148" s="141">
        <f t="shared" si="811"/>
        <v>0</v>
      </c>
      <c r="AR148" s="141">
        <f t="shared" si="812"/>
        <v>0</v>
      </c>
      <c r="AS148" s="141">
        <f t="shared" si="813"/>
        <v>0</v>
      </c>
      <c r="AT148" s="141">
        <f t="shared" si="814"/>
        <v>0</v>
      </c>
      <c r="AU148" s="141">
        <f>IF($H148&gt;0,#REF!,0)</f>
        <v>0</v>
      </c>
      <c r="AV148" s="141">
        <f t="shared" si="815"/>
        <v>0</v>
      </c>
      <c r="AW148" s="141">
        <f>IF($H148&gt;0,#REF!,0)</f>
        <v>0</v>
      </c>
      <c r="AX148" s="141">
        <f t="shared" si="816"/>
        <v>0</v>
      </c>
      <c r="AY148" s="247">
        <f t="shared" si="791"/>
        <v>0</v>
      </c>
      <c r="AZ148" s="85"/>
      <c r="BA148" s="86">
        <v>0</v>
      </c>
    </row>
    <row r="149" spans="1:53" ht="45.75" x14ac:dyDescent="0.65">
      <c r="A149" s="87" t="str">
        <f>IF(E149+G149&gt;0,A146,"")</f>
        <v/>
      </c>
      <c r="B149" s="87" t="str">
        <f>IF(E149+G149&gt;0,B146,"")</f>
        <v/>
      </c>
      <c r="C149" s="76">
        <f>C147</f>
        <v>6</v>
      </c>
      <c r="D149" s="77" t="s">
        <v>107</v>
      </c>
      <c r="E149" s="78">
        <v>0</v>
      </c>
      <c r="F149" s="137">
        <v>1.1000000000000001</v>
      </c>
      <c r="G149" s="78">
        <v>0</v>
      </c>
      <c r="H149" s="249">
        <f t="shared" si="790"/>
        <v>0</v>
      </c>
      <c r="I149" s="80">
        <f>SUMIF(Y$14:AT$14,C149,Y$7:AT$7)</f>
        <v>0</v>
      </c>
      <c r="J149" s="81">
        <f t="shared" si="794"/>
        <v>0</v>
      </c>
      <c r="K149" s="80">
        <f t="shared" si="795"/>
        <v>0</v>
      </c>
      <c r="L149" s="81">
        <f t="shared" si="796"/>
        <v>0</v>
      </c>
      <c r="M149" s="81">
        <f t="shared" si="797"/>
        <v>0</v>
      </c>
      <c r="N149" s="82"/>
      <c r="O149" s="81">
        <f t="shared" si="798"/>
        <v>0</v>
      </c>
      <c r="Q149" s="83">
        <f t="shared" si="799"/>
        <v>153.91</v>
      </c>
      <c r="R149" s="81">
        <f t="shared" si="800"/>
        <v>0</v>
      </c>
      <c r="S149" s="83">
        <f t="shared" si="801"/>
        <v>169.3</v>
      </c>
      <c r="T149" s="81">
        <f t="shared" si="802"/>
        <v>0</v>
      </c>
      <c r="U149" s="81">
        <f t="shared" si="803"/>
        <v>0</v>
      </c>
      <c r="V149" s="82"/>
      <c r="W149" s="81">
        <f t="shared" si="804"/>
        <v>0</v>
      </c>
      <c r="X149" s="10"/>
      <c r="Y149" s="151"/>
      <c r="Z149" s="151"/>
      <c r="AA149" s="151"/>
      <c r="AB149" s="151"/>
      <c r="AC149" s="151"/>
      <c r="AD149" s="151"/>
      <c r="AE149" s="159"/>
      <c r="AF149" s="159"/>
      <c r="AG149" s="159"/>
      <c r="AH149" s="159"/>
      <c r="AI149" s="84">
        <f>IF($I149=AI$7,$E149,0)</f>
        <v>0</v>
      </c>
      <c r="AJ149" s="84">
        <f>IF($K149=ROUND(AI$7*$F149,2),$G149,0)</f>
        <v>0</v>
      </c>
      <c r="AK149" s="141">
        <f t="shared" si="806"/>
        <v>0</v>
      </c>
      <c r="AL149" s="141">
        <f t="shared" si="807"/>
        <v>0</v>
      </c>
      <c r="AM149" s="141">
        <f t="shared" si="808"/>
        <v>0</v>
      </c>
      <c r="AN149" s="141">
        <f t="shared" si="809"/>
        <v>0</v>
      </c>
      <c r="AO149" s="84">
        <f>IF($I149=AO$7,$E149,0)</f>
        <v>0</v>
      </c>
      <c r="AP149" s="84">
        <f>IF($K149=ROUND(AO$7*$F149,2),$G149,0)</f>
        <v>0</v>
      </c>
      <c r="AQ149" s="141">
        <f t="shared" si="811"/>
        <v>0</v>
      </c>
      <c r="AR149" s="141">
        <f t="shared" si="812"/>
        <v>0</v>
      </c>
      <c r="AS149" s="141">
        <f t="shared" si="813"/>
        <v>0</v>
      </c>
      <c r="AT149" s="141">
        <f t="shared" si="814"/>
        <v>0</v>
      </c>
      <c r="AU149" s="141">
        <f>IF($H149&gt;0,#REF!,0)</f>
        <v>0</v>
      </c>
      <c r="AV149" s="141">
        <f t="shared" si="815"/>
        <v>0</v>
      </c>
      <c r="AW149" s="141">
        <f>IF($H149&gt;0,#REF!,0)</f>
        <v>0</v>
      </c>
      <c r="AX149" s="141">
        <f t="shared" si="816"/>
        <v>0</v>
      </c>
      <c r="AY149" s="247">
        <f t="shared" si="791"/>
        <v>0</v>
      </c>
      <c r="AZ149" s="85"/>
      <c r="BA149" s="86">
        <v>0</v>
      </c>
    </row>
    <row r="150" spans="1:53" ht="45.75" x14ac:dyDescent="0.65">
      <c r="A150" s="74" t="s">
        <v>105</v>
      </c>
      <c r="B150" s="74" t="s">
        <v>106</v>
      </c>
      <c r="C150" s="76">
        <f>C151</f>
        <v>6</v>
      </c>
      <c r="D150" s="77" t="s">
        <v>108</v>
      </c>
      <c r="E150" s="78">
        <v>1.129</v>
      </c>
      <c r="F150" s="137">
        <v>1.5</v>
      </c>
      <c r="G150" s="78">
        <v>0</v>
      </c>
      <c r="H150" s="249">
        <f t="shared" si="790"/>
        <v>1.129E-3</v>
      </c>
      <c r="I150" s="80">
        <f>SUMIF(Y$14:AT$14,C150,Y$6:AT$6)</f>
        <v>0</v>
      </c>
      <c r="J150" s="81">
        <f>IF(H150=0,ROUND(E150*I150,2),ROUND(H150*E150,2))</f>
        <v>0</v>
      </c>
      <c r="K150" s="80">
        <f>ROUND(F150*I150,2)</f>
        <v>0</v>
      </c>
      <c r="L150" s="81">
        <f>IF(H150=0,ROUND(ROUND(F150*I150,2)*G150,2),ROUND(G150*H150,2))</f>
        <v>0</v>
      </c>
      <c r="M150" s="81">
        <f>L150-ROUND(G150*I150,2)</f>
        <v>0</v>
      </c>
      <c r="N150" s="82"/>
      <c r="O150" s="81">
        <f>J150+L150+N150</f>
        <v>0</v>
      </c>
      <c r="Q150" s="83">
        <f t="shared" si="799"/>
        <v>153.91</v>
      </c>
      <c r="R150" s="81">
        <f>ROUND(Q150*E150,2)</f>
        <v>173.76</v>
      </c>
      <c r="S150" s="83">
        <f>ROUND(F150*Q150,2)</f>
        <v>230.87</v>
      </c>
      <c r="T150" s="81">
        <f>ROUND(S150*G150,2)</f>
        <v>0</v>
      </c>
      <c r="U150" s="81">
        <f>T150-ROUND(Q150*G150,2)</f>
        <v>0</v>
      </c>
      <c r="V150" s="82"/>
      <c r="W150" s="81">
        <f>R150+T150+V150</f>
        <v>173.76</v>
      </c>
      <c r="X150" s="10"/>
      <c r="Y150" s="151"/>
      <c r="Z150" s="151"/>
      <c r="AA150" s="151"/>
      <c r="AB150" s="151"/>
      <c r="AC150" s="151"/>
      <c r="AD150" s="151"/>
      <c r="AE150" s="159"/>
      <c r="AF150" s="159"/>
      <c r="AG150" s="159"/>
      <c r="AH150" s="159"/>
      <c r="AI150" s="84">
        <f>IF($I150=AI$6,$E150,0)</f>
        <v>0</v>
      </c>
      <c r="AJ150" s="84">
        <f t="shared" ref="AJ150:AJ151" si="817">IF($K150=ROUND(AI$6*$F150,2),$G150,0)</f>
        <v>0</v>
      </c>
      <c r="AK150" s="141">
        <f>IF($H150&gt;0,AI150,0)</f>
        <v>0</v>
      </c>
      <c r="AL150" s="141">
        <f>IF(AK150&gt;0,1,0)</f>
        <v>0</v>
      </c>
      <c r="AM150" s="141">
        <f>IF($H150&gt;0,AJ150,0)</f>
        <v>0</v>
      </c>
      <c r="AN150" s="141">
        <f>IF(AM150&gt;0,1,0)</f>
        <v>0</v>
      </c>
      <c r="AO150" s="84">
        <f>IF($I150=AO$6,$E150,0)</f>
        <v>0</v>
      </c>
      <c r="AP150" s="84">
        <f t="shared" ref="AP150:AP151" si="818">IF($K150=ROUND(AO$6*$F150,2),$G150,0)</f>
        <v>0</v>
      </c>
      <c r="AQ150" s="141">
        <f>IF($H150&gt;0,AO150,0)</f>
        <v>0</v>
      </c>
      <c r="AR150" s="141">
        <f>IF(AQ150&gt;0,1,0)</f>
        <v>0</v>
      </c>
      <c r="AS150" s="141">
        <f>IF($H150&gt;0,AP150,0)</f>
        <v>0</v>
      </c>
      <c r="AT150" s="141">
        <f>IF(AS150&gt;0,1,0)</f>
        <v>0</v>
      </c>
      <c r="AU150" s="141" t="e">
        <f>IF($H150&gt;0,#REF!,0)</f>
        <v>#REF!</v>
      </c>
      <c r="AV150" s="141" t="e">
        <f>IF(AU150&gt;0,1,0)</f>
        <v>#REF!</v>
      </c>
      <c r="AW150" s="141" t="e">
        <f>IF($H150&gt;0,#REF!,0)</f>
        <v>#REF!</v>
      </c>
      <c r="AX150" s="141" t="e">
        <f>IF(AW150&gt;0,1,0)</f>
        <v>#REF!</v>
      </c>
      <c r="AY150" s="247">
        <f t="shared" si="791"/>
        <v>1.8E-3</v>
      </c>
      <c r="AZ150" s="85"/>
      <c r="BA150" s="86">
        <v>1.8</v>
      </c>
    </row>
    <row r="151" spans="1:53" ht="45.75" x14ac:dyDescent="0.65">
      <c r="A151" s="87" t="str">
        <f>IF(E151+G151&gt;0,A150,"")</f>
        <v/>
      </c>
      <c r="B151" s="87" t="str">
        <f>IF(E151+G151&gt;0,B150,"")</f>
        <v/>
      </c>
      <c r="C151" s="76">
        <v>6</v>
      </c>
      <c r="D151" s="77" t="s">
        <v>108</v>
      </c>
      <c r="E151" s="78">
        <v>0</v>
      </c>
      <c r="F151" s="137">
        <v>1.1000000000000001</v>
      </c>
      <c r="G151" s="78">
        <v>0</v>
      </c>
      <c r="H151" s="249">
        <f t="shared" si="790"/>
        <v>0</v>
      </c>
      <c r="I151" s="80">
        <f>SUMIF(Y$14:AT$14,C151,Y$6:AT$6)</f>
        <v>0</v>
      </c>
      <c r="J151" s="81">
        <f t="shared" ref="J151:J153" si="819">IF(H151=0,ROUND(E151*I151,2),ROUND(H151*E151,2))</f>
        <v>0</v>
      </c>
      <c r="K151" s="80">
        <f t="shared" ref="K151:K153" si="820">ROUND(F151*I151,2)</f>
        <v>0</v>
      </c>
      <c r="L151" s="81">
        <f t="shared" ref="L151:L153" si="821">IF(H151=0,ROUND(ROUND(F151*I151,2)*G151,2),ROUND(G151*H151,2))</f>
        <v>0</v>
      </c>
      <c r="M151" s="81">
        <f t="shared" ref="M151:M153" si="822">L151-ROUND(G151*I151,2)</f>
        <v>0</v>
      </c>
      <c r="N151" s="82"/>
      <c r="O151" s="81">
        <f t="shared" ref="O151:O153" si="823">J151+L151+N151</f>
        <v>0</v>
      </c>
      <c r="Q151" s="83">
        <f t="shared" si="799"/>
        <v>153.91</v>
      </c>
      <c r="R151" s="81">
        <f t="shared" ref="R151:R153" si="824">ROUND(Q151*E151,2)</f>
        <v>0</v>
      </c>
      <c r="S151" s="83">
        <f t="shared" ref="S151:S153" si="825">ROUND(F151*Q151,2)</f>
        <v>169.3</v>
      </c>
      <c r="T151" s="81">
        <f t="shared" ref="T151:T153" si="826">ROUND(S151*G151,2)</f>
        <v>0</v>
      </c>
      <c r="U151" s="81">
        <f t="shared" ref="U151:U153" si="827">T151-ROUND(Q151*G151,2)</f>
        <v>0</v>
      </c>
      <c r="V151" s="82"/>
      <c r="W151" s="81">
        <f t="shared" ref="W151:W153" si="828">R151+T151+V151</f>
        <v>0</v>
      </c>
      <c r="X151" s="10"/>
      <c r="Y151" s="151"/>
      <c r="Z151" s="151"/>
      <c r="AA151" s="151"/>
      <c r="AB151" s="151"/>
      <c r="AC151" s="151"/>
      <c r="AD151" s="151"/>
      <c r="AE151" s="159"/>
      <c r="AF151" s="159"/>
      <c r="AG151" s="159"/>
      <c r="AH151" s="159"/>
      <c r="AI151" s="84">
        <f t="shared" ref="AI151" si="829">IF($I151=AI$6,$E151,0)</f>
        <v>0</v>
      </c>
      <c r="AJ151" s="84">
        <f t="shared" si="817"/>
        <v>0</v>
      </c>
      <c r="AK151" s="141">
        <f t="shared" ref="AK151:AK153" si="830">IF($H151&gt;0,AI151,0)</f>
        <v>0</v>
      </c>
      <c r="AL151" s="141">
        <f t="shared" ref="AL151:AL153" si="831">IF(AK151&gt;0,1,0)</f>
        <v>0</v>
      </c>
      <c r="AM151" s="141">
        <f t="shared" ref="AM151:AM153" si="832">IF($H151&gt;0,AJ151,0)</f>
        <v>0</v>
      </c>
      <c r="AN151" s="141">
        <f t="shared" ref="AN151:AN153" si="833">IF(AM151&gt;0,1,0)</f>
        <v>0</v>
      </c>
      <c r="AO151" s="84">
        <f t="shared" ref="AO151" si="834">IF($I151=AO$6,$E151,0)</f>
        <v>0</v>
      </c>
      <c r="AP151" s="84">
        <f t="shared" si="818"/>
        <v>0</v>
      </c>
      <c r="AQ151" s="141">
        <f t="shared" ref="AQ151:AQ153" si="835">IF($H151&gt;0,AO151,0)</f>
        <v>0</v>
      </c>
      <c r="AR151" s="141">
        <f t="shared" ref="AR151:AR153" si="836">IF(AQ151&gt;0,1,0)</f>
        <v>0</v>
      </c>
      <c r="AS151" s="141">
        <f t="shared" ref="AS151:AS153" si="837">IF($H151&gt;0,AP151,0)</f>
        <v>0</v>
      </c>
      <c r="AT151" s="141">
        <f t="shared" ref="AT151:AT153" si="838">IF(AS151&gt;0,1,0)</f>
        <v>0</v>
      </c>
      <c r="AU151" s="141">
        <f>IF($H151&gt;0,#REF!,0)</f>
        <v>0</v>
      </c>
      <c r="AV151" s="141">
        <f t="shared" ref="AV151:AV153" si="839">IF(AU151&gt;0,1,0)</f>
        <v>0</v>
      </c>
      <c r="AW151" s="141">
        <f>IF($H151&gt;0,#REF!,0)</f>
        <v>0</v>
      </c>
      <c r="AX151" s="141">
        <f t="shared" ref="AX151:AX153" si="840">IF(AW151&gt;0,1,0)</f>
        <v>0</v>
      </c>
      <c r="AY151" s="247">
        <f t="shared" si="791"/>
        <v>0</v>
      </c>
      <c r="AZ151" s="85"/>
      <c r="BA151" s="86">
        <v>0</v>
      </c>
    </row>
    <row r="152" spans="1:53" ht="45.75" x14ac:dyDescent="0.65">
      <c r="A152" s="87" t="str">
        <f>IF(E152+G152&gt;0,A150,"")</f>
        <v/>
      </c>
      <c r="B152" s="87" t="str">
        <f>IF(E152+G152&gt;0,B150,"")</f>
        <v/>
      </c>
      <c r="C152" s="76">
        <f>C151</f>
        <v>6</v>
      </c>
      <c r="D152" s="77" t="s">
        <v>108</v>
      </c>
      <c r="E152" s="78">
        <v>0</v>
      </c>
      <c r="F152" s="137">
        <v>1.5</v>
      </c>
      <c r="G152" s="78">
        <v>0</v>
      </c>
      <c r="H152" s="249">
        <f t="shared" si="790"/>
        <v>0</v>
      </c>
      <c r="I152" s="80">
        <f>SUMIF(Y$14:AT$14,C152,Y$7:AT$7)</f>
        <v>0</v>
      </c>
      <c r="J152" s="81">
        <f t="shared" si="819"/>
        <v>0</v>
      </c>
      <c r="K152" s="80">
        <f t="shared" si="820"/>
        <v>0</v>
      </c>
      <c r="L152" s="81">
        <f t="shared" si="821"/>
        <v>0</v>
      </c>
      <c r="M152" s="81">
        <f t="shared" si="822"/>
        <v>0</v>
      </c>
      <c r="N152" s="82"/>
      <c r="O152" s="81">
        <f t="shared" si="823"/>
        <v>0</v>
      </c>
      <c r="Q152" s="83">
        <f t="shared" si="799"/>
        <v>153.91</v>
      </c>
      <c r="R152" s="81">
        <f t="shared" si="824"/>
        <v>0</v>
      </c>
      <c r="S152" s="83">
        <f t="shared" si="825"/>
        <v>230.87</v>
      </c>
      <c r="T152" s="81">
        <f t="shared" si="826"/>
        <v>0</v>
      </c>
      <c r="U152" s="81">
        <f t="shared" si="827"/>
        <v>0</v>
      </c>
      <c r="V152" s="82"/>
      <c r="W152" s="81">
        <f t="shared" si="828"/>
        <v>0</v>
      </c>
      <c r="X152" s="10"/>
      <c r="Y152" s="151"/>
      <c r="Z152" s="151"/>
      <c r="AA152" s="151"/>
      <c r="AB152" s="151"/>
      <c r="AC152" s="151"/>
      <c r="AD152" s="151"/>
      <c r="AE152" s="159"/>
      <c r="AF152" s="159"/>
      <c r="AG152" s="159"/>
      <c r="AH152" s="159"/>
      <c r="AI152" s="84">
        <f>IF($I152=AI$7,$E152,0)</f>
        <v>0</v>
      </c>
      <c r="AJ152" s="84">
        <f>IF($K152=ROUND(AI$7*$F152,2),$G152,0)</f>
        <v>0</v>
      </c>
      <c r="AK152" s="141">
        <f t="shared" si="830"/>
        <v>0</v>
      </c>
      <c r="AL152" s="141">
        <f t="shared" si="831"/>
        <v>0</v>
      </c>
      <c r="AM152" s="141">
        <f t="shared" si="832"/>
        <v>0</v>
      </c>
      <c r="AN152" s="141">
        <f t="shared" si="833"/>
        <v>0</v>
      </c>
      <c r="AO152" s="84">
        <f>IF($I152=AO$7,$E152,0)</f>
        <v>0</v>
      </c>
      <c r="AP152" s="84">
        <f>IF($K152=ROUND(AO$7*$F152,2),$G152,0)</f>
        <v>0</v>
      </c>
      <c r="AQ152" s="141">
        <f t="shared" si="835"/>
        <v>0</v>
      </c>
      <c r="AR152" s="141">
        <f t="shared" si="836"/>
        <v>0</v>
      </c>
      <c r="AS152" s="141">
        <f t="shared" si="837"/>
        <v>0</v>
      </c>
      <c r="AT152" s="141">
        <f t="shared" si="838"/>
        <v>0</v>
      </c>
      <c r="AU152" s="141">
        <f>IF($H152&gt;0,#REF!,0)</f>
        <v>0</v>
      </c>
      <c r="AV152" s="141">
        <f t="shared" si="839"/>
        <v>0</v>
      </c>
      <c r="AW152" s="141">
        <f>IF($H152&gt;0,#REF!,0)</f>
        <v>0</v>
      </c>
      <c r="AX152" s="141">
        <f t="shared" si="840"/>
        <v>0</v>
      </c>
      <c r="AY152" s="247">
        <f t="shared" si="791"/>
        <v>0</v>
      </c>
      <c r="AZ152" s="85"/>
      <c r="BA152" s="86">
        <v>0</v>
      </c>
    </row>
    <row r="153" spans="1:53" ht="45.75" x14ac:dyDescent="0.65">
      <c r="A153" s="87" t="str">
        <f>IF(E153+G153&gt;0,A150,"")</f>
        <v/>
      </c>
      <c r="B153" s="87" t="str">
        <f>IF(E153+G153&gt;0,B150,"")</f>
        <v/>
      </c>
      <c r="C153" s="76">
        <f>C151</f>
        <v>6</v>
      </c>
      <c r="D153" s="77" t="s">
        <v>108</v>
      </c>
      <c r="E153" s="78">
        <v>0</v>
      </c>
      <c r="F153" s="137">
        <v>1.1000000000000001</v>
      </c>
      <c r="G153" s="78">
        <v>0</v>
      </c>
      <c r="H153" s="249">
        <f t="shared" si="790"/>
        <v>0</v>
      </c>
      <c r="I153" s="80">
        <f>SUMIF(Y$14:AT$14,C153,Y$7:AT$7)</f>
        <v>0</v>
      </c>
      <c r="J153" s="81">
        <f t="shared" si="819"/>
        <v>0</v>
      </c>
      <c r="K153" s="80">
        <f t="shared" si="820"/>
        <v>0</v>
      </c>
      <c r="L153" s="81">
        <f t="shared" si="821"/>
        <v>0</v>
      </c>
      <c r="M153" s="81">
        <f t="shared" si="822"/>
        <v>0</v>
      </c>
      <c r="N153" s="82"/>
      <c r="O153" s="81">
        <f t="shared" si="823"/>
        <v>0</v>
      </c>
      <c r="Q153" s="83">
        <f t="shared" si="799"/>
        <v>153.91</v>
      </c>
      <c r="R153" s="81">
        <f t="shared" si="824"/>
        <v>0</v>
      </c>
      <c r="S153" s="83">
        <f t="shared" si="825"/>
        <v>169.3</v>
      </c>
      <c r="T153" s="81">
        <f t="shared" si="826"/>
        <v>0</v>
      </c>
      <c r="U153" s="81">
        <f t="shared" si="827"/>
        <v>0</v>
      </c>
      <c r="V153" s="82"/>
      <c r="W153" s="81">
        <f t="shared" si="828"/>
        <v>0</v>
      </c>
      <c r="X153" s="10"/>
      <c r="Y153" s="151"/>
      <c r="Z153" s="151"/>
      <c r="AA153" s="151"/>
      <c r="AB153" s="151"/>
      <c r="AC153" s="151"/>
      <c r="AD153" s="151"/>
      <c r="AE153" s="159"/>
      <c r="AF153" s="159"/>
      <c r="AG153" s="159"/>
      <c r="AH153" s="159"/>
      <c r="AI153" s="84">
        <f>IF($I153=AI$7,$E153,0)</f>
        <v>0</v>
      </c>
      <c r="AJ153" s="84">
        <f>IF($K153=ROUND(AI$7*$F153,2),$G153,0)</f>
        <v>0</v>
      </c>
      <c r="AK153" s="141">
        <f t="shared" si="830"/>
        <v>0</v>
      </c>
      <c r="AL153" s="141">
        <f t="shared" si="831"/>
        <v>0</v>
      </c>
      <c r="AM153" s="141">
        <f t="shared" si="832"/>
        <v>0</v>
      </c>
      <c r="AN153" s="141">
        <f t="shared" si="833"/>
        <v>0</v>
      </c>
      <c r="AO153" s="84">
        <f>IF($I153=AO$7,$E153,0)</f>
        <v>0</v>
      </c>
      <c r="AP153" s="84">
        <f>IF($K153=ROUND(AO$7*$F153,2),$G153,0)</f>
        <v>0</v>
      </c>
      <c r="AQ153" s="141">
        <f t="shared" si="835"/>
        <v>0</v>
      </c>
      <c r="AR153" s="141">
        <f t="shared" si="836"/>
        <v>0</v>
      </c>
      <c r="AS153" s="141">
        <f t="shared" si="837"/>
        <v>0</v>
      </c>
      <c r="AT153" s="141">
        <f t="shared" si="838"/>
        <v>0</v>
      </c>
      <c r="AU153" s="141">
        <f>IF($H153&gt;0,#REF!,0)</f>
        <v>0</v>
      </c>
      <c r="AV153" s="141">
        <f t="shared" si="839"/>
        <v>0</v>
      </c>
      <c r="AW153" s="141">
        <f>IF($H153&gt;0,#REF!,0)</f>
        <v>0</v>
      </c>
      <c r="AX153" s="141">
        <f t="shared" si="840"/>
        <v>0</v>
      </c>
      <c r="AY153" s="247">
        <f t="shared" si="791"/>
        <v>0</v>
      </c>
      <c r="AZ153" s="85"/>
      <c r="BA153" s="86">
        <v>0</v>
      </c>
    </row>
    <row r="154" spans="1:53" ht="45.75" x14ac:dyDescent="0.65">
      <c r="A154" s="74" t="s">
        <v>109</v>
      </c>
      <c r="B154" s="74" t="s">
        <v>46</v>
      </c>
      <c r="C154" s="76">
        <f>C155</f>
        <v>6</v>
      </c>
      <c r="D154" s="77" t="s">
        <v>110</v>
      </c>
      <c r="E154" s="78">
        <v>0.94199999999999995</v>
      </c>
      <c r="F154" s="137">
        <v>1.5</v>
      </c>
      <c r="G154" s="78">
        <v>0</v>
      </c>
      <c r="H154" s="249">
        <f t="shared" si="790"/>
        <v>9.4199999999999991E-4</v>
      </c>
      <c r="I154" s="80">
        <f>SUMIF(Y$14:AT$14,C154,Y$6:AT$6)</f>
        <v>0</v>
      </c>
      <c r="J154" s="81">
        <f>IF(H154=0,ROUND(E154*I154,2),ROUND(H154*E154,2))</f>
        <v>0</v>
      </c>
      <c r="K154" s="80">
        <f>ROUND(F154*I154,2)</f>
        <v>0</v>
      </c>
      <c r="L154" s="81">
        <f>IF(H154=0,ROUND(ROUND(F154*I154,2)*G154,2),ROUND(G154*H154,2))</f>
        <v>0</v>
      </c>
      <c r="M154" s="81">
        <f>L154-ROUND(G154*I154,2)</f>
        <v>0</v>
      </c>
      <c r="N154" s="82"/>
      <c r="O154" s="81">
        <f>J154+L154+N154</f>
        <v>0</v>
      </c>
      <c r="Q154" s="83">
        <f t="shared" si="799"/>
        <v>153.91</v>
      </c>
      <c r="R154" s="81">
        <f>ROUND(Q154*E154,2)</f>
        <v>144.97999999999999</v>
      </c>
      <c r="S154" s="83">
        <f>ROUND(F154*Q154,2)</f>
        <v>230.87</v>
      </c>
      <c r="T154" s="81">
        <f>ROUND(S154*G154,2)</f>
        <v>0</v>
      </c>
      <c r="U154" s="81">
        <f>T154-ROUND(Q154*G154,2)</f>
        <v>0</v>
      </c>
      <c r="V154" s="82"/>
      <c r="W154" s="81">
        <f>R154+T154+V154</f>
        <v>144.97999999999999</v>
      </c>
      <c r="X154" s="10"/>
      <c r="Y154" s="151"/>
      <c r="Z154" s="151"/>
      <c r="AA154" s="151"/>
      <c r="AB154" s="151"/>
      <c r="AC154" s="151"/>
      <c r="AD154" s="151"/>
      <c r="AE154" s="159"/>
      <c r="AF154" s="159"/>
      <c r="AG154" s="159"/>
      <c r="AH154" s="159"/>
      <c r="AI154" s="84">
        <f>IF($I154=AI$6,$E154,0)</f>
        <v>0</v>
      </c>
      <c r="AJ154" s="84">
        <f t="shared" ref="AJ154:AJ155" si="841">IF($K154=ROUND(AI$6*$F154,2),$G154,0)</f>
        <v>0</v>
      </c>
      <c r="AK154" s="141">
        <f>IF($H154&gt;0,AI154,0)</f>
        <v>0</v>
      </c>
      <c r="AL154" s="141">
        <f>IF(AK154&gt;0,1,0)</f>
        <v>0</v>
      </c>
      <c r="AM154" s="141">
        <f>IF($H154&gt;0,AJ154,0)</f>
        <v>0</v>
      </c>
      <c r="AN154" s="141">
        <f>IF(AM154&gt;0,1,0)</f>
        <v>0</v>
      </c>
      <c r="AO154" s="84">
        <f>IF($I154=AO$6,$E154,0)</f>
        <v>0</v>
      </c>
      <c r="AP154" s="84">
        <f t="shared" ref="AP154:AP155" si="842">IF($K154=ROUND(AO$6*$F154,2),$G154,0)</f>
        <v>0</v>
      </c>
      <c r="AQ154" s="141">
        <f>IF($H154&gt;0,AO154,0)</f>
        <v>0</v>
      </c>
      <c r="AR154" s="141">
        <f>IF(AQ154&gt;0,1,0)</f>
        <v>0</v>
      </c>
      <c r="AS154" s="141">
        <f>IF($H154&gt;0,AP154,0)</f>
        <v>0</v>
      </c>
      <c r="AT154" s="141">
        <f>IF(AS154&gt;0,1,0)</f>
        <v>0</v>
      </c>
      <c r="AU154" s="141" t="e">
        <f>IF($H154&gt;0,#REF!,0)</f>
        <v>#REF!</v>
      </c>
      <c r="AV154" s="141" t="e">
        <f>IF(AU154&gt;0,1,0)</f>
        <v>#REF!</v>
      </c>
      <c r="AW154" s="141" t="e">
        <f>IF($H154&gt;0,#REF!,0)</f>
        <v>#REF!</v>
      </c>
      <c r="AX154" s="141" t="e">
        <f>IF(AW154&gt;0,1,0)</f>
        <v>#REF!</v>
      </c>
      <c r="AY154" s="247">
        <f t="shared" si="791"/>
        <v>2.5000000000000001E-3</v>
      </c>
      <c r="AZ154" s="85"/>
      <c r="BA154" s="86">
        <v>2.5</v>
      </c>
    </row>
    <row r="155" spans="1:53" ht="45.75" x14ac:dyDescent="0.65">
      <c r="A155" s="87" t="str">
        <f>IF(E155+G155&gt;0,A154,"")</f>
        <v/>
      </c>
      <c r="B155" s="87" t="str">
        <f>IF(E155+G155&gt;0,B154,"")</f>
        <v/>
      </c>
      <c r="C155" s="76">
        <v>6</v>
      </c>
      <c r="D155" s="77" t="s">
        <v>110</v>
      </c>
      <c r="E155" s="78">
        <v>0</v>
      </c>
      <c r="F155" s="137">
        <v>1.1000000000000001</v>
      </c>
      <c r="G155" s="78">
        <v>0</v>
      </c>
      <c r="H155" s="249">
        <f t="shared" si="790"/>
        <v>0</v>
      </c>
      <c r="I155" s="80">
        <f>SUMIF(Y$14:AT$14,C155,Y$6:AT$6)</f>
        <v>0</v>
      </c>
      <c r="J155" s="81">
        <f t="shared" ref="J155:J157" si="843">IF(H155=0,ROUND(E155*I155,2),ROUND(H155*E155,2))</f>
        <v>0</v>
      </c>
      <c r="K155" s="80">
        <f t="shared" ref="K155:K157" si="844">ROUND(F155*I155,2)</f>
        <v>0</v>
      </c>
      <c r="L155" s="81">
        <f t="shared" ref="L155:L157" si="845">IF(H155=0,ROUND(ROUND(F155*I155,2)*G155,2),ROUND(G155*H155,2))</f>
        <v>0</v>
      </c>
      <c r="M155" s="81">
        <f t="shared" ref="M155:M157" si="846">L155-ROUND(G155*I155,2)</f>
        <v>0</v>
      </c>
      <c r="N155" s="82"/>
      <c r="O155" s="81">
        <f t="shared" ref="O155:O157" si="847">J155+L155+N155</f>
        <v>0</v>
      </c>
      <c r="Q155" s="83">
        <f t="shared" si="799"/>
        <v>153.91</v>
      </c>
      <c r="R155" s="81">
        <f t="shared" ref="R155:R157" si="848">ROUND(Q155*E155,2)</f>
        <v>0</v>
      </c>
      <c r="S155" s="83">
        <f t="shared" ref="S155:S157" si="849">ROUND(F155*Q155,2)</f>
        <v>169.3</v>
      </c>
      <c r="T155" s="81">
        <f t="shared" ref="T155:T157" si="850">ROUND(S155*G155,2)</f>
        <v>0</v>
      </c>
      <c r="U155" s="81">
        <f t="shared" ref="U155:U157" si="851">T155-ROUND(Q155*G155,2)</f>
        <v>0</v>
      </c>
      <c r="V155" s="82"/>
      <c r="W155" s="81">
        <f t="shared" ref="W155:W157" si="852">R155+T155+V155</f>
        <v>0</v>
      </c>
      <c r="X155" s="10"/>
      <c r="Y155" s="151"/>
      <c r="Z155" s="151"/>
      <c r="AA155" s="151"/>
      <c r="AB155" s="151"/>
      <c r="AC155" s="151"/>
      <c r="AD155" s="151"/>
      <c r="AE155" s="159"/>
      <c r="AF155" s="159"/>
      <c r="AG155" s="159"/>
      <c r="AH155" s="159"/>
      <c r="AI155" s="84">
        <f t="shared" ref="AI155" si="853">IF($I155=AI$6,$E155,0)</f>
        <v>0</v>
      </c>
      <c r="AJ155" s="84">
        <f t="shared" si="841"/>
        <v>0</v>
      </c>
      <c r="AK155" s="141">
        <f t="shared" ref="AK155:AK157" si="854">IF($H155&gt;0,AI155,0)</f>
        <v>0</v>
      </c>
      <c r="AL155" s="141">
        <f t="shared" ref="AL155:AL157" si="855">IF(AK155&gt;0,1,0)</f>
        <v>0</v>
      </c>
      <c r="AM155" s="141">
        <f t="shared" ref="AM155:AM157" si="856">IF($H155&gt;0,AJ155,0)</f>
        <v>0</v>
      </c>
      <c r="AN155" s="141">
        <f t="shared" ref="AN155:AN157" si="857">IF(AM155&gt;0,1,0)</f>
        <v>0</v>
      </c>
      <c r="AO155" s="84">
        <f t="shared" ref="AO155" si="858">IF($I155=AO$6,$E155,0)</f>
        <v>0</v>
      </c>
      <c r="AP155" s="84">
        <f t="shared" si="842"/>
        <v>0</v>
      </c>
      <c r="AQ155" s="141">
        <f t="shared" ref="AQ155:AQ157" si="859">IF($H155&gt;0,AO155,0)</f>
        <v>0</v>
      </c>
      <c r="AR155" s="141">
        <f t="shared" ref="AR155:AR157" si="860">IF(AQ155&gt;0,1,0)</f>
        <v>0</v>
      </c>
      <c r="AS155" s="141">
        <f t="shared" ref="AS155:AS157" si="861">IF($H155&gt;0,AP155,0)</f>
        <v>0</v>
      </c>
      <c r="AT155" s="141">
        <f t="shared" ref="AT155:AT157" si="862">IF(AS155&gt;0,1,0)</f>
        <v>0</v>
      </c>
      <c r="AU155" s="141">
        <f>IF($H155&gt;0,#REF!,0)</f>
        <v>0</v>
      </c>
      <c r="AV155" s="141">
        <f t="shared" ref="AV155:AV157" si="863">IF(AU155&gt;0,1,0)</f>
        <v>0</v>
      </c>
      <c r="AW155" s="141">
        <f>IF($H155&gt;0,#REF!,0)</f>
        <v>0</v>
      </c>
      <c r="AX155" s="141">
        <f t="shared" ref="AX155:AX157" si="864">IF(AW155&gt;0,1,0)</f>
        <v>0</v>
      </c>
      <c r="AY155" s="247">
        <f t="shared" si="791"/>
        <v>0</v>
      </c>
      <c r="AZ155" s="85"/>
      <c r="BA155" s="86">
        <v>0</v>
      </c>
    </row>
    <row r="156" spans="1:53" ht="45.75" x14ac:dyDescent="0.65">
      <c r="A156" s="87" t="str">
        <f>IF(E156+G156&gt;0,A154,"")</f>
        <v/>
      </c>
      <c r="B156" s="87" t="str">
        <f>IF(E156+G156&gt;0,B154,"")</f>
        <v/>
      </c>
      <c r="C156" s="76">
        <f>C155</f>
        <v>6</v>
      </c>
      <c r="D156" s="77" t="s">
        <v>110</v>
      </c>
      <c r="E156" s="78">
        <v>0</v>
      </c>
      <c r="F156" s="137">
        <v>1.5</v>
      </c>
      <c r="G156" s="78">
        <v>0</v>
      </c>
      <c r="H156" s="249">
        <f t="shared" si="790"/>
        <v>0</v>
      </c>
      <c r="I156" s="80">
        <f>SUMIF(Y$14:AT$14,C156,Y$7:AT$7)</f>
        <v>0</v>
      </c>
      <c r="J156" s="81">
        <f t="shared" si="843"/>
        <v>0</v>
      </c>
      <c r="K156" s="80">
        <f t="shared" si="844"/>
        <v>0</v>
      </c>
      <c r="L156" s="81">
        <f t="shared" si="845"/>
        <v>0</v>
      </c>
      <c r="M156" s="81">
        <f t="shared" si="846"/>
        <v>0</v>
      </c>
      <c r="N156" s="82"/>
      <c r="O156" s="81">
        <f t="shared" si="847"/>
        <v>0</v>
      </c>
      <c r="Q156" s="83">
        <f t="shared" si="799"/>
        <v>153.91</v>
      </c>
      <c r="R156" s="81">
        <f t="shared" si="848"/>
        <v>0</v>
      </c>
      <c r="S156" s="83">
        <f t="shared" si="849"/>
        <v>230.87</v>
      </c>
      <c r="T156" s="81">
        <f t="shared" si="850"/>
        <v>0</v>
      </c>
      <c r="U156" s="81">
        <f t="shared" si="851"/>
        <v>0</v>
      </c>
      <c r="V156" s="82"/>
      <c r="W156" s="81">
        <f t="shared" si="852"/>
        <v>0</v>
      </c>
      <c r="X156" s="10"/>
      <c r="Y156" s="151"/>
      <c r="Z156" s="151"/>
      <c r="AA156" s="151"/>
      <c r="AB156" s="151"/>
      <c r="AC156" s="151"/>
      <c r="AD156" s="151"/>
      <c r="AE156" s="159"/>
      <c r="AF156" s="159"/>
      <c r="AG156" s="159"/>
      <c r="AH156" s="159"/>
      <c r="AI156" s="84">
        <f>IF($I156=AI$7,$E156,0)</f>
        <v>0</v>
      </c>
      <c r="AJ156" s="84">
        <f>IF($K156=ROUND(AI$7*$F156,2),$G156,0)</f>
        <v>0</v>
      </c>
      <c r="AK156" s="141">
        <f t="shared" si="854"/>
        <v>0</v>
      </c>
      <c r="AL156" s="141">
        <f t="shared" si="855"/>
        <v>0</v>
      </c>
      <c r="AM156" s="141">
        <f t="shared" si="856"/>
        <v>0</v>
      </c>
      <c r="AN156" s="141">
        <f t="shared" si="857"/>
        <v>0</v>
      </c>
      <c r="AO156" s="84">
        <f>IF($I156=AO$7,$E156,0)</f>
        <v>0</v>
      </c>
      <c r="AP156" s="84">
        <f>IF($K156=ROUND(AO$7*$F156,2),$G156,0)</f>
        <v>0</v>
      </c>
      <c r="AQ156" s="141">
        <f t="shared" si="859"/>
        <v>0</v>
      </c>
      <c r="AR156" s="141">
        <f t="shared" si="860"/>
        <v>0</v>
      </c>
      <c r="AS156" s="141">
        <f t="shared" si="861"/>
        <v>0</v>
      </c>
      <c r="AT156" s="141">
        <f t="shared" si="862"/>
        <v>0</v>
      </c>
      <c r="AU156" s="141">
        <f>IF($H156&gt;0,#REF!,0)</f>
        <v>0</v>
      </c>
      <c r="AV156" s="141">
        <f t="shared" si="863"/>
        <v>0</v>
      </c>
      <c r="AW156" s="141">
        <f>IF($H156&gt;0,#REF!,0)</f>
        <v>0</v>
      </c>
      <c r="AX156" s="141">
        <f t="shared" si="864"/>
        <v>0</v>
      </c>
      <c r="AY156" s="247">
        <f t="shared" si="791"/>
        <v>0</v>
      </c>
      <c r="AZ156" s="85"/>
      <c r="BA156" s="86">
        <v>0</v>
      </c>
    </row>
    <row r="157" spans="1:53" ht="45.75" x14ac:dyDescent="0.65">
      <c r="A157" s="87" t="str">
        <f>IF(E157+G157&gt;0,A154,"")</f>
        <v/>
      </c>
      <c r="B157" s="87" t="str">
        <f>IF(E157+G157&gt;0,B154,"")</f>
        <v/>
      </c>
      <c r="C157" s="76">
        <f>C155</f>
        <v>6</v>
      </c>
      <c r="D157" s="77" t="s">
        <v>110</v>
      </c>
      <c r="E157" s="78">
        <v>0</v>
      </c>
      <c r="F157" s="137">
        <v>1.1000000000000001</v>
      </c>
      <c r="G157" s="78">
        <v>0</v>
      </c>
      <c r="H157" s="249">
        <f t="shared" si="790"/>
        <v>0</v>
      </c>
      <c r="I157" s="80">
        <f>SUMIF(Y$14:AT$14,C157,Y$7:AT$7)</f>
        <v>0</v>
      </c>
      <c r="J157" s="81">
        <f t="shared" si="843"/>
        <v>0</v>
      </c>
      <c r="K157" s="80">
        <f t="shared" si="844"/>
        <v>0</v>
      </c>
      <c r="L157" s="81">
        <f t="shared" si="845"/>
        <v>0</v>
      </c>
      <c r="M157" s="81">
        <f t="shared" si="846"/>
        <v>0</v>
      </c>
      <c r="N157" s="82"/>
      <c r="O157" s="81">
        <f t="shared" si="847"/>
        <v>0</v>
      </c>
      <c r="Q157" s="83">
        <f t="shared" si="799"/>
        <v>153.91</v>
      </c>
      <c r="R157" s="81">
        <f t="shared" si="848"/>
        <v>0</v>
      </c>
      <c r="S157" s="83">
        <f t="shared" si="849"/>
        <v>169.3</v>
      </c>
      <c r="T157" s="81">
        <f t="shared" si="850"/>
        <v>0</v>
      </c>
      <c r="U157" s="81">
        <f t="shared" si="851"/>
        <v>0</v>
      </c>
      <c r="V157" s="82"/>
      <c r="W157" s="81">
        <f t="shared" si="852"/>
        <v>0</v>
      </c>
      <c r="X157" s="10"/>
      <c r="Y157" s="151"/>
      <c r="Z157" s="151"/>
      <c r="AA157" s="151"/>
      <c r="AB157" s="151"/>
      <c r="AC157" s="151"/>
      <c r="AD157" s="151"/>
      <c r="AE157" s="159"/>
      <c r="AF157" s="159"/>
      <c r="AG157" s="159"/>
      <c r="AH157" s="159"/>
      <c r="AI157" s="84">
        <f>IF($I157=AI$7,$E157,0)</f>
        <v>0</v>
      </c>
      <c r="AJ157" s="84">
        <f>IF($K157=ROUND(AI$7*$F157,2),$G157,0)</f>
        <v>0</v>
      </c>
      <c r="AK157" s="141">
        <f t="shared" si="854"/>
        <v>0</v>
      </c>
      <c r="AL157" s="141">
        <f t="shared" si="855"/>
        <v>0</v>
      </c>
      <c r="AM157" s="141">
        <f t="shared" si="856"/>
        <v>0</v>
      </c>
      <c r="AN157" s="141">
        <f t="shared" si="857"/>
        <v>0</v>
      </c>
      <c r="AO157" s="84">
        <f>IF($I157=AO$7,$E157,0)</f>
        <v>0</v>
      </c>
      <c r="AP157" s="84">
        <f>IF($K157=ROUND(AO$7*$F157,2),$G157,0)</f>
        <v>0</v>
      </c>
      <c r="AQ157" s="141">
        <f t="shared" si="859"/>
        <v>0</v>
      </c>
      <c r="AR157" s="141">
        <f t="shared" si="860"/>
        <v>0</v>
      </c>
      <c r="AS157" s="141">
        <f t="shared" si="861"/>
        <v>0</v>
      </c>
      <c r="AT157" s="141">
        <f t="shared" si="862"/>
        <v>0</v>
      </c>
      <c r="AU157" s="141">
        <f>IF($H157&gt;0,#REF!,0)</f>
        <v>0</v>
      </c>
      <c r="AV157" s="141">
        <f t="shared" si="863"/>
        <v>0</v>
      </c>
      <c r="AW157" s="141">
        <f>IF($H157&gt;0,#REF!,0)</f>
        <v>0</v>
      </c>
      <c r="AX157" s="141">
        <f t="shared" si="864"/>
        <v>0</v>
      </c>
      <c r="AY157" s="247">
        <f t="shared" si="791"/>
        <v>0</v>
      </c>
      <c r="AZ157" s="85"/>
      <c r="BA157" s="86">
        <v>0</v>
      </c>
    </row>
    <row r="158" spans="1:53" ht="45.75" x14ac:dyDescent="0.65">
      <c r="A158" s="74" t="s">
        <v>111</v>
      </c>
      <c r="B158" s="74" t="s">
        <v>112</v>
      </c>
      <c r="C158" s="76">
        <f>C159</f>
        <v>6</v>
      </c>
      <c r="D158" s="77" t="s">
        <v>113</v>
      </c>
      <c r="E158" s="78">
        <v>2.2719999999999998</v>
      </c>
      <c r="F158" s="137">
        <v>1.5</v>
      </c>
      <c r="G158" s="78">
        <v>0</v>
      </c>
      <c r="H158" s="249">
        <f t="shared" si="790"/>
        <v>2.2719999999999997E-3</v>
      </c>
      <c r="I158" s="80">
        <f>SUMIF(Y$14:AT$14,C158,Y$6:AT$6)</f>
        <v>0</v>
      </c>
      <c r="J158" s="81">
        <f>IF(H158=0,ROUND(E158*I158,2),ROUND(H158*E158,2))</f>
        <v>0.01</v>
      </c>
      <c r="K158" s="80">
        <f>ROUND(F158*I158,2)</f>
        <v>0</v>
      </c>
      <c r="L158" s="81">
        <f>IF(H158=0,ROUND(ROUND(F158*I158,2)*G158,2),ROUND(G158*H158,2))</f>
        <v>0</v>
      </c>
      <c r="M158" s="81">
        <f>L158-ROUND(G158*I158,2)</f>
        <v>0</v>
      </c>
      <c r="N158" s="82"/>
      <c r="O158" s="81">
        <f>J158+L158+N158</f>
        <v>0.01</v>
      </c>
      <c r="Q158" s="83">
        <f t="shared" si="799"/>
        <v>153.91</v>
      </c>
      <c r="R158" s="81">
        <f>ROUND(Q158*E158,2)</f>
        <v>349.68</v>
      </c>
      <c r="S158" s="83">
        <f>ROUND(F158*Q158,2)</f>
        <v>230.87</v>
      </c>
      <c r="T158" s="81">
        <f>ROUND(S158*G158,2)</f>
        <v>0</v>
      </c>
      <c r="U158" s="81">
        <f>T158-ROUND(Q158*G158,2)</f>
        <v>0</v>
      </c>
      <c r="V158" s="82"/>
      <c r="W158" s="81">
        <f>R158+T158+V158</f>
        <v>349.68</v>
      </c>
      <c r="X158" s="10"/>
      <c r="Y158" s="151"/>
      <c r="Z158" s="151"/>
      <c r="AA158" s="151"/>
      <c r="AB158" s="151"/>
      <c r="AC158" s="151"/>
      <c r="AD158" s="151"/>
      <c r="AE158" s="159"/>
      <c r="AF158" s="159"/>
      <c r="AG158" s="159"/>
      <c r="AH158" s="159"/>
      <c r="AI158" s="84">
        <f>IF($I158=AI$6,$E158,0)</f>
        <v>0</v>
      </c>
      <c r="AJ158" s="84">
        <f t="shared" ref="AJ158:AJ159" si="865">IF($K158=ROUND(AI$6*$F158,2),$G158,0)</f>
        <v>0</v>
      </c>
      <c r="AK158" s="141">
        <f>IF($H158&gt;0,AI158,0)</f>
        <v>0</v>
      </c>
      <c r="AL158" s="141">
        <f>IF(AK158&gt;0,1,0)</f>
        <v>0</v>
      </c>
      <c r="AM158" s="141">
        <f>IF($H158&gt;0,AJ158,0)</f>
        <v>0</v>
      </c>
      <c r="AN158" s="141">
        <f>IF(AM158&gt;0,1,0)</f>
        <v>0</v>
      </c>
      <c r="AO158" s="84">
        <f>IF($I158=AO$6,$E158,0)</f>
        <v>0</v>
      </c>
      <c r="AP158" s="84">
        <f t="shared" ref="AP158:AP159" si="866">IF($K158=ROUND(AO$6*$F158,2),$G158,0)</f>
        <v>0</v>
      </c>
      <c r="AQ158" s="141">
        <f>IF($H158&gt;0,AO158,0)</f>
        <v>0</v>
      </c>
      <c r="AR158" s="141">
        <f>IF(AQ158&gt;0,1,0)</f>
        <v>0</v>
      </c>
      <c r="AS158" s="141">
        <f>IF($H158&gt;0,AP158,0)</f>
        <v>0</v>
      </c>
      <c r="AT158" s="141">
        <f>IF(AS158&gt;0,1,0)</f>
        <v>0</v>
      </c>
      <c r="AU158" s="141" t="e">
        <f>IF($H158&gt;0,#REF!,0)</f>
        <v>#REF!</v>
      </c>
      <c r="AV158" s="141" t="e">
        <f>IF(AU158&gt;0,1,0)</f>
        <v>#REF!</v>
      </c>
      <c r="AW158" s="141" t="e">
        <f>IF($H158&gt;0,#REF!,0)</f>
        <v>#REF!</v>
      </c>
      <c r="AX158" s="141" t="e">
        <f>IF(AW158&gt;0,1,0)</f>
        <v>#REF!</v>
      </c>
      <c r="AY158" s="247">
        <f t="shared" si="791"/>
        <v>2E-3</v>
      </c>
      <c r="AZ158" s="85"/>
      <c r="BA158" s="86">
        <v>2</v>
      </c>
    </row>
    <row r="159" spans="1:53" ht="45.75" x14ac:dyDescent="0.65">
      <c r="A159" s="87" t="str">
        <f>IF(E159+G159&gt;0,A158,"")</f>
        <v/>
      </c>
      <c r="B159" s="87" t="str">
        <f>IF(E159+G159&gt;0,B158,"")</f>
        <v/>
      </c>
      <c r="C159" s="76">
        <v>6</v>
      </c>
      <c r="D159" s="77" t="s">
        <v>113</v>
      </c>
      <c r="E159" s="78">
        <v>0</v>
      </c>
      <c r="F159" s="137">
        <v>1.1000000000000001</v>
      </c>
      <c r="G159" s="78">
        <v>0</v>
      </c>
      <c r="H159" s="249">
        <f t="shared" si="790"/>
        <v>0</v>
      </c>
      <c r="I159" s="80">
        <f>SUMIF(Y$14:AT$14,C159,Y$6:AT$6)</f>
        <v>0</v>
      </c>
      <c r="J159" s="81">
        <f t="shared" ref="J159:J161" si="867">IF(H159=0,ROUND(E159*I159,2),ROUND(H159*E159,2))</f>
        <v>0</v>
      </c>
      <c r="K159" s="80">
        <f t="shared" ref="K159:K161" si="868">ROUND(F159*I159,2)</f>
        <v>0</v>
      </c>
      <c r="L159" s="81">
        <f t="shared" ref="L159:L161" si="869">IF(H159=0,ROUND(ROUND(F159*I159,2)*G159,2),ROUND(G159*H159,2))</f>
        <v>0</v>
      </c>
      <c r="M159" s="81">
        <f t="shared" ref="M159:M161" si="870">L159-ROUND(G159*I159,2)</f>
        <v>0</v>
      </c>
      <c r="N159" s="82"/>
      <c r="O159" s="81">
        <f t="shared" ref="O159:O161" si="871">J159+L159+N159</f>
        <v>0</v>
      </c>
      <c r="Q159" s="83">
        <f t="shared" si="799"/>
        <v>153.91</v>
      </c>
      <c r="R159" s="81">
        <f t="shared" ref="R159:R161" si="872">ROUND(Q159*E159,2)</f>
        <v>0</v>
      </c>
      <c r="S159" s="83">
        <f t="shared" ref="S159:S161" si="873">ROUND(F159*Q159,2)</f>
        <v>169.3</v>
      </c>
      <c r="T159" s="81">
        <f t="shared" ref="T159:T161" si="874">ROUND(S159*G159,2)</f>
        <v>0</v>
      </c>
      <c r="U159" s="81">
        <f t="shared" ref="U159:U161" si="875">T159-ROUND(Q159*G159,2)</f>
        <v>0</v>
      </c>
      <c r="V159" s="82"/>
      <c r="W159" s="81">
        <f t="shared" ref="W159:W161" si="876">R159+T159+V159</f>
        <v>0</v>
      </c>
      <c r="X159" s="10"/>
      <c r="Y159" s="151"/>
      <c r="Z159" s="151"/>
      <c r="AA159" s="151"/>
      <c r="AB159" s="151"/>
      <c r="AC159" s="151"/>
      <c r="AD159" s="151"/>
      <c r="AE159" s="159"/>
      <c r="AF159" s="159"/>
      <c r="AG159" s="159"/>
      <c r="AH159" s="159"/>
      <c r="AI159" s="84">
        <f t="shared" ref="AI159" si="877">IF($I159=AI$6,$E159,0)</f>
        <v>0</v>
      </c>
      <c r="AJ159" s="84">
        <f t="shared" si="865"/>
        <v>0</v>
      </c>
      <c r="AK159" s="141">
        <f t="shared" ref="AK159:AK161" si="878">IF($H159&gt;0,AI159,0)</f>
        <v>0</v>
      </c>
      <c r="AL159" s="141">
        <f t="shared" ref="AL159:AL161" si="879">IF(AK159&gt;0,1,0)</f>
        <v>0</v>
      </c>
      <c r="AM159" s="141">
        <f t="shared" ref="AM159:AM161" si="880">IF($H159&gt;0,AJ159,0)</f>
        <v>0</v>
      </c>
      <c r="AN159" s="141">
        <f t="shared" ref="AN159:AN161" si="881">IF(AM159&gt;0,1,0)</f>
        <v>0</v>
      </c>
      <c r="AO159" s="84">
        <f t="shared" ref="AO159" si="882">IF($I159=AO$6,$E159,0)</f>
        <v>0</v>
      </c>
      <c r="AP159" s="84">
        <f t="shared" si="866"/>
        <v>0</v>
      </c>
      <c r="AQ159" s="141">
        <f t="shared" ref="AQ159:AQ161" si="883">IF($H159&gt;0,AO159,0)</f>
        <v>0</v>
      </c>
      <c r="AR159" s="141">
        <f t="shared" ref="AR159:AR161" si="884">IF(AQ159&gt;0,1,0)</f>
        <v>0</v>
      </c>
      <c r="AS159" s="141">
        <f t="shared" ref="AS159:AS161" si="885">IF($H159&gt;0,AP159,0)</f>
        <v>0</v>
      </c>
      <c r="AT159" s="141">
        <f t="shared" ref="AT159:AT161" si="886">IF(AS159&gt;0,1,0)</f>
        <v>0</v>
      </c>
      <c r="AU159" s="141">
        <f>IF($H159&gt;0,#REF!,0)</f>
        <v>0</v>
      </c>
      <c r="AV159" s="141">
        <f t="shared" ref="AV159:AV161" si="887">IF(AU159&gt;0,1,0)</f>
        <v>0</v>
      </c>
      <c r="AW159" s="141">
        <f>IF($H159&gt;0,#REF!,0)</f>
        <v>0</v>
      </c>
      <c r="AX159" s="141">
        <f t="shared" ref="AX159:AX161" si="888">IF(AW159&gt;0,1,0)</f>
        <v>0</v>
      </c>
      <c r="AY159" s="247">
        <f t="shared" si="791"/>
        <v>0</v>
      </c>
      <c r="AZ159" s="85"/>
      <c r="BA159" s="86">
        <v>0</v>
      </c>
    </row>
    <row r="160" spans="1:53" ht="45.75" x14ac:dyDescent="0.65">
      <c r="A160" s="87" t="str">
        <f>IF(E160+G160&gt;0,A158,"")</f>
        <v/>
      </c>
      <c r="B160" s="87" t="str">
        <f>IF(E160+G160&gt;0,B158,"")</f>
        <v/>
      </c>
      <c r="C160" s="76">
        <f>C159</f>
        <v>6</v>
      </c>
      <c r="D160" s="77" t="s">
        <v>113</v>
      </c>
      <c r="E160" s="78">
        <v>0</v>
      </c>
      <c r="F160" s="137">
        <v>1.5</v>
      </c>
      <c r="G160" s="78">
        <v>0</v>
      </c>
      <c r="H160" s="249">
        <f t="shared" si="790"/>
        <v>0</v>
      </c>
      <c r="I160" s="80">
        <f>SUMIF(Y$14:AT$14,C160,Y$7:AT$7)</f>
        <v>0</v>
      </c>
      <c r="J160" s="81">
        <f t="shared" si="867"/>
        <v>0</v>
      </c>
      <c r="K160" s="80">
        <f t="shared" si="868"/>
        <v>0</v>
      </c>
      <c r="L160" s="81">
        <f t="shared" si="869"/>
        <v>0</v>
      </c>
      <c r="M160" s="81">
        <f t="shared" si="870"/>
        <v>0</v>
      </c>
      <c r="N160" s="82"/>
      <c r="O160" s="81">
        <f t="shared" si="871"/>
        <v>0</v>
      </c>
      <c r="Q160" s="83">
        <f t="shared" si="799"/>
        <v>153.91</v>
      </c>
      <c r="R160" s="81">
        <f t="shared" si="872"/>
        <v>0</v>
      </c>
      <c r="S160" s="83">
        <f t="shared" si="873"/>
        <v>230.87</v>
      </c>
      <c r="T160" s="81">
        <f t="shared" si="874"/>
        <v>0</v>
      </c>
      <c r="U160" s="81">
        <f t="shared" si="875"/>
        <v>0</v>
      </c>
      <c r="V160" s="82"/>
      <c r="W160" s="81">
        <f t="shared" si="876"/>
        <v>0</v>
      </c>
      <c r="X160" s="10"/>
      <c r="Y160" s="151"/>
      <c r="Z160" s="151"/>
      <c r="AA160" s="151"/>
      <c r="AB160" s="151"/>
      <c r="AC160" s="151"/>
      <c r="AD160" s="151"/>
      <c r="AE160" s="159"/>
      <c r="AF160" s="159"/>
      <c r="AG160" s="159"/>
      <c r="AH160" s="159"/>
      <c r="AI160" s="84">
        <f>IF($I160=AI$7,$E160,0)</f>
        <v>0</v>
      </c>
      <c r="AJ160" s="84">
        <f>IF($K160=ROUND(AI$7*$F160,2),$G160,0)</f>
        <v>0</v>
      </c>
      <c r="AK160" s="141">
        <f t="shared" si="878"/>
        <v>0</v>
      </c>
      <c r="AL160" s="141">
        <f t="shared" si="879"/>
        <v>0</v>
      </c>
      <c r="AM160" s="141">
        <f t="shared" si="880"/>
        <v>0</v>
      </c>
      <c r="AN160" s="141">
        <f t="shared" si="881"/>
        <v>0</v>
      </c>
      <c r="AO160" s="84">
        <f>IF($I160=AO$7,$E160,0)</f>
        <v>0</v>
      </c>
      <c r="AP160" s="84">
        <f>IF($K160=ROUND(AO$7*$F160,2),$G160,0)</f>
        <v>0</v>
      </c>
      <c r="AQ160" s="141">
        <f t="shared" si="883"/>
        <v>0</v>
      </c>
      <c r="AR160" s="141">
        <f t="shared" si="884"/>
        <v>0</v>
      </c>
      <c r="AS160" s="141">
        <f t="shared" si="885"/>
        <v>0</v>
      </c>
      <c r="AT160" s="141">
        <f t="shared" si="886"/>
        <v>0</v>
      </c>
      <c r="AU160" s="141">
        <f>IF($H160&gt;0,#REF!,0)</f>
        <v>0</v>
      </c>
      <c r="AV160" s="141">
        <f t="shared" si="887"/>
        <v>0</v>
      </c>
      <c r="AW160" s="141">
        <f>IF($H160&gt;0,#REF!,0)</f>
        <v>0</v>
      </c>
      <c r="AX160" s="141">
        <f t="shared" si="888"/>
        <v>0</v>
      </c>
      <c r="AY160" s="247">
        <f t="shared" si="791"/>
        <v>0</v>
      </c>
      <c r="AZ160" s="85"/>
      <c r="BA160" s="86">
        <v>0</v>
      </c>
    </row>
    <row r="161" spans="1:53" ht="45.75" x14ac:dyDescent="0.65">
      <c r="A161" s="87" t="str">
        <f>IF(E161+G161&gt;0,A158,"")</f>
        <v/>
      </c>
      <c r="B161" s="87" t="str">
        <f>IF(E161+G161&gt;0,B158,"")</f>
        <v/>
      </c>
      <c r="C161" s="76">
        <f>C159</f>
        <v>6</v>
      </c>
      <c r="D161" s="77" t="s">
        <v>113</v>
      </c>
      <c r="E161" s="78">
        <v>0</v>
      </c>
      <c r="F161" s="137">
        <v>1.1000000000000001</v>
      </c>
      <c r="G161" s="78">
        <v>0</v>
      </c>
      <c r="H161" s="249">
        <f t="shared" si="790"/>
        <v>0</v>
      </c>
      <c r="I161" s="80">
        <f>SUMIF(Y$14:AT$14,C161,Y$7:AT$7)</f>
        <v>0</v>
      </c>
      <c r="J161" s="81">
        <f t="shared" si="867"/>
        <v>0</v>
      </c>
      <c r="K161" s="80">
        <f t="shared" si="868"/>
        <v>0</v>
      </c>
      <c r="L161" s="81">
        <f t="shared" si="869"/>
        <v>0</v>
      </c>
      <c r="M161" s="81">
        <f t="shared" si="870"/>
        <v>0</v>
      </c>
      <c r="N161" s="82"/>
      <c r="O161" s="81">
        <f t="shared" si="871"/>
        <v>0</v>
      </c>
      <c r="Q161" s="83">
        <f t="shared" si="799"/>
        <v>153.91</v>
      </c>
      <c r="R161" s="81">
        <f t="shared" si="872"/>
        <v>0</v>
      </c>
      <c r="S161" s="83">
        <f t="shared" si="873"/>
        <v>169.3</v>
      </c>
      <c r="T161" s="81">
        <f t="shared" si="874"/>
        <v>0</v>
      </c>
      <c r="U161" s="81">
        <f t="shared" si="875"/>
        <v>0</v>
      </c>
      <c r="V161" s="82"/>
      <c r="W161" s="81">
        <f t="shared" si="876"/>
        <v>0</v>
      </c>
      <c r="X161" s="10"/>
      <c r="Y161" s="151"/>
      <c r="Z161" s="151"/>
      <c r="AA161" s="151"/>
      <c r="AB161" s="151"/>
      <c r="AC161" s="151"/>
      <c r="AD161" s="151"/>
      <c r="AE161" s="159"/>
      <c r="AF161" s="159"/>
      <c r="AG161" s="159"/>
      <c r="AH161" s="159"/>
      <c r="AI161" s="84">
        <f>IF($I161=AI$7,$E161,0)</f>
        <v>0</v>
      </c>
      <c r="AJ161" s="84">
        <f>IF($K161=ROUND(AI$7*$F161,2),$G161,0)</f>
        <v>0</v>
      </c>
      <c r="AK161" s="141">
        <f t="shared" si="878"/>
        <v>0</v>
      </c>
      <c r="AL161" s="141">
        <f t="shared" si="879"/>
        <v>0</v>
      </c>
      <c r="AM161" s="141">
        <f t="shared" si="880"/>
        <v>0</v>
      </c>
      <c r="AN161" s="141">
        <f t="shared" si="881"/>
        <v>0</v>
      </c>
      <c r="AO161" s="84">
        <f>IF($I161=AO$7,$E161,0)</f>
        <v>0</v>
      </c>
      <c r="AP161" s="84">
        <f>IF($K161=ROUND(AO$7*$F161,2),$G161,0)</f>
        <v>0</v>
      </c>
      <c r="AQ161" s="141">
        <f t="shared" si="883"/>
        <v>0</v>
      </c>
      <c r="AR161" s="141">
        <f t="shared" si="884"/>
        <v>0</v>
      </c>
      <c r="AS161" s="141">
        <f t="shared" si="885"/>
        <v>0</v>
      </c>
      <c r="AT161" s="141">
        <f t="shared" si="886"/>
        <v>0</v>
      </c>
      <c r="AU161" s="141">
        <f>IF($H161&gt;0,#REF!,0)</f>
        <v>0</v>
      </c>
      <c r="AV161" s="141">
        <f t="shared" si="887"/>
        <v>0</v>
      </c>
      <c r="AW161" s="141">
        <f>IF($H161&gt;0,#REF!,0)</f>
        <v>0</v>
      </c>
      <c r="AX161" s="141">
        <f t="shared" si="888"/>
        <v>0</v>
      </c>
      <c r="AY161" s="247">
        <f t="shared" si="791"/>
        <v>0</v>
      </c>
      <c r="AZ161" s="85"/>
      <c r="BA161" s="86">
        <v>0</v>
      </c>
    </row>
    <row r="162" spans="1:53" ht="45.75" x14ac:dyDescent="0.65">
      <c r="A162" s="74" t="s">
        <v>114</v>
      </c>
      <c r="B162" s="74" t="s">
        <v>46</v>
      </c>
      <c r="C162" s="76">
        <f>C163</f>
        <v>7</v>
      </c>
      <c r="D162" s="77" t="s">
        <v>115</v>
      </c>
      <c r="E162" s="78">
        <v>0.61</v>
      </c>
      <c r="F162" s="137">
        <v>1.5</v>
      </c>
      <c r="G162" s="78">
        <v>0</v>
      </c>
      <c r="H162" s="249">
        <f t="shared" si="790"/>
        <v>6.0999999999999997E-4</v>
      </c>
      <c r="I162" s="80">
        <f>SUMIF(Y$14:AT$14,C162,Y$6:AT$6)</f>
        <v>0</v>
      </c>
      <c r="J162" s="81">
        <f>IF(H162=0,ROUND(E162*I162,2),ROUND(H162*E162,2))</f>
        <v>0</v>
      </c>
      <c r="K162" s="80">
        <f>ROUND(F162*I162,2)</f>
        <v>0</v>
      </c>
      <c r="L162" s="81">
        <f>IF(H162=0,ROUND(ROUND(F162*I162,2)*G162,2),ROUND(G162*H162,2))</f>
        <v>0</v>
      </c>
      <c r="M162" s="81">
        <f>L162-ROUND(G162*I162,2)</f>
        <v>0</v>
      </c>
      <c r="N162" s="82"/>
      <c r="O162" s="81">
        <f>J162+L162+N162</f>
        <v>0</v>
      </c>
      <c r="Q162" s="83">
        <f t="shared" si="799"/>
        <v>153.91</v>
      </c>
      <c r="R162" s="81">
        <f>ROUND(Q162*E162,2)</f>
        <v>93.89</v>
      </c>
      <c r="S162" s="83">
        <f>ROUND(F162*Q162,2)</f>
        <v>230.87</v>
      </c>
      <c r="T162" s="81">
        <f>ROUND(S162*G162,2)</f>
        <v>0</v>
      </c>
      <c r="U162" s="81">
        <f>T162-ROUND(Q162*G162,2)</f>
        <v>0</v>
      </c>
      <c r="V162" s="82"/>
      <c r="W162" s="81">
        <f>R162+T162+V162</f>
        <v>93.89</v>
      </c>
      <c r="X162" s="10"/>
      <c r="Y162" s="151"/>
      <c r="Z162" s="151"/>
      <c r="AA162" s="151"/>
      <c r="AB162" s="151"/>
      <c r="AC162" s="151"/>
      <c r="AD162" s="151"/>
      <c r="AE162" s="159"/>
      <c r="AF162" s="159"/>
      <c r="AG162" s="159"/>
      <c r="AH162" s="159"/>
      <c r="AI162" s="84">
        <f>IF($I162=AI$6,$E162,0)</f>
        <v>0</v>
      </c>
      <c r="AJ162" s="84">
        <f t="shared" ref="AJ162:AJ163" si="889">IF($K162=ROUND(AI$6*$F162,2),$G162,0)</f>
        <v>0</v>
      </c>
      <c r="AK162" s="141">
        <f>IF($H162&gt;0,AI162,0)</f>
        <v>0</v>
      </c>
      <c r="AL162" s="141">
        <f>IF(AK162&gt;0,1,0)</f>
        <v>0</v>
      </c>
      <c r="AM162" s="141">
        <f>IF($H162&gt;0,AJ162,0)</f>
        <v>0</v>
      </c>
      <c r="AN162" s="141">
        <f>IF(AM162&gt;0,1,0)</f>
        <v>0</v>
      </c>
      <c r="AO162" s="84">
        <f>IF($I162=AO$6,$E162,0)</f>
        <v>0</v>
      </c>
      <c r="AP162" s="84">
        <f t="shared" ref="AP162:AP163" si="890">IF($K162=ROUND(AO$6*$F162,2),$G162,0)</f>
        <v>0</v>
      </c>
      <c r="AQ162" s="141">
        <f>IF($H162&gt;0,AO162,0)</f>
        <v>0</v>
      </c>
      <c r="AR162" s="141">
        <f>IF(AQ162&gt;0,1,0)</f>
        <v>0</v>
      </c>
      <c r="AS162" s="141">
        <f>IF($H162&gt;0,AP162,0)</f>
        <v>0</v>
      </c>
      <c r="AT162" s="141">
        <f>IF(AS162&gt;0,1,0)</f>
        <v>0</v>
      </c>
      <c r="AU162" s="141" t="e">
        <f>IF($H162&gt;0,#REF!,0)</f>
        <v>#REF!</v>
      </c>
      <c r="AV162" s="141" t="e">
        <f>IF(AU162&gt;0,1,0)</f>
        <v>#REF!</v>
      </c>
      <c r="AW162" s="141" t="e">
        <f>IF($H162&gt;0,#REF!,0)</f>
        <v>#REF!</v>
      </c>
      <c r="AX162" s="141" t="e">
        <f>IF(AW162&gt;0,1,0)</f>
        <v>#REF!</v>
      </c>
      <c r="AY162" s="247">
        <f t="shared" si="791"/>
        <v>6.0999999999999997E-4</v>
      </c>
      <c r="AZ162" s="85"/>
      <c r="BA162" s="86">
        <v>0.61</v>
      </c>
    </row>
    <row r="163" spans="1:53" ht="45.75" x14ac:dyDescent="0.65">
      <c r="A163" s="87" t="str">
        <f>IF(E163+G163&gt;0,A162,"")</f>
        <v/>
      </c>
      <c r="B163" s="87" t="str">
        <f>IF(E163+G163&gt;0,B162,"")</f>
        <v/>
      </c>
      <c r="C163" s="76">
        <v>7</v>
      </c>
      <c r="D163" s="77" t="s">
        <v>115</v>
      </c>
      <c r="E163" s="78">
        <v>0</v>
      </c>
      <c r="F163" s="137">
        <v>1.1000000000000001</v>
      </c>
      <c r="G163" s="78">
        <v>0</v>
      </c>
      <c r="H163" s="249">
        <f t="shared" si="790"/>
        <v>0</v>
      </c>
      <c r="I163" s="80">
        <f>SUMIF(Y$14:AT$14,C163,Y$6:AT$6)</f>
        <v>0</v>
      </c>
      <c r="J163" s="81">
        <f t="shared" ref="J163:J165" si="891">IF(H163=0,ROUND(E163*I163,2),ROUND(H163*E163,2))</f>
        <v>0</v>
      </c>
      <c r="K163" s="80">
        <f t="shared" ref="K163:K165" si="892">ROUND(F163*I163,2)</f>
        <v>0</v>
      </c>
      <c r="L163" s="81">
        <f t="shared" ref="L163:L165" si="893">IF(H163=0,ROUND(ROUND(F163*I163,2)*G163,2),ROUND(G163*H163,2))</f>
        <v>0</v>
      </c>
      <c r="M163" s="81">
        <f t="shared" ref="M163:M165" si="894">L163-ROUND(G163*I163,2)</f>
        <v>0</v>
      </c>
      <c r="N163" s="82"/>
      <c r="O163" s="81">
        <f t="shared" ref="O163:O165" si="895">J163+L163+N163</f>
        <v>0</v>
      </c>
      <c r="Q163" s="83">
        <f t="shared" si="799"/>
        <v>153.91</v>
      </c>
      <c r="R163" s="81">
        <f t="shared" ref="R163:R165" si="896">ROUND(Q163*E163,2)</f>
        <v>0</v>
      </c>
      <c r="S163" s="83">
        <f t="shared" ref="S163:S165" si="897">ROUND(F163*Q163,2)</f>
        <v>169.3</v>
      </c>
      <c r="T163" s="81">
        <f t="shared" ref="T163:T165" si="898">ROUND(S163*G163,2)</f>
        <v>0</v>
      </c>
      <c r="U163" s="81">
        <f t="shared" ref="U163:U165" si="899">T163-ROUND(Q163*G163,2)</f>
        <v>0</v>
      </c>
      <c r="V163" s="82"/>
      <c r="W163" s="81">
        <f t="shared" ref="W163:W165" si="900">R163+T163+V163</f>
        <v>0</v>
      </c>
      <c r="X163" s="10"/>
      <c r="Y163" s="151"/>
      <c r="Z163" s="151"/>
      <c r="AA163" s="151"/>
      <c r="AB163" s="151"/>
      <c r="AC163" s="151"/>
      <c r="AD163" s="151"/>
      <c r="AE163" s="159"/>
      <c r="AF163" s="159"/>
      <c r="AG163" s="159"/>
      <c r="AH163" s="159"/>
      <c r="AI163" s="84">
        <f t="shared" ref="AI163" si="901">IF($I163=AI$6,$E163,0)</f>
        <v>0</v>
      </c>
      <c r="AJ163" s="84">
        <f t="shared" si="889"/>
        <v>0</v>
      </c>
      <c r="AK163" s="141">
        <f t="shared" ref="AK163:AK165" si="902">IF($H163&gt;0,AI163,0)</f>
        <v>0</v>
      </c>
      <c r="AL163" s="141">
        <f t="shared" ref="AL163:AL165" si="903">IF(AK163&gt;0,1,0)</f>
        <v>0</v>
      </c>
      <c r="AM163" s="141">
        <f t="shared" ref="AM163:AM165" si="904">IF($H163&gt;0,AJ163,0)</f>
        <v>0</v>
      </c>
      <c r="AN163" s="141">
        <f t="shared" ref="AN163:AN165" si="905">IF(AM163&gt;0,1,0)</f>
        <v>0</v>
      </c>
      <c r="AO163" s="84">
        <f t="shared" ref="AO163" si="906">IF($I163=AO$6,$E163,0)</f>
        <v>0</v>
      </c>
      <c r="AP163" s="84">
        <f t="shared" si="890"/>
        <v>0</v>
      </c>
      <c r="AQ163" s="141">
        <f t="shared" ref="AQ163:AQ165" si="907">IF($H163&gt;0,AO163,0)</f>
        <v>0</v>
      </c>
      <c r="AR163" s="141">
        <f t="shared" ref="AR163:AR165" si="908">IF(AQ163&gt;0,1,0)</f>
        <v>0</v>
      </c>
      <c r="AS163" s="141">
        <f t="shared" ref="AS163:AS165" si="909">IF($H163&gt;0,AP163,0)</f>
        <v>0</v>
      </c>
      <c r="AT163" s="141">
        <f t="shared" ref="AT163:AT165" si="910">IF(AS163&gt;0,1,0)</f>
        <v>0</v>
      </c>
      <c r="AU163" s="141">
        <f>IF($H163&gt;0,#REF!,0)</f>
        <v>0</v>
      </c>
      <c r="AV163" s="141">
        <f t="shared" ref="AV163:AV165" si="911">IF(AU163&gt;0,1,0)</f>
        <v>0</v>
      </c>
      <c r="AW163" s="141">
        <f>IF($H163&gt;0,#REF!,0)</f>
        <v>0</v>
      </c>
      <c r="AX163" s="141">
        <f t="shared" ref="AX163:AX165" si="912">IF(AW163&gt;0,1,0)</f>
        <v>0</v>
      </c>
      <c r="AY163" s="247">
        <f t="shared" si="791"/>
        <v>0</v>
      </c>
      <c r="AZ163" s="85"/>
      <c r="BA163" s="86">
        <v>0</v>
      </c>
    </row>
    <row r="164" spans="1:53" ht="45.75" x14ac:dyDescent="0.65">
      <c r="A164" s="87" t="str">
        <f>IF(E164+G164&gt;0,A162,"")</f>
        <v/>
      </c>
      <c r="B164" s="87" t="str">
        <f>IF(E164+G164&gt;0,B162,"")</f>
        <v/>
      </c>
      <c r="C164" s="76">
        <f>C163</f>
        <v>7</v>
      </c>
      <c r="D164" s="77" t="s">
        <v>115</v>
      </c>
      <c r="E164" s="78">
        <v>0</v>
      </c>
      <c r="F164" s="137">
        <v>1.5</v>
      </c>
      <c r="G164" s="78">
        <v>0</v>
      </c>
      <c r="H164" s="249">
        <f t="shared" si="790"/>
        <v>0</v>
      </c>
      <c r="I164" s="80">
        <f>SUMIF(Y$14:AT$14,C164,Y$7:AT$7)</f>
        <v>0</v>
      </c>
      <c r="J164" s="81">
        <f t="shared" si="891"/>
        <v>0</v>
      </c>
      <c r="K164" s="80">
        <f t="shared" si="892"/>
        <v>0</v>
      </c>
      <c r="L164" s="81">
        <f t="shared" si="893"/>
        <v>0</v>
      </c>
      <c r="M164" s="81">
        <f t="shared" si="894"/>
        <v>0</v>
      </c>
      <c r="N164" s="82"/>
      <c r="O164" s="81">
        <f t="shared" si="895"/>
        <v>0</v>
      </c>
      <c r="Q164" s="83">
        <f t="shared" si="799"/>
        <v>153.91</v>
      </c>
      <c r="R164" s="81">
        <f t="shared" si="896"/>
        <v>0</v>
      </c>
      <c r="S164" s="83">
        <f t="shared" si="897"/>
        <v>230.87</v>
      </c>
      <c r="T164" s="81">
        <f t="shared" si="898"/>
        <v>0</v>
      </c>
      <c r="U164" s="81">
        <f t="shared" si="899"/>
        <v>0</v>
      </c>
      <c r="V164" s="82"/>
      <c r="W164" s="81">
        <f t="shared" si="900"/>
        <v>0</v>
      </c>
      <c r="X164" s="10"/>
      <c r="Y164" s="151"/>
      <c r="Z164" s="151"/>
      <c r="AA164" s="151"/>
      <c r="AB164" s="151"/>
      <c r="AC164" s="151"/>
      <c r="AD164" s="151"/>
      <c r="AE164" s="159"/>
      <c r="AF164" s="159"/>
      <c r="AG164" s="159"/>
      <c r="AH164" s="159"/>
      <c r="AI164" s="84">
        <f>IF($I164=AI$7,$E164,0)</f>
        <v>0</v>
      </c>
      <c r="AJ164" s="84">
        <f>IF($K164=ROUND(AI$7*$F164,2),$G164,0)</f>
        <v>0</v>
      </c>
      <c r="AK164" s="141">
        <f t="shared" si="902"/>
        <v>0</v>
      </c>
      <c r="AL164" s="141">
        <f t="shared" si="903"/>
        <v>0</v>
      </c>
      <c r="AM164" s="141">
        <f t="shared" si="904"/>
        <v>0</v>
      </c>
      <c r="AN164" s="141">
        <f t="shared" si="905"/>
        <v>0</v>
      </c>
      <c r="AO164" s="84">
        <f>IF($I164=AO$7,$E164,0)</f>
        <v>0</v>
      </c>
      <c r="AP164" s="84">
        <f>IF($K164=ROUND(AO$7*$F164,2),$G164,0)</f>
        <v>0</v>
      </c>
      <c r="AQ164" s="141">
        <f t="shared" si="907"/>
        <v>0</v>
      </c>
      <c r="AR164" s="141">
        <f t="shared" si="908"/>
        <v>0</v>
      </c>
      <c r="AS164" s="141">
        <f t="shared" si="909"/>
        <v>0</v>
      </c>
      <c r="AT164" s="141">
        <f t="shared" si="910"/>
        <v>0</v>
      </c>
      <c r="AU164" s="141">
        <f>IF($H164&gt;0,#REF!,0)</f>
        <v>0</v>
      </c>
      <c r="AV164" s="141">
        <f t="shared" si="911"/>
        <v>0</v>
      </c>
      <c r="AW164" s="141">
        <f>IF($H164&gt;0,#REF!,0)</f>
        <v>0</v>
      </c>
      <c r="AX164" s="141">
        <f t="shared" si="912"/>
        <v>0</v>
      </c>
      <c r="AY164" s="247">
        <f t="shared" si="791"/>
        <v>0</v>
      </c>
      <c r="AZ164" s="85"/>
      <c r="BA164" s="86">
        <v>0</v>
      </c>
    </row>
    <row r="165" spans="1:53" ht="45.75" x14ac:dyDescent="0.65">
      <c r="A165" s="87" t="str">
        <f>IF(E165+G165&gt;0,A162,"")</f>
        <v/>
      </c>
      <c r="B165" s="87" t="str">
        <f>IF(E165+G165&gt;0,B162,"")</f>
        <v/>
      </c>
      <c r="C165" s="76">
        <f>C163</f>
        <v>7</v>
      </c>
      <c r="D165" s="77" t="s">
        <v>115</v>
      </c>
      <c r="E165" s="78">
        <v>0</v>
      </c>
      <c r="F165" s="137">
        <v>1.1000000000000001</v>
      </c>
      <c r="G165" s="78">
        <v>0</v>
      </c>
      <c r="H165" s="249">
        <f t="shared" si="790"/>
        <v>0</v>
      </c>
      <c r="I165" s="80">
        <f>SUMIF(Y$14:AT$14,C165,Y$7:AT$7)</f>
        <v>0</v>
      </c>
      <c r="J165" s="81">
        <f t="shared" si="891"/>
        <v>0</v>
      </c>
      <c r="K165" s="80">
        <f t="shared" si="892"/>
        <v>0</v>
      </c>
      <c r="L165" s="81">
        <f t="shared" si="893"/>
        <v>0</v>
      </c>
      <c r="M165" s="81">
        <f t="shared" si="894"/>
        <v>0</v>
      </c>
      <c r="N165" s="82"/>
      <c r="O165" s="81">
        <f t="shared" si="895"/>
        <v>0</v>
      </c>
      <c r="Q165" s="83">
        <f t="shared" si="799"/>
        <v>153.91</v>
      </c>
      <c r="R165" s="81">
        <f t="shared" si="896"/>
        <v>0</v>
      </c>
      <c r="S165" s="83">
        <f t="shared" si="897"/>
        <v>169.3</v>
      </c>
      <c r="T165" s="81">
        <f t="shared" si="898"/>
        <v>0</v>
      </c>
      <c r="U165" s="81">
        <f t="shared" si="899"/>
        <v>0</v>
      </c>
      <c r="V165" s="82"/>
      <c r="W165" s="81">
        <f t="shared" si="900"/>
        <v>0</v>
      </c>
      <c r="X165" s="10"/>
      <c r="Y165" s="151"/>
      <c r="Z165" s="151"/>
      <c r="AA165" s="151"/>
      <c r="AB165" s="151"/>
      <c r="AC165" s="151"/>
      <c r="AD165" s="151"/>
      <c r="AE165" s="159"/>
      <c r="AF165" s="159"/>
      <c r="AG165" s="159"/>
      <c r="AH165" s="159"/>
      <c r="AI165" s="84">
        <f>IF($I165=AI$7,$E165,0)</f>
        <v>0</v>
      </c>
      <c r="AJ165" s="84">
        <f>IF($K165=ROUND(AI$7*$F165,2),$G165,0)</f>
        <v>0</v>
      </c>
      <c r="AK165" s="141">
        <f t="shared" si="902"/>
        <v>0</v>
      </c>
      <c r="AL165" s="141">
        <f t="shared" si="903"/>
        <v>0</v>
      </c>
      <c r="AM165" s="141">
        <f t="shared" si="904"/>
        <v>0</v>
      </c>
      <c r="AN165" s="141">
        <f t="shared" si="905"/>
        <v>0</v>
      </c>
      <c r="AO165" s="84">
        <f>IF($I165=AO$7,$E165,0)</f>
        <v>0</v>
      </c>
      <c r="AP165" s="84">
        <f>IF($K165=ROUND(AO$7*$F165,2),$G165,0)</f>
        <v>0</v>
      </c>
      <c r="AQ165" s="141">
        <f t="shared" si="907"/>
        <v>0</v>
      </c>
      <c r="AR165" s="141">
        <f t="shared" si="908"/>
        <v>0</v>
      </c>
      <c r="AS165" s="141">
        <f t="shared" si="909"/>
        <v>0</v>
      </c>
      <c r="AT165" s="141">
        <f t="shared" si="910"/>
        <v>0</v>
      </c>
      <c r="AU165" s="141">
        <f>IF($H165&gt;0,#REF!,0)</f>
        <v>0</v>
      </c>
      <c r="AV165" s="141">
        <f t="shared" si="911"/>
        <v>0</v>
      </c>
      <c r="AW165" s="141">
        <f>IF($H165&gt;0,#REF!,0)</f>
        <v>0</v>
      </c>
      <c r="AX165" s="141">
        <f t="shared" si="912"/>
        <v>0</v>
      </c>
      <c r="AY165" s="247">
        <f t="shared" si="791"/>
        <v>0</v>
      </c>
      <c r="AZ165" s="85"/>
      <c r="BA165" s="86">
        <v>0</v>
      </c>
    </row>
    <row r="166" spans="1:53" ht="45.75" x14ac:dyDescent="0.65">
      <c r="A166" s="74" t="s">
        <v>116</v>
      </c>
      <c r="B166" s="74" t="s">
        <v>46</v>
      </c>
      <c r="C166" s="76">
        <f>C167</f>
        <v>6</v>
      </c>
      <c r="D166" s="77" t="s">
        <v>117</v>
      </c>
      <c r="E166" s="78">
        <v>5.0970000000000004</v>
      </c>
      <c r="F166" s="137">
        <v>1.5</v>
      </c>
      <c r="G166" s="78">
        <v>0</v>
      </c>
      <c r="H166" s="249">
        <f t="shared" si="790"/>
        <v>5.0970000000000008E-3</v>
      </c>
      <c r="I166" s="80">
        <f>SUMIF(Y$14:AT$14,C166,Y$6:AT$6)</f>
        <v>0</v>
      </c>
      <c r="J166" s="81">
        <f>IF(H166=0,ROUND(E166*I166,2),ROUND(H166*E166,2))</f>
        <v>0.03</v>
      </c>
      <c r="K166" s="80">
        <f>ROUND(F166*I166,2)</f>
        <v>0</v>
      </c>
      <c r="L166" s="81">
        <f>IF(H166=0,ROUND(ROUND(F166*I166,2)*G166,2),ROUND(G166*H166,2))</f>
        <v>0</v>
      </c>
      <c r="M166" s="81">
        <f>L166-ROUND(G166*I166,2)</f>
        <v>0</v>
      </c>
      <c r="N166" s="82"/>
      <c r="O166" s="81">
        <f>J166+L166+N166</f>
        <v>0.03</v>
      </c>
      <c r="Q166" s="83">
        <f t="shared" si="799"/>
        <v>153.91</v>
      </c>
      <c r="R166" s="81">
        <f>ROUND(Q166*E166,2)</f>
        <v>784.48</v>
      </c>
      <c r="S166" s="83">
        <f>ROUND(F166*Q166,2)</f>
        <v>230.87</v>
      </c>
      <c r="T166" s="81">
        <f>ROUND(S166*G166,2)</f>
        <v>0</v>
      </c>
      <c r="U166" s="81">
        <f>T166-ROUND(Q166*G166,2)</f>
        <v>0</v>
      </c>
      <c r="V166" s="82"/>
      <c r="W166" s="81">
        <f>R166+T166+V166</f>
        <v>784.48</v>
      </c>
      <c r="X166" s="10"/>
      <c r="Y166" s="151"/>
      <c r="Z166" s="151"/>
      <c r="AA166" s="151"/>
      <c r="AB166" s="151"/>
      <c r="AC166" s="151"/>
      <c r="AD166" s="151"/>
      <c r="AE166" s="159"/>
      <c r="AF166" s="159"/>
      <c r="AG166" s="159"/>
      <c r="AH166" s="159"/>
      <c r="AI166" s="84">
        <f>IF($I166=AI$6,$E166,0)</f>
        <v>0</v>
      </c>
      <c r="AJ166" s="84">
        <f t="shared" ref="AJ166:AJ167" si="913">IF($K166=ROUND(AI$6*$F166,2),$G166,0)</f>
        <v>0</v>
      </c>
      <c r="AK166" s="141">
        <f>IF($H166&gt;0,AI166,0)</f>
        <v>0</v>
      </c>
      <c r="AL166" s="141">
        <f>IF(AK166&gt;0,1,0)</f>
        <v>0</v>
      </c>
      <c r="AM166" s="141">
        <f>IF($H166&gt;0,AJ166,0)</f>
        <v>0</v>
      </c>
      <c r="AN166" s="141">
        <f>IF(AM166&gt;0,1,0)</f>
        <v>0</v>
      </c>
      <c r="AO166" s="84">
        <f>IF($I166=AO$6,$E166,0)</f>
        <v>0</v>
      </c>
      <c r="AP166" s="84">
        <f t="shared" ref="AP166:AP167" si="914">IF($K166=ROUND(AO$6*$F166,2),$G166,0)</f>
        <v>0</v>
      </c>
      <c r="AQ166" s="141">
        <f>IF($H166&gt;0,AO166,0)</f>
        <v>0</v>
      </c>
      <c r="AR166" s="141">
        <f>IF(AQ166&gt;0,1,0)</f>
        <v>0</v>
      </c>
      <c r="AS166" s="141">
        <f>IF($H166&gt;0,AP166,0)</f>
        <v>0</v>
      </c>
      <c r="AT166" s="141">
        <f>IF(AS166&gt;0,1,0)</f>
        <v>0</v>
      </c>
      <c r="AU166" s="141" t="e">
        <f>IF($H166&gt;0,#REF!,0)</f>
        <v>#REF!</v>
      </c>
      <c r="AV166" s="141" t="e">
        <f>IF(AU166&gt;0,1,0)</f>
        <v>#REF!</v>
      </c>
      <c r="AW166" s="141" t="e">
        <f>IF($H166&gt;0,#REF!,0)</f>
        <v>#REF!</v>
      </c>
      <c r="AX166" s="141" t="e">
        <f>IF(AW166&gt;0,1,0)</f>
        <v>#REF!</v>
      </c>
      <c r="AY166" s="247">
        <f t="shared" si="791"/>
        <v>5.0000000000000001E-3</v>
      </c>
      <c r="AZ166" s="85"/>
      <c r="BA166" s="86">
        <v>5</v>
      </c>
    </row>
    <row r="167" spans="1:53" ht="45.75" x14ac:dyDescent="0.65">
      <c r="A167" s="87" t="str">
        <f>IF(E167+G167&gt;0,A166,"")</f>
        <v/>
      </c>
      <c r="B167" s="87" t="str">
        <f>IF(E167+G167&gt;0,B166,"")</f>
        <v/>
      </c>
      <c r="C167" s="76">
        <v>6</v>
      </c>
      <c r="D167" s="77" t="s">
        <v>117</v>
      </c>
      <c r="E167" s="78">
        <v>0</v>
      </c>
      <c r="F167" s="137">
        <v>1.1000000000000001</v>
      </c>
      <c r="G167" s="78">
        <v>0</v>
      </c>
      <c r="H167" s="249">
        <f t="shared" si="790"/>
        <v>0</v>
      </c>
      <c r="I167" s="80">
        <f>SUMIF(Y$14:AT$14,C167,Y$6:AT$6)</f>
        <v>0</v>
      </c>
      <c r="J167" s="81">
        <f t="shared" ref="J167:J169" si="915">IF(H167=0,ROUND(E167*I167,2),ROUND(H167*E167,2))</f>
        <v>0</v>
      </c>
      <c r="K167" s="80">
        <f t="shared" ref="K167:K169" si="916">ROUND(F167*I167,2)</f>
        <v>0</v>
      </c>
      <c r="L167" s="81">
        <f t="shared" ref="L167:L169" si="917">IF(H167=0,ROUND(ROUND(F167*I167,2)*G167,2),ROUND(G167*H167,2))</f>
        <v>0</v>
      </c>
      <c r="M167" s="81">
        <f t="shared" ref="M167:M169" si="918">L167-ROUND(G167*I167,2)</f>
        <v>0</v>
      </c>
      <c r="N167" s="82"/>
      <c r="O167" s="81">
        <f t="shared" ref="O167:O169" si="919">J167+L167+N167</f>
        <v>0</v>
      </c>
      <c r="Q167" s="83">
        <f t="shared" si="799"/>
        <v>153.91</v>
      </c>
      <c r="R167" s="81">
        <f t="shared" ref="R167:R169" si="920">ROUND(Q167*E167,2)</f>
        <v>0</v>
      </c>
      <c r="S167" s="83">
        <f t="shared" ref="S167:S169" si="921">ROUND(F167*Q167,2)</f>
        <v>169.3</v>
      </c>
      <c r="T167" s="81">
        <f t="shared" ref="T167:T169" si="922">ROUND(S167*G167,2)</f>
        <v>0</v>
      </c>
      <c r="U167" s="81">
        <f t="shared" ref="U167:U169" si="923">T167-ROUND(Q167*G167,2)</f>
        <v>0</v>
      </c>
      <c r="V167" s="82"/>
      <c r="W167" s="81">
        <f t="shared" ref="W167:W169" si="924">R167+T167+V167</f>
        <v>0</v>
      </c>
      <c r="X167" s="10"/>
      <c r="Y167" s="151"/>
      <c r="Z167" s="151"/>
      <c r="AA167" s="151"/>
      <c r="AB167" s="151"/>
      <c r="AC167" s="151"/>
      <c r="AD167" s="151"/>
      <c r="AE167" s="159"/>
      <c r="AF167" s="159"/>
      <c r="AG167" s="159"/>
      <c r="AH167" s="159"/>
      <c r="AI167" s="84">
        <f t="shared" ref="AI167" si="925">IF($I167=AI$6,$E167,0)</f>
        <v>0</v>
      </c>
      <c r="AJ167" s="84">
        <f t="shared" si="913"/>
        <v>0</v>
      </c>
      <c r="AK167" s="141">
        <f t="shared" ref="AK167:AK169" si="926">IF($H167&gt;0,AI167,0)</f>
        <v>0</v>
      </c>
      <c r="AL167" s="141">
        <f t="shared" ref="AL167:AL169" si="927">IF(AK167&gt;0,1,0)</f>
        <v>0</v>
      </c>
      <c r="AM167" s="141">
        <f t="shared" ref="AM167:AM169" si="928">IF($H167&gt;0,AJ167,0)</f>
        <v>0</v>
      </c>
      <c r="AN167" s="141">
        <f t="shared" ref="AN167:AN169" si="929">IF(AM167&gt;0,1,0)</f>
        <v>0</v>
      </c>
      <c r="AO167" s="84">
        <f t="shared" ref="AO167" si="930">IF($I167=AO$6,$E167,0)</f>
        <v>0</v>
      </c>
      <c r="AP167" s="84">
        <f t="shared" si="914"/>
        <v>0</v>
      </c>
      <c r="AQ167" s="141">
        <f t="shared" ref="AQ167:AQ169" si="931">IF($H167&gt;0,AO167,0)</f>
        <v>0</v>
      </c>
      <c r="AR167" s="141">
        <f t="shared" ref="AR167:AR169" si="932">IF(AQ167&gt;0,1,0)</f>
        <v>0</v>
      </c>
      <c r="AS167" s="141">
        <f t="shared" ref="AS167:AS169" si="933">IF($H167&gt;0,AP167,0)</f>
        <v>0</v>
      </c>
      <c r="AT167" s="141">
        <f t="shared" ref="AT167:AT169" si="934">IF(AS167&gt;0,1,0)</f>
        <v>0</v>
      </c>
      <c r="AU167" s="141">
        <f>IF($H167&gt;0,#REF!,0)</f>
        <v>0</v>
      </c>
      <c r="AV167" s="141">
        <f t="shared" ref="AV167:AV169" si="935">IF(AU167&gt;0,1,0)</f>
        <v>0</v>
      </c>
      <c r="AW167" s="141">
        <f>IF($H167&gt;0,#REF!,0)</f>
        <v>0</v>
      </c>
      <c r="AX167" s="141">
        <f t="shared" ref="AX167:AX169" si="936">IF(AW167&gt;0,1,0)</f>
        <v>0</v>
      </c>
      <c r="AY167" s="247">
        <f t="shared" si="791"/>
        <v>0</v>
      </c>
      <c r="AZ167" s="85"/>
      <c r="BA167" s="86">
        <v>0</v>
      </c>
    </row>
    <row r="168" spans="1:53" ht="45.75" x14ac:dyDescent="0.65">
      <c r="A168" s="87" t="str">
        <f>IF(E168+G168&gt;0,A166,"")</f>
        <v/>
      </c>
      <c r="B168" s="87" t="str">
        <f>IF(E168+G168&gt;0,B166,"")</f>
        <v/>
      </c>
      <c r="C168" s="76">
        <f>C167</f>
        <v>6</v>
      </c>
      <c r="D168" s="77" t="s">
        <v>117</v>
      </c>
      <c r="E168" s="78">
        <v>0</v>
      </c>
      <c r="F168" s="137">
        <v>1.5</v>
      </c>
      <c r="G168" s="78">
        <v>0</v>
      </c>
      <c r="H168" s="249">
        <f t="shared" si="790"/>
        <v>0</v>
      </c>
      <c r="I168" s="80">
        <f>SUMIF(Y$14:AT$14,C168,Y$7:AT$7)</f>
        <v>0</v>
      </c>
      <c r="J168" s="81">
        <f t="shared" si="915"/>
        <v>0</v>
      </c>
      <c r="K168" s="80">
        <f t="shared" si="916"/>
        <v>0</v>
      </c>
      <c r="L168" s="81">
        <f t="shared" si="917"/>
        <v>0</v>
      </c>
      <c r="M168" s="81">
        <f t="shared" si="918"/>
        <v>0</v>
      </c>
      <c r="N168" s="82"/>
      <c r="O168" s="81">
        <f t="shared" si="919"/>
        <v>0</v>
      </c>
      <c r="Q168" s="83">
        <f t="shared" si="799"/>
        <v>153.91</v>
      </c>
      <c r="R168" s="81">
        <f t="shared" si="920"/>
        <v>0</v>
      </c>
      <c r="S168" s="83">
        <f t="shared" si="921"/>
        <v>230.87</v>
      </c>
      <c r="T168" s="81">
        <f t="shared" si="922"/>
        <v>0</v>
      </c>
      <c r="U168" s="81">
        <f t="shared" si="923"/>
        <v>0</v>
      </c>
      <c r="V168" s="82"/>
      <c r="W168" s="81">
        <f t="shared" si="924"/>
        <v>0</v>
      </c>
      <c r="X168" s="10"/>
      <c r="Y168" s="151"/>
      <c r="Z168" s="151"/>
      <c r="AA168" s="151"/>
      <c r="AB168" s="151"/>
      <c r="AC168" s="151"/>
      <c r="AD168" s="151"/>
      <c r="AE168" s="159"/>
      <c r="AF168" s="159"/>
      <c r="AG168" s="159"/>
      <c r="AH168" s="159"/>
      <c r="AI168" s="84">
        <f>IF($I168=AI$7,$E168,0)</f>
        <v>0</v>
      </c>
      <c r="AJ168" s="84">
        <f>IF($K168=ROUND(AI$7*$F168,2),$G168,0)</f>
        <v>0</v>
      </c>
      <c r="AK168" s="141">
        <f t="shared" si="926"/>
        <v>0</v>
      </c>
      <c r="AL168" s="141">
        <f t="shared" si="927"/>
        <v>0</v>
      </c>
      <c r="AM168" s="141">
        <f t="shared" si="928"/>
        <v>0</v>
      </c>
      <c r="AN168" s="141">
        <f t="shared" si="929"/>
        <v>0</v>
      </c>
      <c r="AO168" s="84">
        <f>IF($I168=AO$7,$E168,0)</f>
        <v>0</v>
      </c>
      <c r="AP168" s="84">
        <f>IF($K168=ROUND(AO$7*$F168,2),$G168,0)</f>
        <v>0</v>
      </c>
      <c r="AQ168" s="141">
        <f t="shared" si="931"/>
        <v>0</v>
      </c>
      <c r="AR168" s="141">
        <f t="shared" si="932"/>
        <v>0</v>
      </c>
      <c r="AS168" s="141">
        <f t="shared" si="933"/>
        <v>0</v>
      </c>
      <c r="AT168" s="141">
        <f t="shared" si="934"/>
        <v>0</v>
      </c>
      <c r="AU168" s="141">
        <f>IF($H168&gt;0,#REF!,0)</f>
        <v>0</v>
      </c>
      <c r="AV168" s="141">
        <f t="shared" si="935"/>
        <v>0</v>
      </c>
      <c r="AW168" s="141">
        <f>IF($H168&gt;0,#REF!,0)</f>
        <v>0</v>
      </c>
      <c r="AX168" s="141">
        <f t="shared" si="936"/>
        <v>0</v>
      </c>
      <c r="AY168" s="247">
        <f t="shared" si="791"/>
        <v>0</v>
      </c>
      <c r="AZ168" s="85"/>
      <c r="BA168" s="86">
        <v>0</v>
      </c>
    </row>
    <row r="169" spans="1:53" ht="45.75" x14ac:dyDescent="0.65">
      <c r="A169" s="87" t="str">
        <f>IF(E169+G169&gt;0,A166,"")</f>
        <v/>
      </c>
      <c r="B169" s="87" t="str">
        <f>IF(E169+G169&gt;0,B166,"")</f>
        <v/>
      </c>
      <c r="C169" s="76">
        <f>C167</f>
        <v>6</v>
      </c>
      <c r="D169" s="77" t="s">
        <v>117</v>
      </c>
      <c r="E169" s="78">
        <v>0</v>
      </c>
      <c r="F169" s="137">
        <v>1.1000000000000001</v>
      </c>
      <c r="G169" s="78">
        <v>0</v>
      </c>
      <c r="H169" s="249">
        <f t="shared" si="790"/>
        <v>0</v>
      </c>
      <c r="I169" s="80">
        <f>SUMIF(Y$14:AT$14,C169,Y$7:AT$7)</f>
        <v>0</v>
      </c>
      <c r="J169" s="81">
        <f t="shared" si="915"/>
        <v>0</v>
      </c>
      <c r="K169" s="80">
        <f t="shared" si="916"/>
        <v>0</v>
      </c>
      <c r="L169" s="81">
        <f t="shared" si="917"/>
        <v>0</v>
      </c>
      <c r="M169" s="81">
        <f t="shared" si="918"/>
        <v>0</v>
      </c>
      <c r="N169" s="82"/>
      <c r="O169" s="81">
        <f t="shared" si="919"/>
        <v>0</v>
      </c>
      <c r="Q169" s="83">
        <f t="shared" si="799"/>
        <v>153.91</v>
      </c>
      <c r="R169" s="81">
        <f t="shared" si="920"/>
        <v>0</v>
      </c>
      <c r="S169" s="83">
        <f t="shared" si="921"/>
        <v>169.3</v>
      </c>
      <c r="T169" s="81">
        <f t="shared" si="922"/>
        <v>0</v>
      </c>
      <c r="U169" s="81">
        <f t="shared" si="923"/>
        <v>0</v>
      </c>
      <c r="V169" s="82"/>
      <c r="W169" s="81">
        <f t="shared" si="924"/>
        <v>0</v>
      </c>
      <c r="X169" s="10"/>
      <c r="Y169" s="151"/>
      <c r="Z169" s="151"/>
      <c r="AA169" s="151"/>
      <c r="AB169" s="151"/>
      <c r="AC169" s="151"/>
      <c r="AD169" s="151"/>
      <c r="AE169" s="159"/>
      <c r="AF169" s="159"/>
      <c r="AG169" s="159"/>
      <c r="AH169" s="159"/>
      <c r="AI169" s="84">
        <f>IF($I169=AI$7,$E169,0)</f>
        <v>0</v>
      </c>
      <c r="AJ169" s="84">
        <f>IF($K169=ROUND(AI$7*$F169,2),$G169,0)</f>
        <v>0</v>
      </c>
      <c r="AK169" s="141">
        <f t="shared" si="926"/>
        <v>0</v>
      </c>
      <c r="AL169" s="141">
        <f t="shared" si="927"/>
        <v>0</v>
      </c>
      <c r="AM169" s="141">
        <f t="shared" si="928"/>
        <v>0</v>
      </c>
      <c r="AN169" s="141">
        <f t="shared" si="929"/>
        <v>0</v>
      </c>
      <c r="AO169" s="84">
        <f>IF($I169=AO$7,$E169,0)</f>
        <v>0</v>
      </c>
      <c r="AP169" s="84">
        <f>IF($K169=ROUND(AO$7*$F169,2),$G169,0)</f>
        <v>0</v>
      </c>
      <c r="AQ169" s="141">
        <f t="shared" si="931"/>
        <v>0</v>
      </c>
      <c r="AR169" s="141">
        <f t="shared" si="932"/>
        <v>0</v>
      </c>
      <c r="AS169" s="141">
        <f t="shared" si="933"/>
        <v>0</v>
      </c>
      <c r="AT169" s="141">
        <f t="shared" si="934"/>
        <v>0</v>
      </c>
      <c r="AU169" s="141">
        <f>IF($H169&gt;0,#REF!,0)</f>
        <v>0</v>
      </c>
      <c r="AV169" s="141">
        <f t="shared" si="935"/>
        <v>0</v>
      </c>
      <c r="AW169" s="141">
        <f>IF($H169&gt;0,#REF!,0)</f>
        <v>0</v>
      </c>
      <c r="AX169" s="141">
        <f t="shared" si="936"/>
        <v>0</v>
      </c>
      <c r="AY169" s="247">
        <f t="shared" si="791"/>
        <v>0</v>
      </c>
      <c r="AZ169" s="85"/>
      <c r="BA169" s="86">
        <v>0</v>
      </c>
    </row>
    <row r="170" spans="1:53" ht="45.75" x14ac:dyDescent="0.65">
      <c r="A170" s="74" t="s">
        <v>118</v>
      </c>
      <c r="B170" s="74" t="s">
        <v>46</v>
      </c>
      <c r="C170" s="76">
        <f>C171</f>
        <v>6</v>
      </c>
      <c r="D170" s="77" t="s">
        <v>119</v>
      </c>
      <c r="E170" s="78">
        <v>3.093</v>
      </c>
      <c r="F170" s="137">
        <v>1.5</v>
      </c>
      <c r="G170" s="78">
        <v>0</v>
      </c>
      <c r="H170" s="249">
        <f t="shared" si="790"/>
        <v>3.0929999999999998E-3</v>
      </c>
      <c r="I170" s="80">
        <f>SUMIF(Y$14:AT$14,C170,Y$6:AT$6)</f>
        <v>0</v>
      </c>
      <c r="J170" s="81">
        <f>IF(H170=0,ROUND(E170*I170,2),ROUND(H170*E170,2))</f>
        <v>0.01</v>
      </c>
      <c r="K170" s="80">
        <f>ROUND(F170*I170,2)</f>
        <v>0</v>
      </c>
      <c r="L170" s="81">
        <f>IF(H170=0,ROUND(ROUND(F170*I170,2)*G170,2),ROUND(G170*H170,2))</f>
        <v>0</v>
      </c>
      <c r="M170" s="81">
        <f>L170-ROUND(G170*I170,2)</f>
        <v>0</v>
      </c>
      <c r="N170" s="82"/>
      <c r="O170" s="81">
        <f>J170+L170+N170</f>
        <v>0.01</v>
      </c>
      <c r="Q170" s="83">
        <f t="shared" si="799"/>
        <v>153.91</v>
      </c>
      <c r="R170" s="81">
        <f>ROUND(Q170*E170,2)</f>
        <v>476.04</v>
      </c>
      <c r="S170" s="83">
        <f>ROUND(F170*Q170,2)</f>
        <v>230.87</v>
      </c>
      <c r="T170" s="81">
        <f>ROUND(S170*G170,2)</f>
        <v>0</v>
      </c>
      <c r="U170" s="81">
        <f>T170-ROUND(Q170*G170,2)</f>
        <v>0</v>
      </c>
      <c r="V170" s="82"/>
      <c r="W170" s="81">
        <f>R170+T170+V170</f>
        <v>476.04</v>
      </c>
      <c r="X170" s="10"/>
      <c r="Y170" s="151"/>
      <c r="Z170" s="151"/>
      <c r="AA170" s="151"/>
      <c r="AB170" s="151"/>
      <c r="AC170" s="151"/>
      <c r="AD170" s="151"/>
      <c r="AE170" s="159"/>
      <c r="AF170" s="159"/>
      <c r="AG170" s="159"/>
      <c r="AH170" s="159"/>
      <c r="AI170" s="84">
        <f>IF($I170=AI$6,$E170,0)</f>
        <v>0</v>
      </c>
      <c r="AJ170" s="84">
        <f t="shared" ref="AJ170:AJ171" si="937">IF($K170=ROUND(AI$6*$F170,2),$G170,0)</f>
        <v>0</v>
      </c>
      <c r="AK170" s="141">
        <f>IF($H170&gt;0,AI170,0)</f>
        <v>0</v>
      </c>
      <c r="AL170" s="141">
        <f>IF(AK170&gt;0,1,0)</f>
        <v>0</v>
      </c>
      <c r="AM170" s="141">
        <f>IF($H170&gt;0,AJ170,0)</f>
        <v>0</v>
      </c>
      <c r="AN170" s="141">
        <f>IF(AM170&gt;0,1,0)</f>
        <v>0</v>
      </c>
      <c r="AO170" s="84">
        <f>IF($I170=AO$6,$E170,0)</f>
        <v>0</v>
      </c>
      <c r="AP170" s="84">
        <f t="shared" ref="AP170:AP171" si="938">IF($K170=ROUND(AO$6*$F170,2),$G170,0)</f>
        <v>0</v>
      </c>
      <c r="AQ170" s="141">
        <f>IF($H170&gt;0,AO170,0)</f>
        <v>0</v>
      </c>
      <c r="AR170" s="141">
        <f>IF(AQ170&gt;0,1,0)</f>
        <v>0</v>
      </c>
      <c r="AS170" s="141">
        <f>IF($H170&gt;0,AP170,0)</f>
        <v>0</v>
      </c>
      <c r="AT170" s="141">
        <f>IF(AS170&gt;0,1,0)</f>
        <v>0</v>
      </c>
      <c r="AU170" s="141" t="e">
        <f>IF($H170&gt;0,#REF!,0)</f>
        <v>#REF!</v>
      </c>
      <c r="AV170" s="141" t="e">
        <f>IF(AU170&gt;0,1,0)</f>
        <v>#REF!</v>
      </c>
      <c r="AW170" s="141" t="e">
        <f>IF($H170&gt;0,#REF!,0)</f>
        <v>#REF!</v>
      </c>
      <c r="AX170" s="141" t="e">
        <f>IF(AW170&gt;0,1,0)</f>
        <v>#REF!</v>
      </c>
      <c r="AY170" s="247">
        <f t="shared" si="791"/>
        <v>4.2000000000000006E-3</v>
      </c>
      <c r="AZ170" s="85"/>
      <c r="BA170" s="86">
        <v>4.2</v>
      </c>
    </row>
    <row r="171" spans="1:53" ht="45.75" x14ac:dyDescent="0.65">
      <c r="A171" s="87" t="str">
        <f>IF(E171+G171&gt;0,A170,"")</f>
        <v/>
      </c>
      <c r="B171" s="87" t="str">
        <f>IF(E171+G171&gt;0,B170,"")</f>
        <v/>
      </c>
      <c r="C171" s="76">
        <v>6</v>
      </c>
      <c r="D171" s="77" t="s">
        <v>119</v>
      </c>
      <c r="E171" s="78">
        <v>0</v>
      </c>
      <c r="F171" s="137">
        <v>1.1000000000000001</v>
      </c>
      <c r="G171" s="78">
        <v>0</v>
      </c>
      <c r="H171" s="249">
        <f t="shared" si="790"/>
        <v>0</v>
      </c>
      <c r="I171" s="80">
        <f>SUMIF(Y$14:AT$14,C171,Y$6:AT$6)</f>
        <v>0</v>
      </c>
      <c r="J171" s="81">
        <f t="shared" ref="J171:J173" si="939">IF(H171=0,ROUND(E171*I171,2),ROUND(H171*E171,2))</f>
        <v>0</v>
      </c>
      <c r="K171" s="80">
        <f t="shared" ref="K171:K173" si="940">ROUND(F171*I171,2)</f>
        <v>0</v>
      </c>
      <c r="L171" s="81">
        <f t="shared" ref="L171:L173" si="941">IF(H171=0,ROUND(ROUND(F171*I171,2)*G171,2),ROUND(G171*H171,2))</f>
        <v>0</v>
      </c>
      <c r="M171" s="81">
        <f t="shared" ref="M171:M173" si="942">L171-ROUND(G171*I171,2)</f>
        <v>0</v>
      </c>
      <c r="N171" s="82"/>
      <c r="O171" s="81">
        <f t="shared" ref="O171:O173" si="943">J171+L171+N171</f>
        <v>0</v>
      </c>
      <c r="Q171" s="83">
        <f t="shared" si="799"/>
        <v>153.91</v>
      </c>
      <c r="R171" s="81">
        <f t="shared" ref="R171:R173" si="944">ROUND(Q171*E171,2)</f>
        <v>0</v>
      </c>
      <c r="S171" s="83">
        <f t="shared" ref="S171:S173" si="945">ROUND(F171*Q171,2)</f>
        <v>169.3</v>
      </c>
      <c r="T171" s="81">
        <f t="shared" ref="T171:T173" si="946">ROUND(S171*G171,2)</f>
        <v>0</v>
      </c>
      <c r="U171" s="81">
        <f t="shared" ref="U171:U173" si="947">T171-ROUND(Q171*G171,2)</f>
        <v>0</v>
      </c>
      <c r="V171" s="82"/>
      <c r="W171" s="81">
        <f t="shared" ref="W171:W173" si="948">R171+T171+V171</f>
        <v>0</v>
      </c>
      <c r="X171" s="10"/>
      <c r="Y171" s="151"/>
      <c r="Z171" s="151"/>
      <c r="AA171" s="151"/>
      <c r="AB171" s="151"/>
      <c r="AC171" s="151"/>
      <c r="AD171" s="151"/>
      <c r="AE171" s="159"/>
      <c r="AF171" s="159"/>
      <c r="AG171" s="159"/>
      <c r="AH171" s="159"/>
      <c r="AI171" s="84">
        <f t="shared" ref="AI171" si="949">IF($I171=AI$6,$E171,0)</f>
        <v>0</v>
      </c>
      <c r="AJ171" s="84">
        <f t="shared" si="937"/>
        <v>0</v>
      </c>
      <c r="AK171" s="141">
        <f t="shared" ref="AK171:AK173" si="950">IF($H171&gt;0,AI171,0)</f>
        <v>0</v>
      </c>
      <c r="AL171" s="141">
        <f t="shared" ref="AL171:AL173" si="951">IF(AK171&gt;0,1,0)</f>
        <v>0</v>
      </c>
      <c r="AM171" s="141">
        <f t="shared" ref="AM171:AM173" si="952">IF($H171&gt;0,AJ171,0)</f>
        <v>0</v>
      </c>
      <c r="AN171" s="141">
        <f t="shared" ref="AN171:AN173" si="953">IF(AM171&gt;0,1,0)</f>
        <v>0</v>
      </c>
      <c r="AO171" s="84">
        <f t="shared" ref="AO171" si="954">IF($I171=AO$6,$E171,0)</f>
        <v>0</v>
      </c>
      <c r="AP171" s="84">
        <f t="shared" si="938"/>
        <v>0</v>
      </c>
      <c r="AQ171" s="141">
        <f t="shared" ref="AQ171:AQ173" si="955">IF($H171&gt;0,AO171,0)</f>
        <v>0</v>
      </c>
      <c r="AR171" s="141">
        <f t="shared" ref="AR171:AR173" si="956">IF(AQ171&gt;0,1,0)</f>
        <v>0</v>
      </c>
      <c r="AS171" s="141">
        <f t="shared" ref="AS171:AS173" si="957">IF($H171&gt;0,AP171,0)</f>
        <v>0</v>
      </c>
      <c r="AT171" s="141">
        <f t="shared" ref="AT171:AT173" si="958">IF(AS171&gt;0,1,0)</f>
        <v>0</v>
      </c>
      <c r="AU171" s="141">
        <f>IF($H171&gt;0,#REF!,0)</f>
        <v>0</v>
      </c>
      <c r="AV171" s="141">
        <f t="shared" ref="AV171:AV173" si="959">IF(AU171&gt;0,1,0)</f>
        <v>0</v>
      </c>
      <c r="AW171" s="141">
        <f>IF($H171&gt;0,#REF!,0)</f>
        <v>0</v>
      </c>
      <c r="AX171" s="141">
        <f t="shared" ref="AX171:AX173" si="960">IF(AW171&gt;0,1,0)</f>
        <v>0</v>
      </c>
      <c r="AY171" s="247">
        <f t="shared" si="791"/>
        <v>0</v>
      </c>
      <c r="AZ171" s="85"/>
      <c r="BA171" s="86">
        <v>0</v>
      </c>
    </row>
    <row r="172" spans="1:53" ht="45.75" x14ac:dyDescent="0.65">
      <c r="A172" s="87" t="str">
        <f>IF(E172+G172&gt;0,A170,"")</f>
        <v/>
      </c>
      <c r="B172" s="87" t="str">
        <f>IF(E172+G172&gt;0,B170,"")</f>
        <v/>
      </c>
      <c r="C172" s="76">
        <f>C171</f>
        <v>6</v>
      </c>
      <c r="D172" s="77" t="s">
        <v>119</v>
      </c>
      <c r="E172" s="78">
        <v>0</v>
      </c>
      <c r="F172" s="137">
        <v>1.5</v>
      </c>
      <c r="G172" s="78">
        <v>0</v>
      </c>
      <c r="H172" s="249">
        <f t="shared" si="790"/>
        <v>0</v>
      </c>
      <c r="I172" s="80">
        <f>SUMIF(Y$14:AT$14,C172,Y$7:AT$7)</f>
        <v>0</v>
      </c>
      <c r="J172" s="81">
        <f t="shared" si="939"/>
        <v>0</v>
      </c>
      <c r="K172" s="80">
        <f t="shared" si="940"/>
        <v>0</v>
      </c>
      <c r="L172" s="81">
        <f t="shared" si="941"/>
        <v>0</v>
      </c>
      <c r="M172" s="81">
        <f t="shared" si="942"/>
        <v>0</v>
      </c>
      <c r="N172" s="82"/>
      <c r="O172" s="81">
        <f t="shared" si="943"/>
        <v>0</v>
      </c>
      <c r="Q172" s="83">
        <f t="shared" si="799"/>
        <v>153.91</v>
      </c>
      <c r="R172" s="81">
        <f t="shared" si="944"/>
        <v>0</v>
      </c>
      <c r="S172" s="83">
        <f t="shared" si="945"/>
        <v>230.87</v>
      </c>
      <c r="T172" s="81">
        <f t="shared" si="946"/>
        <v>0</v>
      </c>
      <c r="U172" s="81">
        <f t="shared" si="947"/>
        <v>0</v>
      </c>
      <c r="V172" s="82"/>
      <c r="W172" s="81">
        <f t="shared" si="948"/>
        <v>0</v>
      </c>
      <c r="X172" s="10"/>
      <c r="Y172" s="151"/>
      <c r="Z172" s="151"/>
      <c r="AA172" s="151"/>
      <c r="AB172" s="151"/>
      <c r="AC172" s="151"/>
      <c r="AD172" s="151"/>
      <c r="AE172" s="159"/>
      <c r="AF172" s="159"/>
      <c r="AG172" s="159"/>
      <c r="AH172" s="159"/>
      <c r="AI172" s="84">
        <f>IF($I172=AI$7,$E172,0)</f>
        <v>0</v>
      </c>
      <c r="AJ172" s="84">
        <f>IF($K172=ROUND(AI$7*$F172,2),$G172,0)</f>
        <v>0</v>
      </c>
      <c r="AK172" s="141">
        <f t="shared" si="950"/>
        <v>0</v>
      </c>
      <c r="AL172" s="141">
        <f t="shared" si="951"/>
        <v>0</v>
      </c>
      <c r="AM172" s="141">
        <f t="shared" si="952"/>
        <v>0</v>
      </c>
      <c r="AN172" s="141">
        <f t="shared" si="953"/>
        <v>0</v>
      </c>
      <c r="AO172" s="84">
        <f>IF($I172=AO$7,$E172,0)</f>
        <v>0</v>
      </c>
      <c r="AP172" s="84">
        <f>IF($K172=ROUND(AO$7*$F172,2),$G172,0)</f>
        <v>0</v>
      </c>
      <c r="AQ172" s="141">
        <f t="shared" si="955"/>
        <v>0</v>
      </c>
      <c r="AR172" s="141">
        <f t="shared" si="956"/>
        <v>0</v>
      </c>
      <c r="AS172" s="141">
        <f t="shared" si="957"/>
        <v>0</v>
      </c>
      <c r="AT172" s="141">
        <f t="shared" si="958"/>
        <v>0</v>
      </c>
      <c r="AU172" s="141">
        <f>IF($H172&gt;0,#REF!,0)</f>
        <v>0</v>
      </c>
      <c r="AV172" s="141">
        <f t="shared" si="959"/>
        <v>0</v>
      </c>
      <c r="AW172" s="141">
        <f>IF($H172&gt;0,#REF!,0)</f>
        <v>0</v>
      </c>
      <c r="AX172" s="141">
        <f t="shared" si="960"/>
        <v>0</v>
      </c>
      <c r="AY172" s="247">
        <f t="shared" si="791"/>
        <v>0</v>
      </c>
      <c r="AZ172" s="85"/>
      <c r="BA172" s="86">
        <v>0</v>
      </c>
    </row>
    <row r="173" spans="1:53" ht="45.75" x14ac:dyDescent="0.65">
      <c r="A173" s="87" t="str">
        <f>IF(E173+G173&gt;0,A170,"")</f>
        <v/>
      </c>
      <c r="B173" s="87" t="str">
        <f>IF(E173+G173&gt;0,B170,"")</f>
        <v/>
      </c>
      <c r="C173" s="76">
        <f>C171</f>
        <v>6</v>
      </c>
      <c r="D173" s="77" t="s">
        <v>119</v>
      </c>
      <c r="E173" s="78">
        <v>0</v>
      </c>
      <c r="F173" s="137">
        <v>1.1000000000000001</v>
      </c>
      <c r="G173" s="78">
        <v>0</v>
      </c>
      <c r="H173" s="249">
        <f t="shared" si="790"/>
        <v>0</v>
      </c>
      <c r="I173" s="80">
        <f>SUMIF(Y$14:AT$14,C173,Y$7:AT$7)</f>
        <v>0</v>
      </c>
      <c r="J173" s="81">
        <f t="shared" si="939"/>
        <v>0</v>
      </c>
      <c r="K173" s="80">
        <f t="shared" si="940"/>
        <v>0</v>
      </c>
      <c r="L173" s="81">
        <f t="shared" si="941"/>
        <v>0</v>
      </c>
      <c r="M173" s="81">
        <f t="shared" si="942"/>
        <v>0</v>
      </c>
      <c r="N173" s="82"/>
      <c r="O173" s="81">
        <f t="shared" si="943"/>
        <v>0</v>
      </c>
      <c r="Q173" s="83">
        <f t="shared" si="799"/>
        <v>153.91</v>
      </c>
      <c r="R173" s="81">
        <f t="shared" si="944"/>
        <v>0</v>
      </c>
      <c r="S173" s="83">
        <f t="shared" si="945"/>
        <v>169.3</v>
      </c>
      <c r="T173" s="81">
        <f t="shared" si="946"/>
        <v>0</v>
      </c>
      <c r="U173" s="81">
        <f t="shared" si="947"/>
        <v>0</v>
      </c>
      <c r="V173" s="82"/>
      <c r="W173" s="81">
        <f t="shared" si="948"/>
        <v>0</v>
      </c>
      <c r="X173" s="10"/>
      <c r="Y173" s="151"/>
      <c r="Z173" s="151"/>
      <c r="AA173" s="151"/>
      <c r="AB173" s="151"/>
      <c r="AC173" s="151"/>
      <c r="AD173" s="151"/>
      <c r="AE173" s="159"/>
      <c r="AF173" s="159"/>
      <c r="AG173" s="159"/>
      <c r="AH173" s="159"/>
      <c r="AI173" s="84">
        <f>IF($I173=AI$7,$E173,0)</f>
        <v>0</v>
      </c>
      <c r="AJ173" s="84">
        <f>IF($K173=ROUND(AI$7*$F173,2),$G173,0)</f>
        <v>0</v>
      </c>
      <c r="AK173" s="141">
        <f t="shared" si="950"/>
        <v>0</v>
      </c>
      <c r="AL173" s="141">
        <f t="shared" si="951"/>
        <v>0</v>
      </c>
      <c r="AM173" s="141">
        <f t="shared" si="952"/>
        <v>0</v>
      </c>
      <c r="AN173" s="141">
        <f t="shared" si="953"/>
        <v>0</v>
      </c>
      <c r="AO173" s="84">
        <f>IF($I173=AO$7,$E173,0)</f>
        <v>0</v>
      </c>
      <c r="AP173" s="84">
        <f>IF($K173=ROUND(AO$7*$F173,2),$G173,0)</f>
        <v>0</v>
      </c>
      <c r="AQ173" s="141">
        <f t="shared" si="955"/>
        <v>0</v>
      </c>
      <c r="AR173" s="141">
        <f t="shared" si="956"/>
        <v>0</v>
      </c>
      <c r="AS173" s="141">
        <f t="shared" si="957"/>
        <v>0</v>
      </c>
      <c r="AT173" s="141">
        <f t="shared" si="958"/>
        <v>0</v>
      </c>
      <c r="AU173" s="141">
        <f>IF($H173&gt;0,#REF!,0)</f>
        <v>0</v>
      </c>
      <c r="AV173" s="141">
        <f t="shared" si="959"/>
        <v>0</v>
      </c>
      <c r="AW173" s="141">
        <f>IF($H173&gt;0,#REF!,0)</f>
        <v>0</v>
      </c>
      <c r="AX173" s="141">
        <f t="shared" si="960"/>
        <v>0</v>
      </c>
      <c r="AY173" s="247">
        <f t="shared" si="791"/>
        <v>0</v>
      </c>
      <c r="AZ173" s="85"/>
      <c r="BA173" s="86">
        <v>0</v>
      </c>
    </row>
    <row r="174" spans="1:53" ht="45.75" x14ac:dyDescent="0.65">
      <c r="A174" s="74" t="s">
        <v>120</v>
      </c>
      <c r="B174" s="74" t="s">
        <v>112</v>
      </c>
      <c r="C174" s="76">
        <f>C175</f>
        <v>6</v>
      </c>
      <c r="D174" s="77" t="s">
        <v>121</v>
      </c>
      <c r="E174" s="78">
        <v>1.4950000000000001</v>
      </c>
      <c r="F174" s="137">
        <v>1.5</v>
      </c>
      <c r="G174" s="78">
        <v>0</v>
      </c>
      <c r="H174" s="249">
        <f t="shared" si="790"/>
        <v>1.495E-3</v>
      </c>
      <c r="I174" s="80">
        <f>SUMIF(Y$14:AT$14,C174,Y$6:AT$6)</f>
        <v>0</v>
      </c>
      <c r="J174" s="81">
        <f>IF(H174=0,ROUND(E174*I174,2),ROUND(H174*E174,2))</f>
        <v>0</v>
      </c>
      <c r="K174" s="80">
        <f>ROUND(F174*I174,2)</f>
        <v>0</v>
      </c>
      <c r="L174" s="81">
        <f>IF(H174=0,ROUND(ROUND(F174*I174,2)*G174,2),ROUND(G174*H174,2))</f>
        <v>0</v>
      </c>
      <c r="M174" s="81">
        <f>L174-ROUND(G174*I174,2)</f>
        <v>0</v>
      </c>
      <c r="N174" s="82"/>
      <c r="O174" s="81">
        <f>J174+L174+N174</f>
        <v>0</v>
      </c>
      <c r="Q174" s="83">
        <f t="shared" si="799"/>
        <v>153.91</v>
      </c>
      <c r="R174" s="81">
        <f>ROUND(Q174*E174,2)</f>
        <v>230.1</v>
      </c>
      <c r="S174" s="83">
        <f>ROUND(F174*Q174,2)</f>
        <v>230.87</v>
      </c>
      <c r="T174" s="81">
        <f>ROUND(S174*G174,2)</f>
        <v>0</v>
      </c>
      <c r="U174" s="81">
        <f>T174-ROUND(Q174*G174,2)</f>
        <v>0</v>
      </c>
      <c r="V174" s="82"/>
      <c r="W174" s="81">
        <f>R174+T174+V174</f>
        <v>230.1</v>
      </c>
      <c r="X174" s="10"/>
      <c r="Y174" s="151"/>
      <c r="Z174" s="151"/>
      <c r="AA174" s="151"/>
      <c r="AB174" s="151"/>
      <c r="AC174" s="151"/>
      <c r="AD174" s="151"/>
      <c r="AE174" s="159"/>
      <c r="AF174" s="159"/>
      <c r="AG174" s="159"/>
      <c r="AH174" s="159"/>
      <c r="AI174" s="84">
        <f>IF($I174=AI$6,$E174,0)</f>
        <v>0</v>
      </c>
      <c r="AJ174" s="84">
        <f t="shared" ref="AJ174:AJ175" si="961">IF($K174=ROUND(AI$6*$F174,2),$G174,0)</f>
        <v>0</v>
      </c>
      <c r="AK174" s="141">
        <f>IF($H174&gt;0,AI174,0)</f>
        <v>0</v>
      </c>
      <c r="AL174" s="141">
        <f>IF(AK174&gt;0,1,0)</f>
        <v>0</v>
      </c>
      <c r="AM174" s="141">
        <f>IF($H174&gt;0,AJ174,0)</f>
        <v>0</v>
      </c>
      <c r="AN174" s="141">
        <f>IF(AM174&gt;0,1,0)</f>
        <v>0</v>
      </c>
      <c r="AO174" s="84">
        <f>IF($I174=AO$6,$E174,0)</f>
        <v>0</v>
      </c>
      <c r="AP174" s="84">
        <f t="shared" ref="AP174:AP175" si="962">IF($K174=ROUND(AO$6*$F174,2),$G174,0)</f>
        <v>0</v>
      </c>
      <c r="AQ174" s="141">
        <f>IF($H174&gt;0,AO174,0)</f>
        <v>0</v>
      </c>
      <c r="AR174" s="141">
        <f>IF(AQ174&gt;0,1,0)</f>
        <v>0</v>
      </c>
      <c r="AS174" s="141">
        <f>IF($H174&gt;0,AP174,0)</f>
        <v>0</v>
      </c>
      <c r="AT174" s="141">
        <f>IF(AS174&gt;0,1,0)</f>
        <v>0</v>
      </c>
      <c r="AU174" s="141" t="e">
        <f>IF($H174&gt;0,#REF!,0)</f>
        <v>#REF!</v>
      </c>
      <c r="AV174" s="141" t="e">
        <f>IF(AU174&gt;0,1,0)</f>
        <v>#REF!</v>
      </c>
      <c r="AW174" s="141" t="e">
        <f>IF($H174&gt;0,#REF!,0)</f>
        <v>#REF!</v>
      </c>
      <c r="AX174" s="141" t="e">
        <f>IF(AW174&gt;0,1,0)</f>
        <v>#REF!</v>
      </c>
      <c r="AY174" s="247">
        <f t="shared" si="791"/>
        <v>2.2000000000000001E-3</v>
      </c>
      <c r="AZ174" s="85"/>
      <c r="BA174" s="86">
        <v>2.2000000000000002</v>
      </c>
    </row>
    <row r="175" spans="1:53" ht="45.75" x14ac:dyDescent="0.65">
      <c r="A175" s="87" t="str">
        <f>IF(E175+G175&gt;0,A174,"")</f>
        <v/>
      </c>
      <c r="B175" s="87" t="str">
        <f>IF(E175+G175&gt;0,B174,"")</f>
        <v/>
      </c>
      <c r="C175" s="76">
        <v>6</v>
      </c>
      <c r="D175" s="77" t="s">
        <v>121</v>
      </c>
      <c r="E175" s="78">
        <v>0</v>
      </c>
      <c r="F175" s="137">
        <v>1.1000000000000001</v>
      </c>
      <c r="G175" s="78">
        <v>0</v>
      </c>
      <c r="H175" s="249">
        <f t="shared" si="790"/>
        <v>0</v>
      </c>
      <c r="I175" s="80">
        <f>SUMIF(Y$14:AT$14,C175,Y$6:AT$6)</f>
        <v>0</v>
      </c>
      <c r="J175" s="81">
        <f t="shared" ref="J175:J177" si="963">IF(H175=0,ROUND(E175*I175,2),ROUND(H175*E175,2))</f>
        <v>0</v>
      </c>
      <c r="K175" s="80">
        <f t="shared" ref="K175:K177" si="964">ROUND(F175*I175,2)</f>
        <v>0</v>
      </c>
      <c r="L175" s="81">
        <f t="shared" ref="L175:L177" si="965">IF(H175=0,ROUND(ROUND(F175*I175,2)*G175,2),ROUND(G175*H175,2))</f>
        <v>0</v>
      </c>
      <c r="M175" s="81">
        <f t="shared" ref="M175:M177" si="966">L175-ROUND(G175*I175,2)</f>
        <v>0</v>
      </c>
      <c r="N175" s="82"/>
      <c r="O175" s="81">
        <f t="shared" ref="O175:O177" si="967">J175+L175+N175</f>
        <v>0</v>
      </c>
      <c r="Q175" s="83">
        <f t="shared" si="799"/>
        <v>153.91</v>
      </c>
      <c r="R175" s="81">
        <f t="shared" ref="R175:R177" si="968">ROUND(Q175*E175,2)</f>
        <v>0</v>
      </c>
      <c r="S175" s="83">
        <f t="shared" ref="S175:S177" si="969">ROUND(F175*Q175,2)</f>
        <v>169.3</v>
      </c>
      <c r="T175" s="81">
        <f t="shared" ref="T175:T177" si="970">ROUND(S175*G175,2)</f>
        <v>0</v>
      </c>
      <c r="U175" s="81">
        <f t="shared" ref="U175:U177" si="971">T175-ROUND(Q175*G175,2)</f>
        <v>0</v>
      </c>
      <c r="V175" s="82"/>
      <c r="W175" s="81">
        <f t="shared" ref="W175:W177" si="972">R175+T175+V175</f>
        <v>0</v>
      </c>
      <c r="X175" s="10"/>
      <c r="Y175" s="151"/>
      <c r="Z175" s="151"/>
      <c r="AA175" s="151"/>
      <c r="AB175" s="151"/>
      <c r="AC175" s="151"/>
      <c r="AD175" s="151"/>
      <c r="AE175" s="159"/>
      <c r="AF175" s="159"/>
      <c r="AG175" s="159"/>
      <c r="AH175" s="159"/>
      <c r="AI175" s="84">
        <f t="shared" ref="AI175" si="973">IF($I175=AI$6,$E175,0)</f>
        <v>0</v>
      </c>
      <c r="AJ175" s="84">
        <f t="shared" si="961"/>
        <v>0</v>
      </c>
      <c r="AK175" s="141">
        <f t="shared" ref="AK175:AK177" si="974">IF($H175&gt;0,AI175,0)</f>
        <v>0</v>
      </c>
      <c r="AL175" s="141">
        <f t="shared" ref="AL175:AL177" si="975">IF(AK175&gt;0,1,0)</f>
        <v>0</v>
      </c>
      <c r="AM175" s="141">
        <f t="shared" ref="AM175:AM177" si="976">IF($H175&gt;0,AJ175,0)</f>
        <v>0</v>
      </c>
      <c r="AN175" s="141">
        <f t="shared" ref="AN175:AN177" si="977">IF(AM175&gt;0,1,0)</f>
        <v>0</v>
      </c>
      <c r="AO175" s="84">
        <f t="shared" ref="AO175" si="978">IF($I175=AO$6,$E175,0)</f>
        <v>0</v>
      </c>
      <c r="AP175" s="84">
        <f t="shared" si="962"/>
        <v>0</v>
      </c>
      <c r="AQ175" s="141">
        <f t="shared" ref="AQ175:AQ177" si="979">IF($H175&gt;0,AO175,0)</f>
        <v>0</v>
      </c>
      <c r="AR175" s="141">
        <f t="shared" ref="AR175:AR177" si="980">IF(AQ175&gt;0,1,0)</f>
        <v>0</v>
      </c>
      <c r="AS175" s="141">
        <f t="shared" ref="AS175:AS177" si="981">IF($H175&gt;0,AP175,0)</f>
        <v>0</v>
      </c>
      <c r="AT175" s="141">
        <f t="shared" ref="AT175:AT177" si="982">IF(AS175&gt;0,1,0)</f>
        <v>0</v>
      </c>
      <c r="AU175" s="141">
        <f>IF($H175&gt;0,#REF!,0)</f>
        <v>0</v>
      </c>
      <c r="AV175" s="141">
        <f t="shared" ref="AV175:AV177" si="983">IF(AU175&gt;0,1,0)</f>
        <v>0</v>
      </c>
      <c r="AW175" s="141">
        <f>IF($H175&gt;0,#REF!,0)</f>
        <v>0</v>
      </c>
      <c r="AX175" s="141">
        <f t="shared" ref="AX175:AX177" si="984">IF(AW175&gt;0,1,0)</f>
        <v>0</v>
      </c>
      <c r="AY175" s="247">
        <f t="shared" si="791"/>
        <v>0</v>
      </c>
      <c r="AZ175" s="85"/>
      <c r="BA175" s="86">
        <v>0</v>
      </c>
    </row>
    <row r="176" spans="1:53" ht="45.75" x14ac:dyDescent="0.65">
      <c r="A176" s="87" t="str">
        <f>IF(E176+G176&gt;0,A174,"")</f>
        <v/>
      </c>
      <c r="B176" s="87" t="str">
        <f>IF(E176+G176&gt;0,B174,"")</f>
        <v/>
      </c>
      <c r="C176" s="76">
        <f>C175</f>
        <v>6</v>
      </c>
      <c r="D176" s="77" t="s">
        <v>121</v>
      </c>
      <c r="E176" s="78">
        <v>0</v>
      </c>
      <c r="F176" s="137">
        <v>1.5</v>
      </c>
      <c r="G176" s="78">
        <v>0</v>
      </c>
      <c r="H176" s="249">
        <f t="shared" si="790"/>
        <v>0</v>
      </c>
      <c r="I176" s="80">
        <f>SUMIF(Y$14:AT$14,C176,Y$7:AT$7)</f>
        <v>0</v>
      </c>
      <c r="J176" s="81">
        <f t="shared" si="963"/>
        <v>0</v>
      </c>
      <c r="K176" s="80">
        <f t="shared" si="964"/>
        <v>0</v>
      </c>
      <c r="L176" s="81">
        <f t="shared" si="965"/>
        <v>0</v>
      </c>
      <c r="M176" s="81">
        <f t="shared" si="966"/>
        <v>0</v>
      </c>
      <c r="N176" s="82"/>
      <c r="O176" s="81">
        <f t="shared" si="967"/>
        <v>0</v>
      </c>
      <c r="Q176" s="83">
        <f t="shared" si="799"/>
        <v>153.91</v>
      </c>
      <c r="R176" s="81">
        <f t="shared" si="968"/>
        <v>0</v>
      </c>
      <c r="S176" s="83">
        <f t="shared" si="969"/>
        <v>230.87</v>
      </c>
      <c r="T176" s="81">
        <f t="shared" si="970"/>
        <v>0</v>
      </c>
      <c r="U176" s="81">
        <f t="shared" si="971"/>
        <v>0</v>
      </c>
      <c r="V176" s="82"/>
      <c r="W176" s="81">
        <f t="shared" si="972"/>
        <v>0</v>
      </c>
      <c r="X176" s="10"/>
      <c r="Y176" s="151"/>
      <c r="Z176" s="151"/>
      <c r="AA176" s="151"/>
      <c r="AB176" s="151"/>
      <c r="AC176" s="151"/>
      <c r="AD176" s="151"/>
      <c r="AE176" s="159"/>
      <c r="AF176" s="159"/>
      <c r="AG176" s="159"/>
      <c r="AH176" s="159"/>
      <c r="AI176" s="84">
        <f>IF($I176=AI$7,$E176,0)</f>
        <v>0</v>
      </c>
      <c r="AJ176" s="84">
        <f>IF($K176=ROUND(AI$7*$F176,2),$G176,0)</f>
        <v>0</v>
      </c>
      <c r="AK176" s="141">
        <f t="shared" si="974"/>
        <v>0</v>
      </c>
      <c r="AL176" s="141">
        <f t="shared" si="975"/>
        <v>0</v>
      </c>
      <c r="AM176" s="141">
        <f t="shared" si="976"/>
        <v>0</v>
      </c>
      <c r="AN176" s="141">
        <f t="shared" si="977"/>
        <v>0</v>
      </c>
      <c r="AO176" s="84">
        <f>IF($I176=AO$7,$E176,0)</f>
        <v>0</v>
      </c>
      <c r="AP176" s="84">
        <f>IF($K176=ROUND(AO$7*$F176,2),$G176,0)</f>
        <v>0</v>
      </c>
      <c r="AQ176" s="141">
        <f t="shared" si="979"/>
        <v>0</v>
      </c>
      <c r="AR176" s="141">
        <f t="shared" si="980"/>
        <v>0</v>
      </c>
      <c r="AS176" s="141">
        <f t="shared" si="981"/>
        <v>0</v>
      </c>
      <c r="AT176" s="141">
        <f t="shared" si="982"/>
        <v>0</v>
      </c>
      <c r="AU176" s="141">
        <f>IF($H176&gt;0,#REF!,0)</f>
        <v>0</v>
      </c>
      <c r="AV176" s="141">
        <f t="shared" si="983"/>
        <v>0</v>
      </c>
      <c r="AW176" s="141">
        <f>IF($H176&gt;0,#REF!,0)</f>
        <v>0</v>
      </c>
      <c r="AX176" s="141">
        <f t="shared" si="984"/>
        <v>0</v>
      </c>
      <c r="AY176" s="247">
        <f t="shared" si="791"/>
        <v>0</v>
      </c>
      <c r="AZ176" s="85"/>
      <c r="BA176" s="86">
        <v>0</v>
      </c>
    </row>
    <row r="177" spans="1:53" ht="45.75" x14ac:dyDescent="0.65">
      <c r="A177" s="87" t="str">
        <f>IF(E177+G177&gt;0,A174,"")</f>
        <v/>
      </c>
      <c r="B177" s="87" t="str">
        <f>IF(E177+G177&gt;0,B174,"")</f>
        <v/>
      </c>
      <c r="C177" s="76">
        <f>C175</f>
        <v>6</v>
      </c>
      <c r="D177" s="77" t="s">
        <v>121</v>
      </c>
      <c r="E177" s="78">
        <v>0</v>
      </c>
      <c r="F177" s="137">
        <v>1.1000000000000001</v>
      </c>
      <c r="G177" s="78">
        <v>0</v>
      </c>
      <c r="H177" s="249">
        <f t="shared" si="790"/>
        <v>0</v>
      </c>
      <c r="I177" s="80">
        <f>SUMIF(Y$14:AT$14,C177,Y$7:AT$7)</f>
        <v>0</v>
      </c>
      <c r="J177" s="81">
        <f t="shared" si="963"/>
        <v>0</v>
      </c>
      <c r="K177" s="80">
        <f t="shared" si="964"/>
        <v>0</v>
      </c>
      <c r="L177" s="81">
        <f t="shared" si="965"/>
        <v>0</v>
      </c>
      <c r="M177" s="81">
        <f t="shared" si="966"/>
        <v>0</v>
      </c>
      <c r="N177" s="82"/>
      <c r="O177" s="81">
        <f t="shared" si="967"/>
        <v>0</v>
      </c>
      <c r="Q177" s="83">
        <f t="shared" si="799"/>
        <v>153.91</v>
      </c>
      <c r="R177" s="81">
        <f t="shared" si="968"/>
        <v>0</v>
      </c>
      <c r="S177" s="83">
        <f t="shared" si="969"/>
        <v>169.3</v>
      </c>
      <c r="T177" s="81">
        <f t="shared" si="970"/>
        <v>0</v>
      </c>
      <c r="U177" s="81">
        <f t="shared" si="971"/>
        <v>0</v>
      </c>
      <c r="V177" s="82"/>
      <c r="W177" s="81">
        <f t="shared" si="972"/>
        <v>0</v>
      </c>
      <c r="X177" s="10"/>
      <c r="Y177" s="151"/>
      <c r="Z177" s="151"/>
      <c r="AA177" s="151"/>
      <c r="AB177" s="151"/>
      <c r="AC177" s="151"/>
      <c r="AD177" s="151"/>
      <c r="AE177" s="159"/>
      <c r="AF177" s="159"/>
      <c r="AG177" s="159"/>
      <c r="AH177" s="159"/>
      <c r="AI177" s="84">
        <f>IF($I177=AI$7,$E177,0)</f>
        <v>0</v>
      </c>
      <c r="AJ177" s="84">
        <f>IF($K177=ROUND(AI$7*$F177,2),$G177,0)</f>
        <v>0</v>
      </c>
      <c r="AK177" s="141">
        <f t="shared" si="974"/>
        <v>0</v>
      </c>
      <c r="AL177" s="141">
        <f t="shared" si="975"/>
        <v>0</v>
      </c>
      <c r="AM177" s="141">
        <f t="shared" si="976"/>
        <v>0</v>
      </c>
      <c r="AN177" s="141">
        <f t="shared" si="977"/>
        <v>0</v>
      </c>
      <c r="AO177" s="84">
        <f>IF($I177=AO$7,$E177,0)</f>
        <v>0</v>
      </c>
      <c r="AP177" s="84">
        <f>IF($K177=ROUND(AO$7*$F177,2),$G177,0)</f>
        <v>0</v>
      </c>
      <c r="AQ177" s="141">
        <f t="shared" si="979"/>
        <v>0</v>
      </c>
      <c r="AR177" s="141">
        <f t="shared" si="980"/>
        <v>0</v>
      </c>
      <c r="AS177" s="141">
        <f t="shared" si="981"/>
        <v>0</v>
      </c>
      <c r="AT177" s="141">
        <f t="shared" si="982"/>
        <v>0</v>
      </c>
      <c r="AU177" s="141">
        <f>IF($H177&gt;0,#REF!,0)</f>
        <v>0</v>
      </c>
      <c r="AV177" s="141">
        <f t="shared" si="983"/>
        <v>0</v>
      </c>
      <c r="AW177" s="141">
        <f>IF($H177&gt;0,#REF!,0)</f>
        <v>0</v>
      </c>
      <c r="AX177" s="141">
        <f t="shared" si="984"/>
        <v>0</v>
      </c>
      <c r="AY177" s="247">
        <f t="shared" si="791"/>
        <v>0</v>
      </c>
      <c r="AZ177" s="85"/>
      <c r="BA177" s="86">
        <v>0</v>
      </c>
    </row>
    <row r="178" spans="1:53" ht="45.75" x14ac:dyDescent="0.65">
      <c r="A178" s="74" t="s">
        <v>122</v>
      </c>
      <c r="B178" s="74" t="s">
        <v>123</v>
      </c>
      <c r="C178" s="76">
        <f>C179</f>
        <v>6</v>
      </c>
      <c r="D178" s="77" t="s">
        <v>124</v>
      </c>
      <c r="E178" s="78">
        <v>3.39</v>
      </c>
      <c r="F178" s="137">
        <v>1.5</v>
      </c>
      <c r="G178" s="78">
        <v>0</v>
      </c>
      <c r="H178" s="249">
        <f t="shared" si="790"/>
        <v>3.3900000000000002E-3</v>
      </c>
      <c r="I178" s="80">
        <f>SUMIF(Y$14:AT$14,C178,Y$6:AT$6)</f>
        <v>0</v>
      </c>
      <c r="J178" s="81">
        <f>IF(H178=0,ROUND(E178*I178,2),ROUND(H178*E178,2))</f>
        <v>0.01</v>
      </c>
      <c r="K178" s="80">
        <f>ROUND(F178*I178,2)</f>
        <v>0</v>
      </c>
      <c r="L178" s="81">
        <f>IF(H178=0,ROUND(ROUND(F178*I178,2)*G178,2),ROUND(G178*H178,2))</f>
        <v>0</v>
      </c>
      <c r="M178" s="81">
        <f>L178-ROUND(G178*I178,2)</f>
        <v>0</v>
      </c>
      <c r="N178" s="82"/>
      <c r="O178" s="81">
        <f>J178+L178+N178</f>
        <v>0.01</v>
      </c>
      <c r="Q178" s="83">
        <f t="shared" si="799"/>
        <v>153.91</v>
      </c>
      <c r="R178" s="81">
        <f>ROUND(Q178*E178,2)</f>
        <v>521.75</v>
      </c>
      <c r="S178" s="83">
        <f>ROUND(F178*Q178,2)</f>
        <v>230.87</v>
      </c>
      <c r="T178" s="81">
        <f>ROUND(S178*G178,2)</f>
        <v>0</v>
      </c>
      <c r="U178" s="81">
        <f>T178-ROUND(Q178*G178,2)</f>
        <v>0</v>
      </c>
      <c r="V178" s="82"/>
      <c r="W178" s="81">
        <f>R178+T178+V178</f>
        <v>521.75</v>
      </c>
      <c r="X178" s="10"/>
      <c r="Y178" s="151"/>
      <c r="Z178" s="151"/>
      <c r="AA178" s="151"/>
      <c r="AB178" s="151"/>
      <c r="AC178" s="151"/>
      <c r="AD178" s="151"/>
      <c r="AE178" s="159"/>
      <c r="AF178" s="159"/>
      <c r="AG178" s="159"/>
      <c r="AH178" s="159"/>
      <c r="AI178" s="84">
        <f>IF($I178=AI$6,$E178,0)</f>
        <v>0</v>
      </c>
      <c r="AJ178" s="84">
        <f t="shared" ref="AJ178:AJ179" si="985">IF($K178=ROUND(AI$6*$F178,2),$G178,0)</f>
        <v>0</v>
      </c>
      <c r="AK178" s="141">
        <f>IF($H178&gt;0,AI178,0)</f>
        <v>0</v>
      </c>
      <c r="AL178" s="141">
        <f>IF(AK178&gt;0,1,0)</f>
        <v>0</v>
      </c>
      <c r="AM178" s="141">
        <f>IF($H178&gt;0,AJ178,0)</f>
        <v>0</v>
      </c>
      <c r="AN178" s="141">
        <f>IF(AM178&gt;0,1,0)</f>
        <v>0</v>
      </c>
      <c r="AO178" s="84">
        <f>IF($I178=AO$6,$E178,0)</f>
        <v>0</v>
      </c>
      <c r="AP178" s="84">
        <f t="shared" ref="AP178:AP179" si="986">IF($K178=ROUND(AO$6*$F178,2),$G178,0)</f>
        <v>0</v>
      </c>
      <c r="AQ178" s="141">
        <f>IF($H178&gt;0,AO178,0)</f>
        <v>0</v>
      </c>
      <c r="AR178" s="141">
        <f>IF(AQ178&gt;0,1,0)</f>
        <v>0</v>
      </c>
      <c r="AS178" s="141">
        <f>IF($H178&gt;0,AP178,0)</f>
        <v>0</v>
      </c>
      <c r="AT178" s="141">
        <f>IF(AS178&gt;0,1,0)</f>
        <v>0</v>
      </c>
      <c r="AU178" s="141" t="e">
        <f>IF($H178&gt;0,#REF!,0)</f>
        <v>#REF!</v>
      </c>
      <c r="AV178" s="141" t="e">
        <f>IF(AU178&gt;0,1,0)</f>
        <v>#REF!</v>
      </c>
      <c r="AW178" s="141" t="e">
        <f>IF($H178&gt;0,#REF!,0)</f>
        <v>#REF!</v>
      </c>
      <c r="AX178" s="141" t="e">
        <f>IF(AW178&gt;0,1,0)</f>
        <v>#REF!</v>
      </c>
      <c r="AY178" s="247">
        <f t="shared" si="791"/>
        <v>3.0000000000000001E-3</v>
      </c>
      <c r="AZ178" s="85"/>
      <c r="BA178" s="86">
        <v>3</v>
      </c>
    </row>
    <row r="179" spans="1:53" ht="45.75" x14ac:dyDescent="0.65">
      <c r="A179" s="87" t="str">
        <f>IF(E179+G179&gt;0,A178,"")</f>
        <v/>
      </c>
      <c r="B179" s="87" t="str">
        <f>IF(E179+G179&gt;0,B178,"")</f>
        <v/>
      </c>
      <c r="C179" s="76">
        <v>6</v>
      </c>
      <c r="D179" s="77" t="s">
        <v>124</v>
      </c>
      <c r="E179" s="78">
        <v>0</v>
      </c>
      <c r="F179" s="137">
        <v>1.1000000000000001</v>
      </c>
      <c r="G179" s="78">
        <v>0</v>
      </c>
      <c r="H179" s="249">
        <f t="shared" si="790"/>
        <v>0</v>
      </c>
      <c r="I179" s="80">
        <f>SUMIF(Y$14:AT$14,C179,Y$6:AT$6)</f>
        <v>0</v>
      </c>
      <c r="J179" s="81">
        <f t="shared" ref="J179:J181" si="987">IF(H179=0,ROUND(E179*I179,2),ROUND(H179*E179,2))</f>
        <v>0</v>
      </c>
      <c r="K179" s="80">
        <f t="shared" ref="K179:K181" si="988">ROUND(F179*I179,2)</f>
        <v>0</v>
      </c>
      <c r="L179" s="81">
        <f t="shared" ref="L179:L181" si="989">IF(H179=0,ROUND(ROUND(F179*I179,2)*G179,2),ROUND(G179*H179,2))</f>
        <v>0</v>
      </c>
      <c r="M179" s="81">
        <f t="shared" ref="M179:M181" si="990">L179-ROUND(G179*I179,2)</f>
        <v>0</v>
      </c>
      <c r="N179" s="82"/>
      <c r="O179" s="81">
        <f t="shared" ref="O179:O181" si="991">J179+L179+N179</f>
        <v>0</v>
      </c>
      <c r="Q179" s="83">
        <f t="shared" si="799"/>
        <v>153.91</v>
      </c>
      <c r="R179" s="81">
        <f t="shared" ref="R179:R181" si="992">ROUND(Q179*E179,2)</f>
        <v>0</v>
      </c>
      <c r="S179" s="83">
        <f t="shared" ref="S179:S181" si="993">ROUND(F179*Q179,2)</f>
        <v>169.3</v>
      </c>
      <c r="T179" s="81">
        <f t="shared" ref="T179:T181" si="994">ROUND(S179*G179,2)</f>
        <v>0</v>
      </c>
      <c r="U179" s="81">
        <f t="shared" ref="U179:U181" si="995">T179-ROUND(Q179*G179,2)</f>
        <v>0</v>
      </c>
      <c r="V179" s="82"/>
      <c r="W179" s="81">
        <f t="shared" ref="W179:W181" si="996">R179+T179+V179</f>
        <v>0</v>
      </c>
      <c r="X179" s="10"/>
      <c r="Y179" s="151"/>
      <c r="Z179" s="151"/>
      <c r="AA179" s="151"/>
      <c r="AB179" s="151"/>
      <c r="AC179" s="151"/>
      <c r="AD179" s="151"/>
      <c r="AE179" s="159"/>
      <c r="AF179" s="159"/>
      <c r="AG179" s="159"/>
      <c r="AH179" s="159"/>
      <c r="AI179" s="84">
        <f t="shared" ref="AI179" si="997">IF($I179=AI$6,$E179,0)</f>
        <v>0</v>
      </c>
      <c r="AJ179" s="84">
        <f t="shared" si="985"/>
        <v>0</v>
      </c>
      <c r="AK179" s="141">
        <f t="shared" ref="AK179:AK181" si="998">IF($H179&gt;0,AI179,0)</f>
        <v>0</v>
      </c>
      <c r="AL179" s="141">
        <f t="shared" ref="AL179:AL181" si="999">IF(AK179&gt;0,1,0)</f>
        <v>0</v>
      </c>
      <c r="AM179" s="141">
        <f t="shared" ref="AM179:AM181" si="1000">IF($H179&gt;0,AJ179,0)</f>
        <v>0</v>
      </c>
      <c r="AN179" s="141">
        <f t="shared" ref="AN179:AN181" si="1001">IF(AM179&gt;0,1,0)</f>
        <v>0</v>
      </c>
      <c r="AO179" s="84">
        <f t="shared" ref="AO179" si="1002">IF($I179=AO$6,$E179,0)</f>
        <v>0</v>
      </c>
      <c r="AP179" s="84">
        <f t="shared" si="986"/>
        <v>0</v>
      </c>
      <c r="AQ179" s="141">
        <f t="shared" ref="AQ179:AQ181" si="1003">IF($H179&gt;0,AO179,0)</f>
        <v>0</v>
      </c>
      <c r="AR179" s="141">
        <f t="shared" ref="AR179:AR181" si="1004">IF(AQ179&gt;0,1,0)</f>
        <v>0</v>
      </c>
      <c r="AS179" s="141">
        <f t="shared" ref="AS179:AS181" si="1005">IF($H179&gt;0,AP179,0)</f>
        <v>0</v>
      </c>
      <c r="AT179" s="141">
        <f t="shared" ref="AT179:AT181" si="1006">IF(AS179&gt;0,1,0)</f>
        <v>0</v>
      </c>
      <c r="AU179" s="141">
        <f>IF($H179&gt;0,#REF!,0)</f>
        <v>0</v>
      </c>
      <c r="AV179" s="141">
        <f t="shared" ref="AV179:AV181" si="1007">IF(AU179&gt;0,1,0)</f>
        <v>0</v>
      </c>
      <c r="AW179" s="141">
        <f>IF($H179&gt;0,#REF!,0)</f>
        <v>0</v>
      </c>
      <c r="AX179" s="141">
        <f t="shared" ref="AX179:AX181" si="1008">IF(AW179&gt;0,1,0)</f>
        <v>0</v>
      </c>
      <c r="AY179" s="247">
        <f t="shared" si="791"/>
        <v>0</v>
      </c>
      <c r="AZ179" s="85"/>
      <c r="BA179" s="86">
        <v>0</v>
      </c>
    </row>
    <row r="180" spans="1:53" ht="45.75" x14ac:dyDescent="0.65">
      <c r="A180" s="87" t="str">
        <f>IF(E180+G180&gt;0,A178,"")</f>
        <v/>
      </c>
      <c r="B180" s="87" t="str">
        <f>IF(E180+G180&gt;0,B178,"")</f>
        <v/>
      </c>
      <c r="C180" s="76">
        <f>C179</f>
        <v>6</v>
      </c>
      <c r="D180" s="77" t="s">
        <v>124</v>
      </c>
      <c r="E180" s="78">
        <v>0</v>
      </c>
      <c r="F180" s="137">
        <v>1.5</v>
      </c>
      <c r="G180" s="78">
        <v>0</v>
      </c>
      <c r="H180" s="249">
        <f t="shared" si="790"/>
        <v>0</v>
      </c>
      <c r="I180" s="80">
        <f>SUMIF(Y$14:AT$14,C180,Y$7:AT$7)</f>
        <v>0</v>
      </c>
      <c r="J180" s="81">
        <f t="shared" si="987"/>
        <v>0</v>
      </c>
      <c r="K180" s="80">
        <f t="shared" si="988"/>
        <v>0</v>
      </c>
      <c r="L180" s="81">
        <f t="shared" si="989"/>
        <v>0</v>
      </c>
      <c r="M180" s="81">
        <f t="shared" si="990"/>
        <v>0</v>
      </c>
      <c r="N180" s="82"/>
      <c r="O180" s="81">
        <f t="shared" si="991"/>
        <v>0</v>
      </c>
      <c r="Q180" s="83">
        <f t="shared" si="799"/>
        <v>153.91</v>
      </c>
      <c r="R180" s="81">
        <f t="shared" si="992"/>
        <v>0</v>
      </c>
      <c r="S180" s="83">
        <f t="shared" si="993"/>
        <v>230.87</v>
      </c>
      <c r="T180" s="81">
        <f t="shared" si="994"/>
        <v>0</v>
      </c>
      <c r="U180" s="81">
        <f t="shared" si="995"/>
        <v>0</v>
      </c>
      <c r="V180" s="82"/>
      <c r="W180" s="81">
        <f t="shared" si="996"/>
        <v>0</v>
      </c>
      <c r="X180" s="10"/>
      <c r="Y180" s="151"/>
      <c r="Z180" s="151"/>
      <c r="AA180" s="151"/>
      <c r="AB180" s="151"/>
      <c r="AC180" s="151"/>
      <c r="AD180" s="151"/>
      <c r="AE180" s="159"/>
      <c r="AF180" s="159"/>
      <c r="AG180" s="159"/>
      <c r="AH180" s="159"/>
      <c r="AI180" s="84">
        <f>IF($I180=AI$7,$E180,0)</f>
        <v>0</v>
      </c>
      <c r="AJ180" s="84">
        <f>IF($K180=ROUND(AI$7*$F180,2),$G180,0)</f>
        <v>0</v>
      </c>
      <c r="AK180" s="141">
        <f t="shared" si="998"/>
        <v>0</v>
      </c>
      <c r="AL180" s="141">
        <f t="shared" si="999"/>
        <v>0</v>
      </c>
      <c r="AM180" s="141">
        <f t="shared" si="1000"/>
        <v>0</v>
      </c>
      <c r="AN180" s="141">
        <f t="shared" si="1001"/>
        <v>0</v>
      </c>
      <c r="AO180" s="84">
        <f>IF($I180=AO$7,$E180,0)</f>
        <v>0</v>
      </c>
      <c r="AP180" s="84">
        <f>IF($K180=ROUND(AO$7*$F180,2),$G180,0)</f>
        <v>0</v>
      </c>
      <c r="AQ180" s="141">
        <f t="shared" si="1003"/>
        <v>0</v>
      </c>
      <c r="AR180" s="141">
        <f t="shared" si="1004"/>
        <v>0</v>
      </c>
      <c r="AS180" s="141">
        <f t="shared" si="1005"/>
        <v>0</v>
      </c>
      <c r="AT180" s="141">
        <f t="shared" si="1006"/>
        <v>0</v>
      </c>
      <c r="AU180" s="141">
        <f>IF($H180&gt;0,#REF!,0)</f>
        <v>0</v>
      </c>
      <c r="AV180" s="141">
        <f t="shared" si="1007"/>
        <v>0</v>
      </c>
      <c r="AW180" s="141">
        <f>IF($H180&gt;0,#REF!,0)</f>
        <v>0</v>
      </c>
      <c r="AX180" s="141">
        <f t="shared" si="1008"/>
        <v>0</v>
      </c>
      <c r="AY180" s="247">
        <f t="shared" si="791"/>
        <v>0</v>
      </c>
      <c r="AZ180" s="85"/>
      <c r="BA180" s="86">
        <v>0</v>
      </c>
    </row>
    <row r="181" spans="1:53" ht="45.75" x14ac:dyDescent="0.65">
      <c r="A181" s="87" t="str">
        <f>IF(E181+G181&gt;0,A178,"")</f>
        <v/>
      </c>
      <c r="B181" s="87" t="str">
        <f>IF(E181+G181&gt;0,B178,"")</f>
        <v/>
      </c>
      <c r="C181" s="76">
        <f>C179</f>
        <v>6</v>
      </c>
      <c r="D181" s="77" t="s">
        <v>124</v>
      </c>
      <c r="E181" s="78">
        <v>0</v>
      </c>
      <c r="F181" s="137">
        <v>1.1000000000000001</v>
      </c>
      <c r="G181" s="78">
        <v>0</v>
      </c>
      <c r="H181" s="249">
        <f t="shared" si="790"/>
        <v>0</v>
      </c>
      <c r="I181" s="80">
        <f>SUMIF(Y$14:AT$14,C181,Y$7:AT$7)</f>
        <v>0</v>
      </c>
      <c r="J181" s="81">
        <f t="shared" si="987"/>
        <v>0</v>
      </c>
      <c r="K181" s="80">
        <f t="shared" si="988"/>
        <v>0</v>
      </c>
      <c r="L181" s="81">
        <f t="shared" si="989"/>
        <v>0</v>
      </c>
      <c r="M181" s="81">
        <f t="shared" si="990"/>
        <v>0</v>
      </c>
      <c r="N181" s="82"/>
      <c r="O181" s="81">
        <f t="shared" si="991"/>
        <v>0</v>
      </c>
      <c r="Q181" s="83">
        <f t="shared" si="799"/>
        <v>153.91</v>
      </c>
      <c r="R181" s="81">
        <f t="shared" si="992"/>
        <v>0</v>
      </c>
      <c r="S181" s="83">
        <f t="shared" si="993"/>
        <v>169.3</v>
      </c>
      <c r="T181" s="81">
        <f t="shared" si="994"/>
        <v>0</v>
      </c>
      <c r="U181" s="81">
        <f t="shared" si="995"/>
        <v>0</v>
      </c>
      <c r="V181" s="82"/>
      <c r="W181" s="81">
        <f t="shared" si="996"/>
        <v>0</v>
      </c>
      <c r="X181" s="10"/>
      <c r="Y181" s="151"/>
      <c r="Z181" s="151"/>
      <c r="AA181" s="151"/>
      <c r="AB181" s="151"/>
      <c r="AC181" s="151"/>
      <c r="AD181" s="151"/>
      <c r="AE181" s="159"/>
      <c r="AF181" s="159"/>
      <c r="AG181" s="159"/>
      <c r="AH181" s="159"/>
      <c r="AI181" s="84">
        <f>IF($I181=AI$7,$E181,0)</f>
        <v>0</v>
      </c>
      <c r="AJ181" s="84">
        <f>IF($K181=ROUND(AI$7*$F181,2),$G181,0)</f>
        <v>0</v>
      </c>
      <c r="AK181" s="141">
        <f t="shared" si="998"/>
        <v>0</v>
      </c>
      <c r="AL181" s="141">
        <f t="shared" si="999"/>
        <v>0</v>
      </c>
      <c r="AM181" s="141">
        <f t="shared" si="1000"/>
        <v>0</v>
      </c>
      <c r="AN181" s="141">
        <f t="shared" si="1001"/>
        <v>0</v>
      </c>
      <c r="AO181" s="84">
        <f>IF($I181=AO$7,$E181,0)</f>
        <v>0</v>
      </c>
      <c r="AP181" s="84">
        <f>IF($K181=ROUND(AO$7*$F181,2),$G181,0)</f>
        <v>0</v>
      </c>
      <c r="AQ181" s="141">
        <f t="shared" si="1003"/>
        <v>0</v>
      </c>
      <c r="AR181" s="141">
        <f t="shared" si="1004"/>
        <v>0</v>
      </c>
      <c r="AS181" s="141">
        <f t="shared" si="1005"/>
        <v>0</v>
      </c>
      <c r="AT181" s="141">
        <f t="shared" si="1006"/>
        <v>0</v>
      </c>
      <c r="AU181" s="141">
        <f>IF($H181&gt;0,#REF!,0)</f>
        <v>0</v>
      </c>
      <c r="AV181" s="141">
        <f t="shared" si="1007"/>
        <v>0</v>
      </c>
      <c r="AW181" s="141">
        <f>IF($H181&gt;0,#REF!,0)</f>
        <v>0</v>
      </c>
      <c r="AX181" s="141">
        <f t="shared" si="1008"/>
        <v>0</v>
      </c>
      <c r="AY181" s="247">
        <f t="shared" si="791"/>
        <v>0</v>
      </c>
      <c r="AZ181" s="85"/>
      <c r="BA181" s="86">
        <v>0</v>
      </c>
    </row>
    <row r="182" spans="1:53" ht="45.75" x14ac:dyDescent="0.65">
      <c r="A182" s="74" t="s">
        <v>122</v>
      </c>
      <c r="B182" s="74" t="s">
        <v>125</v>
      </c>
      <c r="C182" s="76">
        <f>C183</f>
        <v>6</v>
      </c>
      <c r="D182" s="77" t="s">
        <v>124</v>
      </c>
      <c r="E182" s="78">
        <v>0.92</v>
      </c>
      <c r="F182" s="137">
        <v>1.5</v>
      </c>
      <c r="G182" s="78">
        <v>0</v>
      </c>
      <c r="H182" s="249">
        <f t="shared" si="790"/>
        <v>9.2000000000000003E-4</v>
      </c>
      <c r="I182" s="80">
        <f>SUMIF(Y$14:AT$14,C182,Y$6:AT$6)</f>
        <v>0</v>
      </c>
      <c r="J182" s="81">
        <f>IF(H182=0,ROUND(E182*I182,2),ROUND(H182*E182,2))</f>
        <v>0</v>
      </c>
      <c r="K182" s="80">
        <f>ROUND(F182*I182,2)</f>
        <v>0</v>
      </c>
      <c r="L182" s="81">
        <f>IF(H182=0,ROUND(ROUND(F182*I182,2)*G182,2),ROUND(G182*H182,2))</f>
        <v>0</v>
      </c>
      <c r="M182" s="81">
        <f>L182-ROUND(G182*I182,2)</f>
        <v>0</v>
      </c>
      <c r="N182" s="82"/>
      <c r="O182" s="81">
        <f>J182+L182+N182</f>
        <v>0</v>
      </c>
      <c r="Q182" s="83">
        <f t="shared" si="799"/>
        <v>153.91</v>
      </c>
      <c r="R182" s="81">
        <f>ROUND(Q182*E182,2)</f>
        <v>141.6</v>
      </c>
      <c r="S182" s="83">
        <f>ROUND(F182*Q182,2)</f>
        <v>230.87</v>
      </c>
      <c r="T182" s="81">
        <f>ROUND(S182*G182,2)</f>
        <v>0</v>
      </c>
      <c r="U182" s="81">
        <f>T182-ROUND(Q182*G182,2)</f>
        <v>0</v>
      </c>
      <c r="V182" s="82"/>
      <c r="W182" s="81">
        <f>R182+T182+V182</f>
        <v>141.6</v>
      </c>
      <c r="X182" s="10"/>
      <c r="Y182" s="151"/>
      <c r="Z182" s="151"/>
      <c r="AA182" s="151"/>
      <c r="AB182" s="151"/>
      <c r="AC182" s="151"/>
      <c r="AD182" s="151"/>
      <c r="AE182" s="159"/>
      <c r="AF182" s="159"/>
      <c r="AG182" s="159"/>
      <c r="AH182" s="159"/>
      <c r="AI182" s="84">
        <f>IF($I182=AI$6,$E182,0)</f>
        <v>0</v>
      </c>
      <c r="AJ182" s="84">
        <f t="shared" ref="AJ182:AJ183" si="1009">IF($K182=ROUND(AI$6*$F182,2),$G182,0)</f>
        <v>0</v>
      </c>
      <c r="AK182" s="141">
        <f>IF($H182&gt;0,AI182,0)</f>
        <v>0</v>
      </c>
      <c r="AL182" s="141">
        <f>IF(AK182&gt;0,1,0)</f>
        <v>0</v>
      </c>
      <c r="AM182" s="141">
        <f>IF($H182&gt;0,AJ182,0)</f>
        <v>0</v>
      </c>
      <c r="AN182" s="141">
        <f>IF(AM182&gt;0,1,0)</f>
        <v>0</v>
      </c>
      <c r="AO182" s="84">
        <f>IF($I182=AO$6,$E182,0)</f>
        <v>0</v>
      </c>
      <c r="AP182" s="84">
        <f t="shared" ref="AP182:AP183" si="1010">IF($K182=ROUND(AO$6*$F182,2),$G182,0)</f>
        <v>0</v>
      </c>
      <c r="AQ182" s="141">
        <f>IF($H182&gt;0,AO182,0)</f>
        <v>0</v>
      </c>
      <c r="AR182" s="141">
        <f>IF(AQ182&gt;0,1,0)</f>
        <v>0</v>
      </c>
      <c r="AS182" s="141">
        <f>IF($H182&gt;0,AP182,0)</f>
        <v>0</v>
      </c>
      <c r="AT182" s="141">
        <f>IF(AS182&gt;0,1,0)</f>
        <v>0</v>
      </c>
      <c r="AU182" s="141" t="e">
        <f>IF($H182&gt;0,#REF!,0)</f>
        <v>#REF!</v>
      </c>
      <c r="AV182" s="141" t="e">
        <f>IF(AU182&gt;0,1,0)</f>
        <v>#REF!</v>
      </c>
      <c r="AW182" s="141" t="e">
        <f>IF($H182&gt;0,#REF!,0)</f>
        <v>#REF!</v>
      </c>
      <c r="AX182" s="141" t="e">
        <f>IF(AW182&gt;0,1,0)</f>
        <v>#REF!</v>
      </c>
      <c r="AY182" s="247">
        <f t="shared" si="791"/>
        <v>1.5E-3</v>
      </c>
      <c r="AZ182" s="85"/>
      <c r="BA182" s="86">
        <v>1.5</v>
      </c>
    </row>
    <row r="183" spans="1:53" ht="45.75" x14ac:dyDescent="0.65">
      <c r="A183" s="87" t="str">
        <f>IF(E183+G183&gt;0,A182,"")</f>
        <v/>
      </c>
      <c r="B183" s="87" t="str">
        <f>IF(E183+G183&gt;0,B182,"")</f>
        <v/>
      </c>
      <c r="C183" s="76">
        <v>6</v>
      </c>
      <c r="D183" s="77" t="s">
        <v>124</v>
      </c>
      <c r="E183" s="78">
        <v>0</v>
      </c>
      <c r="F183" s="137">
        <v>1.1000000000000001</v>
      </c>
      <c r="G183" s="78">
        <v>0</v>
      </c>
      <c r="H183" s="249">
        <f t="shared" si="790"/>
        <v>0</v>
      </c>
      <c r="I183" s="80">
        <f>SUMIF(Y$14:AT$14,C183,Y$6:AT$6)</f>
        <v>0</v>
      </c>
      <c r="J183" s="81">
        <f t="shared" ref="J183:J185" si="1011">IF(H183=0,ROUND(E183*I183,2),ROUND(H183*E183,2))</f>
        <v>0</v>
      </c>
      <c r="K183" s="80">
        <f t="shared" ref="K183:K185" si="1012">ROUND(F183*I183,2)</f>
        <v>0</v>
      </c>
      <c r="L183" s="81">
        <f t="shared" ref="L183:L185" si="1013">IF(H183=0,ROUND(ROUND(F183*I183,2)*G183,2),ROUND(G183*H183,2))</f>
        <v>0</v>
      </c>
      <c r="M183" s="81">
        <f t="shared" ref="M183:M185" si="1014">L183-ROUND(G183*I183,2)</f>
        <v>0</v>
      </c>
      <c r="N183" s="82"/>
      <c r="O183" s="81">
        <f t="shared" ref="O183:O185" si="1015">J183+L183+N183</f>
        <v>0</v>
      </c>
      <c r="Q183" s="83">
        <f t="shared" si="799"/>
        <v>153.91</v>
      </c>
      <c r="R183" s="81">
        <f t="shared" ref="R183:R185" si="1016">ROUND(Q183*E183,2)</f>
        <v>0</v>
      </c>
      <c r="S183" s="83">
        <f t="shared" ref="S183:S185" si="1017">ROUND(F183*Q183,2)</f>
        <v>169.3</v>
      </c>
      <c r="T183" s="81">
        <f t="shared" ref="T183:T185" si="1018">ROUND(S183*G183,2)</f>
        <v>0</v>
      </c>
      <c r="U183" s="81">
        <f t="shared" ref="U183:U185" si="1019">T183-ROUND(Q183*G183,2)</f>
        <v>0</v>
      </c>
      <c r="V183" s="82"/>
      <c r="W183" s="81">
        <f t="shared" ref="W183:W185" si="1020">R183+T183+V183</f>
        <v>0</v>
      </c>
      <c r="X183" s="10"/>
      <c r="Y183" s="151"/>
      <c r="Z183" s="151"/>
      <c r="AA183" s="151"/>
      <c r="AB183" s="151"/>
      <c r="AC183" s="151"/>
      <c r="AD183" s="151"/>
      <c r="AE183" s="159"/>
      <c r="AF183" s="159"/>
      <c r="AG183" s="159"/>
      <c r="AH183" s="159"/>
      <c r="AI183" s="84">
        <f t="shared" ref="AI183" si="1021">IF($I183=AI$6,$E183,0)</f>
        <v>0</v>
      </c>
      <c r="AJ183" s="84">
        <f t="shared" si="1009"/>
        <v>0</v>
      </c>
      <c r="AK183" s="141">
        <f t="shared" ref="AK183:AK185" si="1022">IF($H183&gt;0,AI183,0)</f>
        <v>0</v>
      </c>
      <c r="AL183" s="141">
        <f t="shared" ref="AL183:AL185" si="1023">IF(AK183&gt;0,1,0)</f>
        <v>0</v>
      </c>
      <c r="AM183" s="141">
        <f t="shared" ref="AM183:AM185" si="1024">IF($H183&gt;0,AJ183,0)</f>
        <v>0</v>
      </c>
      <c r="AN183" s="141">
        <f t="shared" ref="AN183:AN185" si="1025">IF(AM183&gt;0,1,0)</f>
        <v>0</v>
      </c>
      <c r="AO183" s="84">
        <f t="shared" ref="AO183" si="1026">IF($I183=AO$6,$E183,0)</f>
        <v>0</v>
      </c>
      <c r="AP183" s="84">
        <f t="shared" si="1010"/>
        <v>0</v>
      </c>
      <c r="AQ183" s="141">
        <f t="shared" ref="AQ183:AQ185" si="1027">IF($H183&gt;0,AO183,0)</f>
        <v>0</v>
      </c>
      <c r="AR183" s="141">
        <f t="shared" ref="AR183:AR185" si="1028">IF(AQ183&gt;0,1,0)</f>
        <v>0</v>
      </c>
      <c r="AS183" s="141">
        <f t="shared" ref="AS183:AS185" si="1029">IF($H183&gt;0,AP183,0)</f>
        <v>0</v>
      </c>
      <c r="AT183" s="141">
        <f t="shared" ref="AT183:AT185" si="1030">IF(AS183&gt;0,1,0)</f>
        <v>0</v>
      </c>
      <c r="AU183" s="141">
        <f>IF($H183&gt;0,#REF!,0)</f>
        <v>0</v>
      </c>
      <c r="AV183" s="141">
        <f t="shared" ref="AV183:AV185" si="1031">IF(AU183&gt;0,1,0)</f>
        <v>0</v>
      </c>
      <c r="AW183" s="141">
        <f>IF($H183&gt;0,#REF!,0)</f>
        <v>0</v>
      </c>
      <c r="AX183" s="141">
        <f t="shared" ref="AX183:AX185" si="1032">IF(AW183&gt;0,1,0)</f>
        <v>0</v>
      </c>
      <c r="AY183" s="247">
        <f t="shared" si="791"/>
        <v>0</v>
      </c>
      <c r="AZ183" s="85"/>
      <c r="BA183" s="86">
        <v>0</v>
      </c>
    </row>
    <row r="184" spans="1:53" ht="45.75" x14ac:dyDescent="0.65">
      <c r="A184" s="87" t="str">
        <f>IF(E184+G184&gt;0,A182,"")</f>
        <v/>
      </c>
      <c r="B184" s="87" t="str">
        <f>IF(E184+G184&gt;0,B182,"")</f>
        <v/>
      </c>
      <c r="C184" s="76">
        <f>C183</f>
        <v>6</v>
      </c>
      <c r="D184" s="77" t="s">
        <v>124</v>
      </c>
      <c r="E184" s="78">
        <v>0</v>
      </c>
      <c r="F184" s="137">
        <v>1.5</v>
      </c>
      <c r="G184" s="78">
        <v>0</v>
      </c>
      <c r="H184" s="249">
        <f t="shared" si="790"/>
        <v>0</v>
      </c>
      <c r="I184" s="80">
        <f>SUMIF(Y$14:AT$14,C184,Y$7:AT$7)</f>
        <v>0</v>
      </c>
      <c r="J184" s="81">
        <f t="shared" si="1011"/>
        <v>0</v>
      </c>
      <c r="K184" s="80">
        <f t="shared" si="1012"/>
        <v>0</v>
      </c>
      <c r="L184" s="81">
        <f t="shared" si="1013"/>
        <v>0</v>
      </c>
      <c r="M184" s="81">
        <f t="shared" si="1014"/>
        <v>0</v>
      </c>
      <c r="N184" s="82"/>
      <c r="O184" s="81">
        <f t="shared" si="1015"/>
        <v>0</v>
      </c>
      <c r="Q184" s="83">
        <f t="shared" si="799"/>
        <v>153.91</v>
      </c>
      <c r="R184" s="81">
        <f t="shared" si="1016"/>
        <v>0</v>
      </c>
      <c r="S184" s="83">
        <f t="shared" si="1017"/>
        <v>230.87</v>
      </c>
      <c r="T184" s="81">
        <f t="shared" si="1018"/>
        <v>0</v>
      </c>
      <c r="U184" s="81">
        <f t="shared" si="1019"/>
        <v>0</v>
      </c>
      <c r="V184" s="82"/>
      <c r="W184" s="81">
        <f t="shared" si="1020"/>
        <v>0</v>
      </c>
      <c r="X184" s="10"/>
      <c r="Y184" s="151"/>
      <c r="Z184" s="151"/>
      <c r="AA184" s="151"/>
      <c r="AB184" s="151"/>
      <c r="AC184" s="151"/>
      <c r="AD184" s="151"/>
      <c r="AE184" s="159"/>
      <c r="AF184" s="159"/>
      <c r="AG184" s="159"/>
      <c r="AH184" s="159"/>
      <c r="AI184" s="84">
        <f>IF($I184=AI$7,$E184,0)</f>
        <v>0</v>
      </c>
      <c r="AJ184" s="84">
        <f>IF($K184=ROUND(AI$7*$F184,2),$G184,0)</f>
        <v>0</v>
      </c>
      <c r="AK184" s="141">
        <f t="shared" si="1022"/>
        <v>0</v>
      </c>
      <c r="AL184" s="141">
        <f t="shared" si="1023"/>
        <v>0</v>
      </c>
      <c r="AM184" s="141">
        <f t="shared" si="1024"/>
        <v>0</v>
      </c>
      <c r="AN184" s="141">
        <f t="shared" si="1025"/>
        <v>0</v>
      </c>
      <c r="AO184" s="84">
        <f>IF($I184=AO$7,$E184,0)</f>
        <v>0</v>
      </c>
      <c r="AP184" s="84">
        <f>IF($K184=ROUND(AO$7*$F184,2),$G184,0)</f>
        <v>0</v>
      </c>
      <c r="AQ184" s="141">
        <f t="shared" si="1027"/>
        <v>0</v>
      </c>
      <c r="AR184" s="141">
        <f t="shared" si="1028"/>
        <v>0</v>
      </c>
      <c r="AS184" s="141">
        <f t="shared" si="1029"/>
        <v>0</v>
      </c>
      <c r="AT184" s="141">
        <f t="shared" si="1030"/>
        <v>0</v>
      </c>
      <c r="AU184" s="141">
        <f>IF($H184&gt;0,#REF!,0)</f>
        <v>0</v>
      </c>
      <c r="AV184" s="141">
        <f t="shared" si="1031"/>
        <v>0</v>
      </c>
      <c r="AW184" s="141">
        <f>IF($H184&gt;0,#REF!,0)</f>
        <v>0</v>
      </c>
      <c r="AX184" s="141">
        <f t="shared" si="1032"/>
        <v>0</v>
      </c>
      <c r="AY184" s="247">
        <f t="shared" si="791"/>
        <v>0</v>
      </c>
      <c r="AZ184" s="85"/>
      <c r="BA184" s="86">
        <v>0</v>
      </c>
    </row>
    <row r="185" spans="1:53" ht="45.75" x14ac:dyDescent="0.65">
      <c r="A185" s="87" t="str">
        <f>IF(E185+G185&gt;0,A182,"")</f>
        <v/>
      </c>
      <c r="B185" s="87" t="str">
        <f>IF(E185+G185&gt;0,B182,"")</f>
        <v/>
      </c>
      <c r="C185" s="76">
        <f>C183</f>
        <v>6</v>
      </c>
      <c r="D185" s="77" t="s">
        <v>124</v>
      </c>
      <c r="E185" s="78">
        <v>0</v>
      </c>
      <c r="F185" s="137">
        <v>1.1000000000000001</v>
      </c>
      <c r="G185" s="78">
        <v>0</v>
      </c>
      <c r="H185" s="249">
        <f t="shared" si="790"/>
        <v>0</v>
      </c>
      <c r="I185" s="80">
        <f>SUMIF(Y$14:AT$14,C185,Y$7:AT$7)</f>
        <v>0</v>
      </c>
      <c r="J185" s="81">
        <f t="shared" si="1011"/>
        <v>0</v>
      </c>
      <c r="K185" s="80">
        <f t="shared" si="1012"/>
        <v>0</v>
      </c>
      <c r="L185" s="81">
        <f t="shared" si="1013"/>
        <v>0</v>
      </c>
      <c r="M185" s="81">
        <f t="shared" si="1014"/>
        <v>0</v>
      </c>
      <c r="N185" s="82"/>
      <c r="O185" s="81">
        <f t="shared" si="1015"/>
        <v>0</v>
      </c>
      <c r="Q185" s="83">
        <f t="shared" si="799"/>
        <v>153.91</v>
      </c>
      <c r="R185" s="81">
        <f t="shared" si="1016"/>
        <v>0</v>
      </c>
      <c r="S185" s="83">
        <f t="shared" si="1017"/>
        <v>169.3</v>
      </c>
      <c r="T185" s="81">
        <f t="shared" si="1018"/>
        <v>0</v>
      </c>
      <c r="U185" s="81">
        <f t="shared" si="1019"/>
        <v>0</v>
      </c>
      <c r="V185" s="82"/>
      <c r="W185" s="81">
        <f t="shared" si="1020"/>
        <v>0</v>
      </c>
      <c r="X185" s="10"/>
      <c r="Y185" s="151"/>
      <c r="Z185" s="151"/>
      <c r="AA185" s="151"/>
      <c r="AB185" s="151"/>
      <c r="AC185" s="151"/>
      <c r="AD185" s="151"/>
      <c r="AE185" s="159"/>
      <c r="AF185" s="159"/>
      <c r="AG185" s="159"/>
      <c r="AH185" s="159"/>
      <c r="AI185" s="84">
        <f>IF($I185=AI$7,$E185,0)</f>
        <v>0</v>
      </c>
      <c r="AJ185" s="84">
        <f>IF($K185=ROUND(AI$7*$F185,2),$G185,0)</f>
        <v>0</v>
      </c>
      <c r="AK185" s="141">
        <f t="shared" si="1022"/>
        <v>0</v>
      </c>
      <c r="AL185" s="141">
        <f t="shared" si="1023"/>
        <v>0</v>
      </c>
      <c r="AM185" s="141">
        <f t="shared" si="1024"/>
        <v>0</v>
      </c>
      <c r="AN185" s="141">
        <f t="shared" si="1025"/>
        <v>0</v>
      </c>
      <c r="AO185" s="84">
        <f>IF($I185=AO$7,$E185,0)</f>
        <v>0</v>
      </c>
      <c r="AP185" s="84">
        <f>IF($K185=ROUND(AO$7*$F185,2),$G185,0)</f>
        <v>0</v>
      </c>
      <c r="AQ185" s="141">
        <f t="shared" si="1027"/>
        <v>0</v>
      </c>
      <c r="AR185" s="141">
        <f t="shared" si="1028"/>
        <v>0</v>
      </c>
      <c r="AS185" s="141">
        <f t="shared" si="1029"/>
        <v>0</v>
      </c>
      <c r="AT185" s="141">
        <f t="shared" si="1030"/>
        <v>0</v>
      </c>
      <c r="AU185" s="141">
        <f>IF($H185&gt;0,#REF!,0)</f>
        <v>0</v>
      </c>
      <c r="AV185" s="141">
        <f t="shared" si="1031"/>
        <v>0</v>
      </c>
      <c r="AW185" s="141">
        <f>IF($H185&gt;0,#REF!,0)</f>
        <v>0</v>
      </c>
      <c r="AX185" s="141">
        <f t="shared" si="1032"/>
        <v>0</v>
      </c>
      <c r="AY185" s="247">
        <f t="shared" si="791"/>
        <v>0</v>
      </c>
      <c r="AZ185" s="85"/>
      <c r="BA185" s="86">
        <v>0</v>
      </c>
    </row>
    <row r="186" spans="1:53" ht="45.75" x14ac:dyDescent="0.65">
      <c r="A186" s="74" t="s">
        <v>126</v>
      </c>
      <c r="B186" s="74" t="s">
        <v>127</v>
      </c>
      <c r="C186" s="76">
        <f>C187</f>
        <v>6</v>
      </c>
      <c r="D186" s="77" t="s">
        <v>128</v>
      </c>
      <c r="E186" s="78">
        <v>4.5250000000000004</v>
      </c>
      <c r="F186" s="137">
        <v>1.5</v>
      </c>
      <c r="G186" s="78">
        <v>0.32100000000000001</v>
      </c>
      <c r="H186" s="249">
        <f t="shared" si="790"/>
        <v>4.8460000000000005E-3</v>
      </c>
      <c r="I186" s="80">
        <f>SUMIF(Y$14:AT$14,C186,Y$6:AT$6)</f>
        <v>0</v>
      </c>
      <c r="J186" s="81">
        <f>IF(H186=0,ROUND(E186*I186,2),ROUND(H186*E186,2))</f>
        <v>0.02</v>
      </c>
      <c r="K186" s="80">
        <f>ROUND(F186*I186,2)</f>
        <v>0</v>
      </c>
      <c r="L186" s="81">
        <f>IF(H186=0,ROUND(ROUND(F186*I186,2)*G186,2),ROUND(G186*H186,2))</f>
        <v>0</v>
      </c>
      <c r="M186" s="81">
        <f>L186-ROUND(G186*I186,2)</f>
        <v>0</v>
      </c>
      <c r="N186" s="82"/>
      <c r="O186" s="81">
        <f>J186+L186+N186</f>
        <v>0.02</v>
      </c>
      <c r="Q186" s="83">
        <f t="shared" si="799"/>
        <v>153.91</v>
      </c>
      <c r="R186" s="81">
        <f>ROUND(Q186*E186,2)</f>
        <v>696.44</v>
      </c>
      <c r="S186" s="83">
        <f>ROUND(F186*Q186,2)</f>
        <v>230.87</v>
      </c>
      <c r="T186" s="81">
        <f>ROUND(S186*G186,2)</f>
        <v>74.11</v>
      </c>
      <c r="U186" s="81">
        <f>T186-ROUND(Q186*G186,2)</f>
        <v>24.700000000000003</v>
      </c>
      <c r="V186" s="82"/>
      <c r="W186" s="81">
        <f>R186+T186+V186</f>
        <v>770.55000000000007</v>
      </c>
      <c r="X186" s="10"/>
      <c r="Y186" s="151"/>
      <c r="Z186" s="151"/>
      <c r="AA186" s="151"/>
      <c r="AB186" s="151"/>
      <c r="AC186" s="151"/>
      <c r="AD186" s="151"/>
      <c r="AE186" s="159"/>
      <c r="AF186" s="159"/>
      <c r="AG186" s="159"/>
      <c r="AH186" s="159"/>
      <c r="AI186" s="84">
        <f>IF($I186=AI$6,$E186,0)</f>
        <v>0</v>
      </c>
      <c r="AJ186" s="84">
        <f t="shared" ref="AJ186:AJ187" si="1033">IF($K186=ROUND(AI$6*$F186,2),$G186,0)</f>
        <v>0</v>
      </c>
      <c r="AK186" s="141">
        <f>IF($H186&gt;0,AI186,0)</f>
        <v>0</v>
      </c>
      <c r="AL186" s="141">
        <f>IF(AK186&gt;0,1,0)</f>
        <v>0</v>
      </c>
      <c r="AM186" s="141">
        <f>IF($H186&gt;0,AJ186,0)</f>
        <v>0</v>
      </c>
      <c r="AN186" s="141">
        <f>IF(AM186&gt;0,1,0)</f>
        <v>0</v>
      </c>
      <c r="AO186" s="84">
        <f>IF($I186=AO$6,$E186,0)</f>
        <v>0</v>
      </c>
      <c r="AP186" s="84">
        <f t="shared" ref="AP186:AP187" si="1034">IF($K186=ROUND(AO$6*$F186,2),$G186,0)</f>
        <v>0</v>
      </c>
      <c r="AQ186" s="141">
        <f>IF($H186&gt;0,AO186,0)</f>
        <v>0</v>
      </c>
      <c r="AR186" s="141">
        <f>IF(AQ186&gt;0,1,0)</f>
        <v>0</v>
      </c>
      <c r="AS186" s="141">
        <f>IF($H186&gt;0,AP186,0)</f>
        <v>0</v>
      </c>
      <c r="AT186" s="141">
        <f>IF(AS186&gt;0,1,0)</f>
        <v>0</v>
      </c>
      <c r="AU186" s="141" t="e">
        <f>IF($H186&gt;0,#REF!,0)</f>
        <v>#REF!</v>
      </c>
      <c r="AV186" s="141" t="e">
        <f>IF(AU186&gt;0,1,0)</f>
        <v>#REF!</v>
      </c>
      <c r="AW186" s="141" t="e">
        <f>IF($H186&gt;0,#REF!,0)</f>
        <v>#REF!</v>
      </c>
      <c r="AX186" s="141" t="e">
        <f>IF(AW186&gt;0,1,0)</f>
        <v>#REF!</v>
      </c>
      <c r="AY186" s="247">
        <f t="shared" si="791"/>
        <v>4.4000000000000003E-3</v>
      </c>
      <c r="AZ186" s="85"/>
      <c r="BA186" s="86">
        <v>4.4000000000000004</v>
      </c>
    </row>
    <row r="187" spans="1:53" ht="45.75" x14ac:dyDescent="0.65">
      <c r="A187" s="87" t="str">
        <f>IF(E187+G187&gt;0,A186,"")</f>
        <v/>
      </c>
      <c r="B187" s="87" t="str">
        <f>IF(E187+G187&gt;0,B186,"")</f>
        <v/>
      </c>
      <c r="C187" s="76">
        <v>6</v>
      </c>
      <c r="D187" s="77" t="s">
        <v>128</v>
      </c>
      <c r="E187" s="78">
        <v>0</v>
      </c>
      <c r="F187" s="137">
        <v>1.1000000000000001</v>
      </c>
      <c r="G187" s="78">
        <v>0</v>
      </c>
      <c r="H187" s="249">
        <f t="shared" si="790"/>
        <v>0</v>
      </c>
      <c r="I187" s="80">
        <f>SUMIF(Y$14:AT$14,C187,Y$6:AT$6)</f>
        <v>0</v>
      </c>
      <c r="J187" s="81">
        <f t="shared" ref="J187:J189" si="1035">IF(H187=0,ROUND(E187*I187,2),ROUND(H187*E187,2))</f>
        <v>0</v>
      </c>
      <c r="K187" s="80">
        <f t="shared" ref="K187:K189" si="1036">ROUND(F187*I187,2)</f>
        <v>0</v>
      </c>
      <c r="L187" s="81">
        <f t="shared" ref="L187:L189" si="1037">IF(H187=0,ROUND(ROUND(F187*I187,2)*G187,2),ROUND(G187*H187,2))</f>
        <v>0</v>
      </c>
      <c r="M187" s="81">
        <f t="shared" ref="M187:M189" si="1038">L187-ROUND(G187*I187,2)</f>
        <v>0</v>
      </c>
      <c r="N187" s="82"/>
      <c r="O187" s="81">
        <f t="shared" ref="O187:O189" si="1039">J187+L187+N187</f>
        <v>0</v>
      </c>
      <c r="Q187" s="83">
        <f t="shared" si="799"/>
        <v>153.91</v>
      </c>
      <c r="R187" s="81">
        <f t="shared" ref="R187:R189" si="1040">ROUND(Q187*E187,2)</f>
        <v>0</v>
      </c>
      <c r="S187" s="83">
        <f t="shared" ref="S187:S189" si="1041">ROUND(F187*Q187,2)</f>
        <v>169.3</v>
      </c>
      <c r="T187" s="81">
        <f t="shared" ref="T187:T189" si="1042">ROUND(S187*G187,2)</f>
        <v>0</v>
      </c>
      <c r="U187" s="81">
        <f t="shared" ref="U187:U189" si="1043">T187-ROUND(Q187*G187,2)</f>
        <v>0</v>
      </c>
      <c r="V187" s="82"/>
      <c r="W187" s="81">
        <f t="shared" ref="W187:W189" si="1044">R187+T187+V187</f>
        <v>0</v>
      </c>
      <c r="X187" s="10"/>
      <c r="Y187" s="151"/>
      <c r="Z187" s="151"/>
      <c r="AA187" s="151"/>
      <c r="AB187" s="151"/>
      <c r="AC187" s="151"/>
      <c r="AD187" s="151"/>
      <c r="AE187" s="159"/>
      <c r="AF187" s="159"/>
      <c r="AG187" s="159"/>
      <c r="AH187" s="159"/>
      <c r="AI187" s="84">
        <f t="shared" ref="AI187" si="1045">IF($I187=AI$6,$E187,0)</f>
        <v>0</v>
      </c>
      <c r="AJ187" s="84">
        <f t="shared" si="1033"/>
        <v>0</v>
      </c>
      <c r="AK187" s="141">
        <f t="shared" ref="AK187:AK189" si="1046">IF($H187&gt;0,AI187,0)</f>
        <v>0</v>
      </c>
      <c r="AL187" s="141">
        <f t="shared" ref="AL187:AL189" si="1047">IF(AK187&gt;0,1,0)</f>
        <v>0</v>
      </c>
      <c r="AM187" s="141">
        <f t="shared" ref="AM187:AM189" si="1048">IF($H187&gt;0,AJ187,0)</f>
        <v>0</v>
      </c>
      <c r="AN187" s="141">
        <f t="shared" ref="AN187:AN189" si="1049">IF(AM187&gt;0,1,0)</f>
        <v>0</v>
      </c>
      <c r="AO187" s="84">
        <f t="shared" ref="AO187" si="1050">IF($I187=AO$6,$E187,0)</f>
        <v>0</v>
      </c>
      <c r="AP187" s="84">
        <f t="shared" si="1034"/>
        <v>0</v>
      </c>
      <c r="AQ187" s="141">
        <f t="shared" ref="AQ187:AQ189" si="1051">IF($H187&gt;0,AO187,0)</f>
        <v>0</v>
      </c>
      <c r="AR187" s="141">
        <f t="shared" ref="AR187:AR189" si="1052">IF(AQ187&gt;0,1,0)</f>
        <v>0</v>
      </c>
      <c r="AS187" s="141">
        <f t="shared" ref="AS187:AS189" si="1053">IF($H187&gt;0,AP187,0)</f>
        <v>0</v>
      </c>
      <c r="AT187" s="141">
        <f t="shared" ref="AT187:AT189" si="1054">IF(AS187&gt;0,1,0)</f>
        <v>0</v>
      </c>
      <c r="AU187" s="141">
        <f>IF($H187&gt;0,#REF!,0)</f>
        <v>0</v>
      </c>
      <c r="AV187" s="141">
        <f t="shared" ref="AV187:AV189" si="1055">IF(AU187&gt;0,1,0)</f>
        <v>0</v>
      </c>
      <c r="AW187" s="141">
        <f>IF($H187&gt;0,#REF!,0)</f>
        <v>0</v>
      </c>
      <c r="AX187" s="141">
        <f t="shared" ref="AX187:AX189" si="1056">IF(AW187&gt;0,1,0)</f>
        <v>0</v>
      </c>
      <c r="AY187" s="247">
        <f t="shared" si="791"/>
        <v>0</v>
      </c>
      <c r="AZ187" s="85"/>
      <c r="BA187" s="86">
        <v>0</v>
      </c>
    </row>
    <row r="188" spans="1:53" ht="45.75" x14ac:dyDescent="0.65">
      <c r="A188" s="87" t="str">
        <f>IF(E188+G188&gt;0,A186,"")</f>
        <v/>
      </c>
      <c r="B188" s="87" t="str">
        <f>IF(E188+G188&gt;0,B186,"")</f>
        <v/>
      </c>
      <c r="C188" s="76">
        <f>C187</f>
        <v>6</v>
      </c>
      <c r="D188" s="77" t="s">
        <v>128</v>
      </c>
      <c r="E188" s="78">
        <v>0</v>
      </c>
      <c r="F188" s="137">
        <v>1.5</v>
      </c>
      <c r="G188" s="78">
        <v>0</v>
      </c>
      <c r="H188" s="249">
        <f t="shared" si="790"/>
        <v>0</v>
      </c>
      <c r="I188" s="80">
        <f>SUMIF(Y$14:AT$14,C188,Y$7:AT$7)</f>
        <v>0</v>
      </c>
      <c r="J188" s="81">
        <f t="shared" si="1035"/>
        <v>0</v>
      </c>
      <c r="K188" s="80">
        <f t="shared" si="1036"/>
        <v>0</v>
      </c>
      <c r="L188" s="81">
        <f t="shared" si="1037"/>
        <v>0</v>
      </c>
      <c r="M188" s="81">
        <f t="shared" si="1038"/>
        <v>0</v>
      </c>
      <c r="N188" s="82"/>
      <c r="O188" s="81">
        <f t="shared" si="1039"/>
        <v>0</v>
      </c>
      <c r="Q188" s="83">
        <f t="shared" si="799"/>
        <v>153.91</v>
      </c>
      <c r="R188" s="81">
        <f t="shared" si="1040"/>
        <v>0</v>
      </c>
      <c r="S188" s="83">
        <f t="shared" si="1041"/>
        <v>230.87</v>
      </c>
      <c r="T188" s="81">
        <f t="shared" si="1042"/>
        <v>0</v>
      </c>
      <c r="U188" s="81">
        <f t="shared" si="1043"/>
        <v>0</v>
      </c>
      <c r="V188" s="82"/>
      <c r="W188" s="81">
        <f t="shared" si="1044"/>
        <v>0</v>
      </c>
      <c r="X188" s="10"/>
      <c r="Y188" s="151"/>
      <c r="Z188" s="151"/>
      <c r="AA188" s="151"/>
      <c r="AB188" s="151"/>
      <c r="AC188" s="151"/>
      <c r="AD188" s="151"/>
      <c r="AE188" s="159"/>
      <c r="AF188" s="159"/>
      <c r="AG188" s="159"/>
      <c r="AH188" s="159"/>
      <c r="AI188" s="84">
        <f>IF($I188=AI$7,$E188,0)</f>
        <v>0</v>
      </c>
      <c r="AJ188" s="84">
        <f>IF($K188=ROUND(AI$7*$F188,2),$G188,0)</f>
        <v>0</v>
      </c>
      <c r="AK188" s="141">
        <f t="shared" si="1046"/>
        <v>0</v>
      </c>
      <c r="AL188" s="141">
        <f t="shared" si="1047"/>
        <v>0</v>
      </c>
      <c r="AM188" s="141">
        <f t="shared" si="1048"/>
        <v>0</v>
      </c>
      <c r="AN188" s="141">
        <f t="shared" si="1049"/>
        <v>0</v>
      </c>
      <c r="AO188" s="84">
        <f>IF($I188=AO$7,$E188,0)</f>
        <v>0</v>
      </c>
      <c r="AP188" s="84">
        <f>IF($K188=ROUND(AO$7*$F188,2),$G188,0)</f>
        <v>0</v>
      </c>
      <c r="AQ188" s="141">
        <f t="shared" si="1051"/>
        <v>0</v>
      </c>
      <c r="AR188" s="141">
        <f t="shared" si="1052"/>
        <v>0</v>
      </c>
      <c r="AS188" s="141">
        <f t="shared" si="1053"/>
        <v>0</v>
      </c>
      <c r="AT188" s="141">
        <f t="shared" si="1054"/>
        <v>0</v>
      </c>
      <c r="AU188" s="141">
        <f>IF($H188&gt;0,#REF!,0)</f>
        <v>0</v>
      </c>
      <c r="AV188" s="141">
        <f t="shared" si="1055"/>
        <v>0</v>
      </c>
      <c r="AW188" s="141">
        <f>IF($H188&gt;0,#REF!,0)</f>
        <v>0</v>
      </c>
      <c r="AX188" s="141">
        <f t="shared" si="1056"/>
        <v>0</v>
      </c>
      <c r="AY188" s="247">
        <f t="shared" si="791"/>
        <v>0</v>
      </c>
      <c r="AZ188" s="85"/>
      <c r="BA188" s="86">
        <v>0</v>
      </c>
    </row>
    <row r="189" spans="1:53" ht="45.75" x14ac:dyDescent="0.65">
      <c r="A189" s="87" t="str">
        <f>IF(E189+G189&gt;0,A186,"")</f>
        <v/>
      </c>
      <c r="B189" s="87" t="str">
        <f>IF(E189+G189&gt;0,B186,"")</f>
        <v/>
      </c>
      <c r="C189" s="76">
        <f>C187</f>
        <v>6</v>
      </c>
      <c r="D189" s="77" t="s">
        <v>128</v>
      </c>
      <c r="E189" s="78">
        <v>0</v>
      </c>
      <c r="F189" s="137">
        <v>1.1000000000000001</v>
      </c>
      <c r="G189" s="78">
        <v>0</v>
      </c>
      <c r="H189" s="249">
        <f t="shared" si="790"/>
        <v>0</v>
      </c>
      <c r="I189" s="80">
        <f>SUMIF(Y$14:AT$14,C189,Y$7:AT$7)</f>
        <v>0</v>
      </c>
      <c r="J189" s="81">
        <f t="shared" si="1035"/>
        <v>0</v>
      </c>
      <c r="K189" s="80">
        <f t="shared" si="1036"/>
        <v>0</v>
      </c>
      <c r="L189" s="81">
        <f t="shared" si="1037"/>
        <v>0</v>
      </c>
      <c r="M189" s="81">
        <f t="shared" si="1038"/>
        <v>0</v>
      </c>
      <c r="N189" s="82"/>
      <c r="O189" s="81">
        <f t="shared" si="1039"/>
        <v>0</v>
      </c>
      <c r="Q189" s="83">
        <f t="shared" si="799"/>
        <v>153.91</v>
      </c>
      <c r="R189" s="81">
        <f t="shared" si="1040"/>
        <v>0</v>
      </c>
      <c r="S189" s="83">
        <f t="shared" si="1041"/>
        <v>169.3</v>
      </c>
      <c r="T189" s="81">
        <f t="shared" si="1042"/>
        <v>0</v>
      </c>
      <c r="U189" s="81">
        <f t="shared" si="1043"/>
        <v>0</v>
      </c>
      <c r="V189" s="82"/>
      <c r="W189" s="81">
        <f t="shared" si="1044"/>
        <v>0</v>
      </c>
      <c r="X189" s="10"/>
      <c r="Y189" s="151"/>
      <c r="Z189" s="151"/>
      <c r="AA189" s="151"/>
      <c r="AB189" s="151"/>
      <c r="AC189" s="151"/>
      <c r="AD189" s="151"/>
      <c r="AE189" s="159"/>
      <c r="AF189" s="159"/>
      <c r="AG189" s="159"/>
      <c r="AH189" s="159"/>
      <c r="AI189" s="84">
        <f>IF($I189=AI$7,$E189,0)</f>
        <v>0</v>
      </c>
      <c r="AJ189" s="84">
        <f>IF($K189=ROUND(AI$7*$F189,2),$G189,0)</f>
        <v>0</v>
      </c>
      <c r="AK189" s="141">
        <f t="shared" si="1046"/>
        <v>0</v>
      </c>
      <c r="AL189" s="141">
        <f t="shared" si="1047"/>
        <v>0</v>
      </c>
      <c r="AM189" s="141">
        <f t="shared" si="1048"/>
        <v>0</v>
      </c>
      <c r="AN189" s="141">
        <f t="shared" si="1049"/>
        <v>0</v>
      </c>
      <c r="AO189" s="84">
        <f>IF($I189=AO$7,$E189,0)</f>
        <v>0</v>
      </c>
      <c r="AP189" s="84">
        <f>IF($K189=ROUND(AO$7*$F189,2),$G189,0)</f>
        <v>0</v>
      </c>
      <c r="AQ189" s="141">
        <f t="shared" si="1051"/>
        <v>0</v>
      </c>
      <c r="AR189" s="141">
        <f t="shared" si="1052"/>
        <v>0</v>
      </c>
      <c r="AS189" s="141">
        <f t="shared" si="1053"/>
        <v>0</v>
      </c>
      <c r="AT189" s="141">
        <f t="shared" si="1054"/>
        <v>0</v>
      </c>
      <c r="AU189" s="141">
        <f>IF($H189&gt;0,#REF!,0)</f>
        <v>0</v>
      </c>
      <c r="AV189" s="141">
        <f t="shared" si="1055"/>
        <v>0</v>
      </c>
      <c r="AW189" s="141">
        <f>IF($H189&gt;0,#REF!,0)</f>
        <v>0</v>
      </c>
      <c r="AX189" s="141">
        <f t="shared" si="1056"/>
        <v>0</v>
      </c>
      <c r="AY189" s="247">
        <f t="shared" si="791"/>
        <v>0</v>
      </c>
      <c r="AZ189" s="85"/>
      <c r="BA189" s="86">
        <v>0</v>
      </c>
    </row>
    <row r="190" spans="1:53" ht="45.75" x14ac:dyDescent="0.65">
      <c r="A190" s="74" t="s">
        <v>126</v>
      </c>
      <c r="B190" s="74" t="s">
        <v>129</v>
      </c>
      <c r="C190" s="76">
        <f>C191</f>
        <v>7</v>
      </c>
      <c r="D190" s="77" t="s">
        <v>128</v>
      </c>
      <c r="E190" s="78">
        <v>0.80099999999999993</v>
      </c>
      <c r="F190" s="137">
        <v>1.5</v>
      </c>
      <c r="G190" s="78">
        <v>5.7000000000000002E-2</v>
      </c>
      <c r="H190" s="249">
        <f t="shared" si="790"/>
        <v>8.5800000000000004E-4</v>
      </c>
      <c r="I190" s="80">
        <f>SUMIF(Y$14:AT$14,C190,Y$6:AT$6)</f>
        <v>0</v>
      </c>
      <c r="J190" s="81">
        <f>IF(H190=0,ROUND(E190*I190,2),ROUND(H190*E190,2))</f>
        <v>0</v>
      </c>
      <c r="K190" s="80">
        <f>ROUND(F190*I190,2)</f>
        <v>0</v>
      </c>
      <c r="L190" s="81">
        <f>IF(H190=0,ROUND(ROUND(F190*I190,2)*G190,2),ROUND(G190*H190,2))</f>
        <v>0</v>
      </c>
      <c r="M190" s="81">
        <f>L190-ROUND(G190*I190,2)</f>
        <v>0</v>
      </c>
      <c r="N190" s="82"/>
      <c r="O190" s="81">
        <f>J190+L190+N190</f>
        <v>0</v>
      </c>
      <c r="Q190" s="83">
        <f t="shared" si="799"/>
        <v>153.91</v>
      </c>
      <c r="R190" s="81">
        <f>ROUND(Q190*E190,2)</f>
        <v>123.28</v>
      </c>
      <c r="S190" s="83">
        <f>ROUND(F190*Q190,2)</f>
        <v>230.87</v>
      </c>
      <c r="T190" s="81">
        <f>ROUND(S190*G190,2)</f>
        <v>13.16</v>
      </c>
      <c r="U190" s="81">
        <f>T190-ROUND(Q190*G190,2)</f>
        <v>4.3900000000000006</v>
      </c>
      <c r="V190" s="82"/>
      <c r="W190" s="81">
        <f>R190+T190+V190</f>
        <v>136.44</v>
      </c>
      <c r="X190" s="10"/>
      <c r="Y190" s="151"/>
      <c r="Z190" s="151"/>
      <c r="AA190" s="151"/>
      <c r="AB190" s="151"/>
      <c r="AC190" s="151"/>
      <c r="AD190" s="151"/>
      <c r="AE190" s="159"/>
      <c r="AF190" s="159"/>
      <c r="AG190" s="159"/>
      <c r="AH190" s="159"/>
      <c r="AI190" s="84">
        <f>IF($I190=AI$6,$E190,0)</f>
        <v>0</v>
      </c>
      <c r="AJ190" s="84">
        <f t="shared" ref="AJ190:AJ191" si="1057">IF($K190=ROUND(AI$6*$F190,2),$G190,0)</f>
        <v>0</v>
      </c>
      <c r="AK190" s="141">
        <f>IF($H190&gt;0,AI190,0)</f>
        <v>0</v>
      </c>
      <c r="AL190" s="141">
        <f>IF(AK190&gt;0,1,0)</f>
        <v>0</v>
      </c>
      <c r="AM190" s="141">
        <f>IF($H190&gt;0,AJ190,0)</f>
        <v>0</v>
      </c>
      <c r="AN190" s="141">
        <f>IF(AM190&gt;0,1,0)</f>
        <v>0</v>
      </c>
      <c r="AO190" s="84">
        <f>IF($I190=AO$6,$E190,0)</f>
        <v>0</v>
      </c>
      <c r="AP190" s="84">
        <f t="shared" ref="AP190:AP191" si="1058">IF($K190=ROUND(AO$6*$F190,2),$G190,0)</f>
        <v>0</v>
      </c>
      <c r="AQ190" s="141">
        <f>IF($H190&gt;0,AO190,0)</f>
        <v>0</v>
      </c>
      <c r="AR190" s="141">
        <f>IF(AQ190&gt;0,1,0)</f>
        <v>0</v>
      </c>
      <c r="AS190" s="141">
        <f>IF($H190&gt;0,AP190,0)</f>
        <v>0</v>
      </c>
      <c r="AT190" s="141">
        <f>IF(AS190&gt;0,1,0)</f>
        <v>0</v>
      </c>
      <c r="AU190" s="141" t="e">
        <f>IF($H190&gt;0,#REF!,0)</f>
        <v>#REF!</v>
      </c>
      <c r="AV190" s="141" t="e">
        <f>IF(AU190&gt;0,1,0)</f>
        <v>#REF!</v>
      </c>
      <c r="AW190" s="141" t="e">
        <f>IF($H190&gt;0,#REF!,0)</f>
        <v>#REF!</v>
      </c>
      <c r="AX190" s="141" t="e">
        <f>IF(AW190&gt;0,1,0)</f>
        <v>#REF!</v>
      </c>
      <c r="AY190" s="247">
        <f t="shared" si="791"/>
        <v>5.0000000000000001E-4</v>
      </c>
      <c r="AZ190" s="85"/>
      <c r="BA190" s="86">
        <v>0.5</v>
      </c>
    </row>
    <row r="191" spans="1:53" ht="45.75" x14ac:dyDescent="0.65">
      <c r="A191" s="87" t="str">
        <f>IF(E191+G191&gt;0,A190,"")</f>
        <v/>
      </c>
      <c r="B191" s="87" t="str">
        <f>IF(E191+G191&gt;0,B190,"")</f>
        <v/>
      </c>
      <c r="C191" s="76">
        <v>7</v>
      </c>
      <c r="D191" s="77" t="s">
        <v>128</v>
      </c>
      <c r="E191" s="78">
        <v>0</v>
      </c>
      <c r="F191" s="137">
        <v>1.1000000000000001</v>
      </c>
      <c r="G191" s="78">
        <v>0</v>
      </c>
      <c r="H191" s="249">
        <f t="shared" si="790"/>
        <v>0</v>
      </c>
      <c r="I191" s="80">
        <f>SUMIF(Y$14:AT$14,C191,Y$6:AT$6)</f>
        <v>0</v>
      </c>
      <c r="J191" s="81">
        <f t="shared" ref="J191:J193" si="1059">IF(H191=0,ROUND(E191*I191,2),ROUND(H191*E191,2))</f>
        <v>0</v>
      </c>
      <c r="K191" s="80">
        <f t="shared" ref="K191:K193" si="1060">ROUND(F191*I191,2)</f>
        <v>0</v>
      </c>
      <c r="L191" s="81">
        <f t="shared" ref="L191:L193" si="1061">IF(H191=0,ROUND(ROUND(F191*I191,2)*G191,2),ROUND(G191*H191,2))</f>
        <v>0</v>
      </c>
      <c r="M191" s="81">
        <f t="shared" ref="M191:M193" si="1062">L191-ROUND(G191*I191,2)</f>
        <v>0</v>
      </c>
      <c r="N191" s="82"/>
      <c r="O191" s="81">
        <f t="shared" ref="O191:O193" si="1063">J191+L191+N191</f>
        <v>0</v>
      </c>
      <c r="Q191" s="83">
        <f t="shared" si="799"/>
        <v>153.91</v>
      </c>
      <c r="R191" s="81">
        <f t="shared" ref="R191:R193" si="1064">ROUND(Q191*E191,2)</f>
        <v>0</v>
      </c>
      <c r="S191" s="83">
        <f t="shared" ref="S191:S193" si="1065">ROUND(F191*Q191,2)</f>
        <v>169.3</v>
      </c>
      <c r="T191" s="81">
        <f t="shared" ref="T191:T193" si="1066">ROUND(S191*G191,2)</f>
        <v>0</v>
      </c>
      <c r="U191" s="81">
        <f t="shared" ref="U191:U193" si="1067">T191-ROUND(Q191*G191,2)</f>
        <v>0</v>
      </c>
      <c r="V191" s="82"/>
      <c r="W191" s="81">
        <f t="shared" ref="W191:W193" si="1068">R191+T191+V191</f>
        <v>0</v>
      </c>
      <c r="X191" s="10"/>
      <c r="Y191" s="151"/>
      <c r="Z191" s="151"/>
      <c r="AA191" s="151"/>
      <c r="AB191" s="151"/>
      <c r="AC191" s="151"/>
      <c r="AD191" s="151"/>
      <c r="AE191" s="159"/>
      <c r="AF191" s="159"/>
      <c r="AG191" s="159"/>
      <c r="AH191" s="159"/>
      <c r="AI191" s="84">
        <f t="shared" ref="AI191" si="1069">IF($I191=AI$6,$E191,0)</f>
        <v>0</v>
      </c>
      <c r="AJ191" s="84">
        <f t="shared" si="1057"/>
        <v>0</v>
      </c>
      <c r="AK191" s="141">
        <f t="shared" ref="AK191:AK193" si="1070">IF($H191&gt;0,AI191,0)</f>
        <v>0</v>
      </c>
      <c r="AL191" s="141">
        <f t="shared" ref="AL191:AL193" si="1071">IF(AK191&gt;0,1,0)</f>
        <v>0</v>
      </c>
      <c r="AM191" s="141">
        <f t="shared" ref="AM191:AM193" si="1072">IF($H191&gt;0,AJ191,0)</f>
        <v>0</v>
      </c>
      <c r="AN191" s="141">
        <f t="shared" ref="AN191:AN193" si="1073">IF(AM191&gt;0,1,0)</f>
        <v>0</v>
      </c>
      <c r="AO191" s="84">
        <f t="shared" ref="AO191" si="1074">IF($I191=AO$6,$E191,0)</f>
        <v>0</v>
      </c>
      <c r="AP191" s="84">
        <f t="shared" si="1058"/>
        <v>0</v>
      </c>
      <c r="AQ191" s="141">
        <f t="shared" ref="AQ191:AQ193" si="1075">IF($H191&gt;0,AO191,0)</f>
        <v>0</v>
      </c>
      <c r="AR191" s="141">
        <f t="shared" ref="AR191:AR193" si="1076">IF(AQ191&gt;0,1,0)</f>
        <v>0</v>
      </c>
      <c r="AS191" s="141">
        <f t="shared" ref="AS191:AS193" si="1077">IF($H191&gt;0,AP191,0)</f>
        <v>0</v>
      </c>
      <c r="AT191" s="141">
        <f t="shared" ref="AT191:AT193" si="1078">IF(AS191&gt;0,1,0)</f>
        <v>0</v>
      </c>
      <c r="AU191" s="141">
        <f>IF($H191&gt;0,#REF!,0)</f>
        <v>0</v>
      </c>
      <c r="AV191" s="141">
        <f t="shared" ref="AV191:AV193" si="1079">IF(AU191&gt;0,1,0)</f>
        <v>0</v>
      </c>
      <c r="AW191" s="141">
        <f>IF($H191&gt;0,#REF!,0)</f>
        <v>0</v>
      </c>
      <c r="AX191" s="141">
        <f t="shared" ref="AX191:AX193" si="1080">IF(AW191&gt;0,1,0)</f>
        <v>0</v>
      </c>
      <c r="AY191" s="247">
        <f t="shared" si="791"/>
        <v>0</v>
      </c>
      <c r="AZ191" s="85"/>
      <c r="BA191" s="86">
        <v>0</v>
      </c>
    </row>
    <row r="192" spans="1:53" ht="45.75" x14ac:dyDescent="0.65">
      <c r="A192" s="87" t="str">
        <f>IF(E192+G192&gt;0,A190,"")</f>
        <v/>
      </c>
      <c r="B192" s="87" t="str">
        <f>IF(E192+G192&gt;0,B190,"")</f>
        <v/>
      </c>
      <c r="C192" s="76">
        <f>C191</f>
        <v>7</v>
      </c>
      <c r="D192" s="77" t="s">
        <v>128</v>
      </c>
      <c r="E192" s="78">
        <v>0</v>
      </c>
      <c r="F192" s="137">
        <v>1.5</v>
      </c>
      <c r="G192" s="78">
        <v>0</v>
      </c>
      <c r="H192" s="249">
        <f t="shared" si="790"/>
        <v>0</v>
      </c>
      <c r="I192" s="80">
        <f>SUMIF(Y$14:AT$14,C192,Y$7:AT$7)</f>
        <v>0</v>
      </c>
      <c r="J192" s="81">
        <f t="shared" si="1059"/>
        <v>0</v>
      </c>
      <c r="K192" s="80">
        <f t="shared" si="1060"/>
        <v>0</v>
      </c>
      <c r="L192" s="81">
        <f t="shared" si="1061"/>
        <v>0</v>
      </c>
      <c r="M192" s="81">
        <f t="shared" si="1062"/>
        <v>0</v>
      </c>
      <c r="N192" s="82"/>
      <c r="O192" s="81">
        <f t="shared" si="1063"/>
        <v>0</v>
      </c>
      <c r="Q192" s="83">
        <f t="shared" si="799"/>
        <v>153.91</v>
      </c>
      <c r="R192" s="81">
        <f t="shared" si="1064"/>
        <v>0</v>
      </c>
      <c r="S192" s="83">
        <f t="shared" si="1065"/>
        <v>230.87</v>
      </c>
      <c r="T192" s="81">
        <f t="shared" si="1066"/>
        <v>0</v>
      </c>
      <c r="U192" s="81">
        <f t="shared" si="1067"/>
        <v>0</v>
      </c>
      <c r="V192" s="82"/>
      <c r="W192" s="81">
        <f t="shared" si="1068"/>
        <v>0</v>
      </c>
      <c r="X192" s="10"/>
      <c r="Y192" s="151"/>
      <c r="Z192" s="151"/>
      <c r="AA192" s="151"/>
      <c r="AB192" s="151"/>
      <c r="AC192" s="151"/>
      <c r="AD192" s="151"/>
      <c r="AE192" s="159"/>
      <c r="AF192" s="159"/>
      <c r="AG192" s="159"/>
      <c r="AH192" s="159"/>
      <c r="AI192" s="84">
        <f>IF($I192=AI$7,$E192,0)</f>
        <v>0</v>
      </c>
      <c r="AJ192" s="84">
        <f>IF($K192=ROUND(AI$7*$F192,2),$G192,0)</f>
        <v>0</v>
      </c>
      <c r="AK192" s="141">
        <f t="shared" si="1070"/>
        <v>0</v>
      </c>
      <c r="AL192" s="141">
        <f t="shared" si="1071"/>
        <v>0</v>
      </c>
      <c r="AM192" s="141">
        <f t="shared" si="1072"/>
        <v>0</v>
      </c>
      <c r="AN192" s="141">
        <f t="shared" si="1073"/>
        <v>0</v>
      </c>
      <c r="AO192" s="84">
        <f>IF($I192=AO$7,$E192,0)</f>
        <v>0</v>
      </c>
      <c r="AP192" s="84">
        <f>IF($K192=ROUND(AO$7*$F192,2),$G192,0)</f>
        <v>0</v>
      </c>
      <c r="AQ192" s="141">
        <f t="shared" si="1075"/>
        <v>0</v>
      </c>
      <c r="AR192" s="141">
        <f t="shared" si="1076"/>
        <v>0</v>
      </c>
      <c r="AS192" s="141">
        <f t="shared" si="1077"/>
        <v>0</v>
      </c>
      <c r="AT192" s="141">
        <f t="shared" si="1078"/>
        <v>0</v>
      </c>
      <c r="AU192" s="141">
        <f>IF($H192&gt;0,#REF!,0)</f>
        <v>0</v>
      </c>
      <c r="AV192" s="141">
        <f t="shared" si="1079"/>
        <v>0</v>
      </c>
      <c r="AW192" s="141">
        <f>IF($H192&gt;0,#REF!,0)</f>
        <v>0</v>
      </c>
      <c r="AX192" s="141">
        <f t="shared" si="1080"/>
        <v>0</v>
      </c>
      <c r="AY192" s="247">
        <f t="shared" si="791"/>
        <v>0</v>
      </c>
      <c r="AZ192" s="85"/>
      <c r="BA192" s="86">
        <v>0</v>
      </c>
    </row>
    <row r="193" spans="1:53" ht="45.75" x14ac:dyDescent="0.65">
      <c r="A193" s="87" t="str">
        <f>IF(E193+G193&gt;0,A190,"")</f>
        <v/>
      </c>
      <c r="B193" s="87" t="str">
        <f>IF(E193+G193&gt;0,B190,"")</f>
        <v/>
      </c>
      <c r="C193" s="76">
        <f>C191</f>
        <v>7</v>
      </c>
      <c r="D193" s="77" t="s">
        <v>128</v>
      </c>
      <c r="E193" s="78">
        <v>0</v>
      </c>
      <c r="F193" s="137">
        <v>1.1000000000000001</v>
      </c>
      <c r="G193" s="78">
        <v>0</v>
      </c>
      <c r="H193" s="249">
        <f t="shared" si="790"/>
        <v>0</v>
      </c>
      <c r="I193" s="80">
        <f>SUMIF(Y$14:AT$14,C193,Y$7:AT$7)</f>
        <v>0</v>
      </c>
      <c r="J193" s="81">
        <f t="shared" si="1059"/>
        <v>0</v>
      </c>
      <c r="K193" s="80">
        <f t="shared" si="1060"/>
        <v>0</v>
      </c>
      <c r="L193" s="81">
        <f t="shared" si="1061"/>
        <v>0</v>
      </c>
      <c r="M193" s="81">
        <f t="shared" si="1062"/>
        <v>0</v>
      </c>
      <c r="N193" s="82"/>
      <c r="O193" s="81">
        <f t="shared" si="1063"/>
        <v>0</v>
      </c>
      <c r="Q193" s="83">
        <f t="shared" si="799"/>
        <v>153.91</v>
      </c>
      <c r="R193" s="81">
        <f t="shared" si="1064"/>
        <v>0</v>
      </c>
      <c r="S193" s="83">
        <f t="shared" si="1065"/>
        <v>169.3</v>
      </c>
      <c r="T193" s="81">
        <f t="shared" si="1066"/>
        <v>0</v>
      </c>
      <c r="U193" s="81">
        <f t="shared" si="1067"/>
        <v>0</v>
      </c>
      <c r="V193" s="82"/>
      <c r="W193" s="81">
        <f t="shared" si="1068"/>
        <v>0</v>
      </c>
      <c r="X193" s="10"/>
      <c r="Y193" s="151"/>
      <c r="Z193" s="151"/>
      <c r="AA193" s="151"/>
      <c r="AB193" s="151"/>
      <c r="AC193" s="151"/>
      <c r="AD193" s="151"/>
      <c r="AE193" s="159"/>
      <c r="AF193" s="159"/>
      <c r="AG193" s="159"/>
      <c r="AH193" s="159"/>
      <c r="AI193" s="84">
        <f>IF($I193=AI$7,$E193,0)</f>
        <v>0</v>
      </c>
      <c r="AJ193" s="84">
        <f>IF($K193=ROUND(AI$7*$F193,2),$G193,0)</f>
        <v>0</v>
      </c>
      <c r="AK193" s="141">
        <f t="shared" si="1070"/>
        <v>0</v>
      </c>
      <c r="AL193" s="141">
        <f t="shared" si="1071"/>
        <v>0</v>
      </c>
      <c r="AM193" s="141">
        <f t="shared" si="1072"/>
        <v>0</v>
      </c>
      <c r="AN193" s="141">
        <f t="shared" si="1073"/>
        <v>0</v>
      </c>
      <c r="AO193" s="84">
        <f>IF($I193=AO$7,$E193,0)</f>
        <v>0</v>
      </c>
      <c r="AP193" s="84">
        <f>IF($K193=ROUND(AO$7*$F193,2),$G193,0)</f>
        <v>0</v>
      </c>
      <c r="AQ193" s="141">
        <f t="shared" si="1075"/>
        <v>0</v>
      </c>
      <c r="AR193" s="141">
        <f t="shared" si="1076"/>
        <v>0</v>
      </c>
      <c r="AS193" s="141">
        <f t="shared" si="1077"/>
        <v>0</v>
      </c>
      <c r="AT193" s="141">
        <f t="shared" si="1078"/>
        <v>0</v>
      </c>
      <c r="AU193" s="141">
        <f>IF($H193&gt;0,#REF!,0)</f>
        <v>0</v>
      </c>
      <c r="AV193" s="141">
        <f t="shared" si="1079"/>
        <v>0</v>
      </c>
      <c r="AW193" s="141">
        <f>IF($H193&gt;0,#REF!,0)</f>
        <v>0</v>
      </c>
      <c r="AX193" s="141">
        <f t="shared" si="1080"/>
        <v>0</v>
      </c>
      <c r="AY193" s="247">
        <f t="shared" si="791"/>
        <v>0</v>
      </c>
      <c r="AZ193" s="85"/>
      <c r="BA193" s="86">
        <v>0</v>
      </c>
    </row>
    <row r="194" spans="1:53" ht="45.75" x14ac:dyDescent="0.65">
      <c r="A194" s="74" t="s">
        <v>126</v>
      </c>
      <c r="B194" s="74" t="s">
        <v>130</v>
      </c>
      <c r="C194" s="76">
        <f>C195</f>
        <v>6</v>
      </c>
      <c r="D194" s="77" t="s">
        <v>128</v>
      </c>
      <c r="E194" s="78">
        <v>3.9140000000000001</v>
      </c>
      <c r="F194" s="137">
        <v>1.5</v>
      </c>
      <c r="G194" s="78">
        <v>0.27800000000000002</v>
      </c>
      <c r="H194" s="249">
        <f t="shared" si="790"/>
        <v>4.1920000000000004E-3</v>
      </c>
      <c r="I194" s="80">
        <f>SUMIF(Y$14:AT$14,C194,Y$6:AT$6)</f>
        <v>0</v>
      </c>
      <c r="J194" s="81">
        <f>IF(H194=0,ROUND(E194*I194,2),ROUND(H194*E194,2))</f>
        <v>0.02</v>
      </c>
      <c r="K194" s="80">
        <f>ROUND(F194*I194,2)</f>
        <v>0</v>
      </c>
      <c r="L194" s="81">
        <f>IF(H194=0,ROUND(ROUND(F194*I194,2)*G194,2),ROUND(G194*H194,2))</f>
        <v>0</v>
      </c>
      <c r="M194" s="81">
        <f>L194-ROUND(G194*I194,2)</f>
        <v>0</v>
      </c>
      <c r="N194" s="82"/>
      <c r="O194" s="81">
        <f>J194+L194+N194</f>
        <v>0.02</v>
      </c>
      <c r="Q194" s="83">
        <f t="shared" si="799"/>
        <v>153.91</v>
      </c>
      <c r="R194" s="81">
        <f>ROUND(Q194*E194,2)</f>
        <v>602.4</v>
      </c>
      <c r="S194" s="83">
        <f>ROUND(F194*Q194,2)</f>
        <v>230.87</v>
      </c>
      <c r="T194" s="81">
        <f>ROUND(S194*G194,2)</f>
        <v>64.180000000000007</v>
      </c>
      <c r="U194" s="81">
        <f>T194-ROUND(Q194*G194,2)</f>
        <v>21.390000000000008</v>
      </c>
      <c r="V194" s="82"/>
      <c r="W194" s="81">
        <f>R194+T194+V194</f>
        <v>666.57999999999993</v>
      </c>
      <c r="X194" s="10"/>
      <c r="Y194" s="151"/>
      <c r="Z194" s="151"/>
      <c r="AA194" s="151"/>
      <c r="AB194" s="151"/>
      <c r="AC194" s="151"/>
      <c r="AD194" s="151"/>
      <c r="AE194" s="159"/>
      <c r="AF194" s="159"/>
      <c r="AG194" s="159"/>
      <c r="AH194" s="159"/>
      <c r="AI194" s="84">
        <f>IF($I194=AI$6,$E194,0)</f>
        <v>0</v>
      </c>
      <c r="AJ194" s="84">
        <f t="shared" ref="AJ194:AJ195" si="1081">IF($K194=ROUND(AI$6*$F194,2),$G194,0)</f>
        <v>0</v>
      </c>
      <c r="AK194" s="141">
        <f>IF($H194&gt;0,AI194,0)</f>
        <v>0</v>
      </c>
      <c r="AL194" s="141">
        <f>IF(AK194&gt;0,1,0)</f>
        <v>0</v>
      </c>
      <c r="AM194" s="141">
        <f>IF($H194&gt;0,AJ194,0)</f>
        <v>0</v>
      </c>
      <c r="AN194" s="141">
        <f>IF(AM194&gt;0,1,0)</f>
        <v>0</v>
      </c>
      <c r="AO194" s="84">
        <f>IF($I194=AO$6,$E194,0)</f>
        <v>0</v>
      </c>
      <c r="AP194" s="84">
        <f t="shared" ref="AP194:AP195" si="1082">IF($K194=ROUND(AO$6*$F194,2),$G194,0)</f>
        <v>0</v>
      </c>
      <c r="AQ194" s="141">
        <f>IF($H194&gt;0,AO194,0)</f>
        <v>0</v>
      </c>
      <c r="AR194" s="141">
        <f>IF(AQ194&gt;0,1,0)</f>
        <v>0</v>
      </c>
      <c r="AS194" s="141">
        <f>IF($H194&gt;0,AP194,0)</f>
        <v>0</v>
      </c>
      <c r="AT194" s="141">
        <f>IF(AS194&gt;0,1,0)</f>
        <v>0</v>
      </c>
      <c r="AU194" s="141" t="e">
        <f>IF($H194&gt;0,#REF!,0)</f>
        <v>#REF!</v>
      </c>
      <c r="AV194" s="141" t="e">
        <f>IF(AU194&gt;0,1,0)</f>
        <v>#REF!</v>
      </c>
      <c r="AW194" s="141" t="e">
        <f>IF($H194&gt;0,#REF!,0)</f>
        <v>#REF!</v>
      </c>
      <c r="AX194" s="141" t="e">
        <f>IF(AW194&gt;0,1,0)</f>
        <v>#REF!</v>
      </c>
      <c r="AY194" s="247">
        <f t="shared" si="791"/>
        <v>3.5000000000000001E-3</v>
      </c>
      <c r="AZ194" s="85"/>
      <c r="BA194" s="86">
        <v>3.5</v>
      </c>
    </row>
    <row r="195" spans="1:53" ht="45.75" x14ac:dyDescent="0.65">
      <c r="A195" s="87" t="str">
        <f>IF(E195+G195&gt;0,A194,"")</f>
        <v/>
      </c>
      <c r="B195" s="87" t="str">
        <f>IF(E195+G195&gt;0,B194,"")</f>
        <v/>
      </c>
      <c r="C195" s="76">
        <v>6</v>
      </c>
      <c r="D195" s="77" t="s">
        <v>128</v>
      </c>
      <c r="E195" s="78">
        <v>0</v>
      </c>
      <c r="F195" s="137">
        <v>1.1000000000000001</v>
      </c>
      <c r="G195" s="78">
        <v>0</v>
      </c>
      <c r="H195" s="249">
        <f t="shared" si="790"/>
        <v>0</v>
      </c>
      <c r="I195" s="80">
        <f>SUMIF(Y$14:AT$14,C195,Y$6:AT$6)</f>
        <v>0</v>
      </c>
      <c r="J195" s="81">
        <f t="shared" ref="J195:J197" si="1083">IF(H195=0,ROUND(E195*I195,2),ROUND(H195*E195,2))</f>
        <v>0</v>
      </c>
      <c r="K195" s="80">
        <f t="shared" ref="K195:K197" si="1084">ROUND(F195*I195,2)</f>
        <v>0</v>
      </c>
      <c r="L195" s="81">
        <f t="shared" ref="L195:L197" si="1085">IF(H195=0,ROUND(ROUND(F195*I195,2)*G195,2),ROUND(G195*H195,2))</f>
        <v>0</v>
      </c>
      <c r="M195" s="81">
        <f t="shared" ref="M195:M197" si="1086">L195-ROUND(G195*I195,2)</f>
        <v>0</v>
      </c>
      <c r="N195" s="82"/>
      <c r="O195" s="81">
        <f t="shared" ref="O195:O197" si="1087">J195+L195+N195</f>
        <v>0</v>
      </c>
      <c r="Q195" s="83">
        <f t="shared" si="799"/>
        <v>153.91</v>
      </c>
      <c r="R195" s="81">
        <f t="shared" ref="R195:R197" si="1088">ROUND(Q195*E195,2)</f>
        <v>0</v>
      </c>
      <c r="S195" s="83">
        <f t="shared" ref="S195:S197" si="1089">ROUND(F195*Q195,2)</f>
        <v>169.3</v>
      </c>
      <c r="T195" s="81">
        <f t="shared" ref="T195:T197" si="1090">ROUND(S195*G195,2)</f>
        <v>0</v>
      </c>
      <c r="U195" s="81">
        <f t="shared" ref="U195:U197" si="1091">T195-ROUND(Q195*G195,2)</f>
        <v>0</v>
      </c>
      <c r="V195" s="82"/>
      <c r="W195" s="81">
        <f t="shared" ref="W195:W197" si="1092">R195+T195+V195</f>
        <v>0</v>
      </c>
      <c r="X195" s="10"/>
      <c r="Y195" s="151"/>
      <c r="Z195" s="151"/>
      <c r="AA195" s="151"/>
      <c r="AB195" s="151"/>
      <c r="AC195" s="151"/>
      <c r="AD195" s="151"/>
      <c r="AE195" s="159"/>
      <c r="AF195" s="159"/>
      <c r="AG195" s="159"/>
      <c r="AH195" s="159"/>
      <c r="AI195" s="84">
        <f t="shared" ref="AI195" si="1093">IF($I195=AI$6,$E195,0)</f>
        <v>0</v>
      </c>
      <c r="AJ195" s="84">
        <f t="shared" si="1081"/>
        <v>0</v>
      </c>
      <c r="AK195" s="141">
        <f t="shared" ref="AK195:AK197" si="1094">IF($H195&gt;0,AI195,0)</f>
        <v>0</v>
      </c>
      <c r="AL195" s="141">
        <f t="shared" ref="AL195:AL197" si="1095">IF(AK195&gt;0,1,0)</f>
        <v>0</v>
      </c>
      <c r="AM195" s="141">
        <f t="shared" ref="AM195:AM197" si="1096">IF($H195&gt;0,AJ195,0)</f>
        <v>0</v>
      </c>
      <c r="AN195" s="141">
        <f t="shared" ref="AN195:AN197" si="1097">IF(AM195&gt;0,1,0)</f>
        <v>0</v>
      </c>
      <c r="AO195" s="84">
        <f t="shared" ref="AO195" si="1098">IF($I195=AO$6,$E195,0)</f>
        <v>0</v>
      </c>
      <c r="AP195" s="84">
        <f t="shared" si="1082"/>
        <v>0</v>
      </c>
      <c r="AQ195" s="141">
        <f t="shared" ref="AQ195:AQ197" si="1099">IF($H195&gt;0,AO195,0)</f>
        <v>0</v>
      </c>
      <c r="AR195" s="141">
        <f t="shared" ref="AR195:AR197" si="1100">IF(AQ195&gt;0,1,0)</f>
        <v>0</v>
      </c>
      <c r="AS195" s="141">
        <f t="shared" ref="AS195:AS197" si="1101">IF($H195&gt;0,AP195,0)</f>
        <v>0</v>
      </c>
      <c r="AT195" s="141">
        <f t="shared" ref="AT195:AT197" si="1102">IF(AS195&gt;0,1,0)</f>
        <v>0</v>
      </c>
      <c r="AU195" s="141">
        <f>IF($H195&gt;0,#REF!,0)</f>
        <v>0</v>
      </c>
      <c r="AV195" s="141">
        <f t="shared" ref="AV195:AV197" si="1103">IF(AU195&gt;0,1,0)</f>
        <v>0</v>
      </c>
      <c r="AW195" s="141">
        <f>IF($H195&gt;0,#REF!,0)</f>
        <v>0</v>
      </c>
      <c r="AX195" s="141">
        <f t="shared" ref="AX195:AX197" si="1104">IF(AW195&gt;0,1,0)</f>
        <v>0</v>
      </c>
      <c r="AY195" s="247">
        <f t="shared" si="791"/>
        <v>0</v>
      </c>
      <c r="AZ195" s="85"/>
      <c r="BA195" s="86">
        <v>0</v>
      </c>
    </row>
    <row r="196" spans="1:53" ht="45.75" x14ac:dyDescent="0.65">
      <c r="A196" s="87" t="str">
        <f>IF(E196+G196&gt;0,A194,"")</f>
        <v/>
      </c>
      <c r="B196" s="87" t="str">
        <f>IF(E196+G196&gt;0,B194,"")</f>
        <v/>
      </c>
      <c r="C196" s="76">
        <f>C195</f>
        <v>6</v>
      </c>
      <c r="D196" s="77" t="s">
        <v>128</v>
      </c>
      <c r="E196" s="78">
        <v>0</v>
      </c>
      <c r="F196" s="137">
        <v>1.5</v>
      </c>
      <c r="G196" s="78">
        <v>0</v>
      </c>
      <c r="H196" s="249">
        <f t="shared" si="790"/>
        <v>0</v>
      </c>
      <c r="I196" s="80">
        <f>SUMIF(Y$14:AT$14,C196,Y$7:AT$7)</f>
        <v>0</v>
      </c>
      <c r="J196" s="81">
        <f t="shared" si="1083"/>
        <v>0</v>
      </c>
      <c r="K196" s="80">
        <f t="shared" si="1084"/>
        <v>0</v>
      </c>
      <c r="L196" s="81">
        <f t="shared" si="1085"/>
        <v>0</v>
      </c>
      <c r="M196" s="81">
        <f t="shared" si="1086"/>
        <v>0</v>
      </c>
      <c r="N196" s="82"/>
      <c r="O196" s="81">
        <f t="shared" si="1087"/>
        <v>0</v>
      </c>
      <c r="Q196" s="83">
        <f t="shared" si="799"/>
        <v>153.91</v>
      </c>
      <c r="R196" s="81">
        <f t="shared" si="1088"/>
        <v>0</v>
      </c>
      <c r="S196" s="83">
        <f t="shared" si="1089"/>
        <v>230.87</v>
      </c>
      <c r="T196" s="81">
        <f t="shared" si="1090"/>
        <v>0</v>
      </c>
      <c r="U196" s="81">
        <f t="shared" si="1091"/>
        <v>0</v>
      </c>
      <c r="V196" s="82"/>
      <c r="W196" s="81">
        <f t="shared" si="1092"/>
        <v>0</v>
      </c>
      <c r="X196" s="10"/>
      <c r="Y196" s="151"/>
      <c r="Z196" s="151"/>
      <c r="AA196" s="151"/>
      <c r="AB196" s="151"/>
      <c r="AC196" s="151"/>
      <c r="AD196" s="151"/>
      <c r="AE196" s="159"/>
      <c r="AF196" s="159"/>
      <c r="AG196" s="159"/>
      <c r="AH196" s="159"/>
      <c r="AI196" s="84">
        <f>IF($I196=AI$7,$E196,0)</f>
        <v>0</v>
      </c>
      <c r="AJ196" s="84">
        <f>IF($K196=ROUND(AI$7*$F196,2),$G196,0)</f>
        <v>0</v>
      </c>
      <c r="AK196" s="141">
        <f t="shared" si="1094"/>
        <v>0</v>
      </c>
      <c r="AL196" s="141">
        <f t="shared" si="1095"/>
        <v>0</v>
      </c>
      <c r="AM196" s="141">
        <f t="shared" si="1096"/>
        <v>0</v>
      </c>
      <c r="AN196" s="141">
        <f t="shared" si="1097"/>
        <v>0</v>
      </c>
      <c r="AO196" s="84">
        <f>IF($I196=AO$7,$E196,0)</f>
        <v>0</v>
      </c>
      <c r="AP196" s="84">
        <f>IF($K196=ROUND(AO$7*$F196,2),$G196,0)</f>
        <v>0</v>
      </c>
      <c r="AQ196" s="141">
        <f t="shared" si="1099"/>
        <v>0</v>
      </c>
      <c r="AR196" s="141">
        <f t="shared" si="1100"/>
        <v>0</v>
      </c>
      <c r="AS196" s="141">
        <f t="shared" si="1101"/>
        <v>0</v>
      </c>
      <c r="AT196" s="141">
        <f t="shared" si="1102"/>
        <v>0</v>
      </c>
      <c r="AU196" s="141">
        <f>IF($H196&gt;0,#REF!,0)</f>
        <v>0</v>
      </c>
      <c r="AV196" s="141">
        <f t="shared" si="1103"/>
        <v>0</v>
      </c>
      <c r="AW196" s="141">
        <f>IF($H196&gt;0,#REF!,0)</f>
        <v>0</v>
      </c>
      <c r="AX196" s="141">
        <f t="shared" si="1104"/>
        <v>0</v>
      </c>
      <c r="AY196" s="247">
        <f t="shared" si="791"/>
        <v>0</v>
      </c>
      <c r="AZ196" s="85"/>
      <c r="BA196" s="86">
        <v>0</v>
      </c>
    </row>
    <row r="197" spans="1:53" ht="45.75" x14ac:dyDescent="0.65">
      <c r="A197" s="87" t="str">
        <f>IF(E197+G197&gt;0,A194,"")</f>
        <v/>
      </c>
      <c r="B197" s="87" t="str">
        <f>IF(E197+G197&gt;0,B194,"")</f>
        <v/>
      </c>
      <c r="C197" s="76">
        <f>C195</f>
        <v>6</v>
      </c>
      <c r="D197" s="77" t="s">
        <v>128</v>
      </c>
      <c r="E197" s="78">
        <v>0</v>
      </c>
      <c r="F197" s="137">
        <v>1.1000000000000001</v>
      </c>
      <c r="G197" s="78">
        <v>0</v>
      </c>
      <c r="H197" s="249">
        <f t="shared" si="790"/>
        <v>0</v>
      </c>
      <c r="I197" s="80">
        <f>SUMIF(Y$14:AT$14,C197,Y$7:AT$7)</f>
        <v>0</v>
      </c>
      <c r="J197" s="81">
        <f t="shared" si="1083"/>
        <v>0</v>
      </c>
      <c r="K197" s="80">
        <f t="shared" si="1084"/>
        <v>0</v>
      </c>
      <c r="L197" s="81">
        <f t="shared" si="1085"/>
        <v>0</v>
      </c>
      <c r="M197" s="81">
        <f t="shared" si="1086"/>
        <v>0</v>
      </c>
      <c r="N197" s="82"/>
      <c r="O197" s="81">
        <f t="shared" si="1087"/>
        <v>0</v>
      </c>
      <c r="Q197" s="83">
        <f t="shared" si="799"/>
        <v>153.91</v>
      </c>
      <c r="R197" s="81">
        <f t="shared" si="1088"/>
        <v>0</v>
      </c>
      <c r="S197" s="83">
        <f t="shared" si="1089"/>
        <v>169.3</v>
      </c>
      <c r="T197" s="81">
        <f t="shared" si="1090"/>
        <v>0</v>
      </c>
      <c r="U197" s="81">
        <f t="shared" si="1091"/>
        <v>0</v>
      </c>
      <c r="V197" s="82"/>
      <c r="W197" s="81">
        <f t="shared" si="1092"/>
        <v>0</v>
      </c>
      <c r="X197" s="10"/>
      <c r="Y197" s="151"/>
      <c r="Z197" s="151"/>
      <c r="AA197" s="151"/>
      <c r="AB197" s="151"/>
      <c r="AC197" s="151"/>
      <c r="AD197" s="151"/>
      <c r="AE197" s="159"/>
      <c r="AF197" s="159"/>
      <c r="AG197" s="159"/>
      <c r="AH197" s="159"/>
      <c r="AI197" s="84">
        <f>IF($I197=AI$7,$E197,0)</f>
        <v>0</v>
      </c>
      <c r="AJ197" s="84">
        <f>IF($K197=ROUND(AI$7*$F197,2),$G197,0)</f>
        <v>0</v>
      </c>
      <c r="AK197" s="141">
        <f t="shared" si="1094"/>
        <v>0</v>
      </c>
      <c r="AL197" s="141">
        <f t="shared" si="1095"/>
        <v>0</v>
      </c>
      <c r="AM197" s="141">
        <f t="shared" si="1096"/>
        <v>0</v>
      </c>
      <c r="AN197" s="141">
        <f t="shared" si="1097"/>
        <v>0</v>
      </c>
      <c r="AO197" s="84">
        <f>IF($I197=AO$7,$E197,0)</f>
        <v>0</v>
      </c>
      <c r="AP197" s="84">
        <f>IF($K197=ROUND(AO$7*$F197,2),$G197,0)</f>
        <v>0</v>
      </c>
      <c r="AQ197" s="141">
        <f t="shared" si="1099"/>
        <v>0</v>
      </c>
      <c r="AR197" s="141">
        <f t="shared" si="1100"/>
        <v>0</v>
      </c>
      <c r="AS197" s="141">
        <f t="shared" si="1101"/>
        <v>0</v>
      </c>
      <c r="AT197" s="141">
        <f t="shared" si="1102"/>
        <v>0</v>
      </c>
      <c r="AU197" s="141">
        <f>IF($H197&gt;0,#REF!,0)</f>
        <v>0</v>
      </c>
      <c r="AV197" s="141">
        <f t="shared" si="1103"/>
        <v>0</v>
      </c>
      <c r="AW197" s="141">
        <f>IF($H197&gt;0,#REF!,0)</f>
        <v>0</v>
      </c>
      <c r="AX197" s="141">
        <f t="shared" si="1104"/>
        <v>0</v>
      </c>
      <c r="AY197" s="247">
        <f t="shared" si="791"/>
        <v>0</v>
      </c>
      <c r="AZ197" s="85"/>
      <c r="BA197" s="86">
        <v>0</v>
      </c>
    </row>
    <row r="198" spans="1:53" ht="45.75" x14ac:dyDescent="0.65">
      <c r="A198" s="74" t="s">
        <v>131</v>
      </c>
      <c r="B198" s="74" t="s">
        <v>112</v>
      </c>
      <c r="C198" s="76">
        <f>C199</f>
        <v>6</v>
      </c>
      <c r="D198" s="77" t="s">
        <v>132</v>
      </c>
      <c r="E198" s="78">
        <v>6.569</v>
      </c>
      <c r="F198" s="137">
        <v>1.5</v>
      </c>
      <c r="G198" s="78">
        <v>0</v>
      </c>
      <c r="H198" s="249">
        <f t="shared" si="790"/>
        <v>6.5690000000000002E-3</v>
      </c>
      <c r="I198" s="80">
        <f>SUMIF(Y$14:AT$14,C198,Y$6:AT$6)</f>
        <v>0</v>
      </c>
      <c r="J198" s="81">
        <f>IF(H198=0,ROUND(E198*I198,2),ROUND(H198*E198,2))</f>
        <v>0.04</v>
      </c>
      <c r="K198" s="80">
        <f>ROUND(F198*I198,2)</f>
        <v>0</v>
      </c>
      <c r="L198" s="81">
        <f>IF(H198=0,ROUND(ROUND(F198*I198,2)*G198,2),ROUND(G198*H198,2))</f>
        <v>0</v>
      </c>
      <c r="M198" s="81">
        <f>L198-ROUND(G198*I198,2)</f>
        <v>0</v>
      </c>
      <c r="N198" s="82"/>
      <c r="O198" s="81">
        <f>J198+L198+N198</f>
        <v>0.04</v>
      </c>
      <c r="Q198" s="83">
        <f t="shared" si="799"/>
        <v>153.91</v>
      </c>
      <c r="R198" s="81">
        <f>ROUND(Q198*E198,2)</f>
        <v>1011.03</v>
      </c>
      <c r="S198" s="83">
        <f>ROUND(F198*Q198,2)</f>
        <v>230.87</v>
      </c>
      <c r="T198" s="81">
        <f>ROUND(S198*G198,2)</f>
        <v>0</v>
      </c>
      <c r="U198" s="81">
        <f>T198-ROUND(Q198*G198,2)</f>
        <v>0</v>
      </c>
      <c r="V198" s="82"/>
      <c r="W198" s="81">
        <f>R198+T198+V198</f>
        <v>1011.03</v>
      </c>
      <c r="X198" s="10"/>
      <c r="Y198" s="151"/>
      <c r="Z198" s="151"/>
      <c r="AA198" s="151"/>
      <c r="AB198" s="151"/>
      <c r="AC198" s="151"/>
      <c r="AD198" s="151"/>
      <c r="AE198" s="159"/>
      <c r="AF198" s="159"/>
      <c r="AG198" s="159"/>
      <c r="AH198" s="159"/>
      <c r="AI198" s="84">
        <f>IF($I198=AI$6,$E198,0)</f>
        <v>0</v>
      </c>
      <c r="AJ198" s="84">
        <f t="shared" ref="AJ198:AJ199" si="1105">IF($K198=ROUND(AI$6*$F198,2),$G198,0)</f>
        <v>0</v>
      </c>
      <c r="AK198" s="141">
        <f>IF($H198&gt;0,AI198,0)</f>
        <v>0</v>
      </c>
      <c r="AL198" s="141">
        <f>IF(AK198&gt;0,1,0)</f>
        <v>0</v>
      </c>
      <c r="AM198" s="141">
        <f>IF($H198&gt;0,AJ198,0)</f>
        <v>0</v>
      </c>
      <c r="AN198" s="141">
        <f>IF(AM198&gt;0,1,0)</f>
        <v>0</v>
      </c>
      <c r="AO198" s="84">
        <f>IF($I198=AO$6,$E198,0)</f>
        <v>0</v>
      </c>
      <c r="AP198" s="84">
        <f t="shared" ref="AP198:AP199" si="1106">IF($K198=ROUND(AO$6*$F198,2),$G198,0)</f>
        <v>0</v>
      </c>
      <c r="AQ198" s="141">
        <f>IF($H198&gt;0,AO198,0)</f>
        <v>0</v>
      </c>
      <c r="AR198" s="141">
        <f>IF(AQ198&gt;0,1,0)</f>
        <v>0</v>
      </c>
      <c r="AS198" s="141">
        <f>IF($H198&gt;0,AP198,0)</f>
        <v>0</v>
      </c>
      <c r="AT198" s="141">
        <f>IF(AS198&gt;0,1,0)</f>
        <v>0</v>
      </c>
      <c r="AU198" s="141" t="e">
        <f>IF($H198&gt;0,#REF!,0)</f>
        <v>#REF!</v>
      </c>
      <c r="AV198" s="141" t="e">
        <f>IF(AU198&gt;0,1,0)</f>
        <v>#REF!</v>
      </c>
      <c r="AW198" s="141" t="e">
        <f>IF($H198&gt;0,#REF!,0)</f>
        <v>#REF!</v>
      </c>
      <c r="AX198" s="141" t="e">
        <f>IF(AW198&gt;0,1,0)</f>
        <v>#REF!</v>
      </c>
      <c r="AY198" s="247">
        <f t="shared" si="791"/>
        <v>9.4999999999999998E-3</v>
      </c>
      <c r="AZ198" s="85"/>
      <c r="BA198" s="86">
        <v>9.5</v>
      </c>
    </row>
    <row r="199" spans="1:53" ht="45.75" x14ac:dyDescent="0.65">
      <c r="A199" s="87" t="str">
        <f>IF(E199+G199&gt;0,A198,"")</f>
        <v/>
      </c>
      <c r="B199" s="87" t="str">
        <f>IF(E199+G199&gt;0,B198,"")</f>
        <v/>
      </c>
      <c r="C199" s="76">
        <v>6</v>
      </c>
      <c r="D199" s="77" t="s">
        <v>132</v>
      </c>
      <c r="E199" s="78">
        <v>0</v>
      </c>
      <c r="F199" s="137">
        <v>1.1000000000000001</v>
      </c>
      <c r="G199" s="78">
        <v>0</v>
      </c>
      <c r="H199" s="249">
        <f t="shared" si="790"/>
        <v>0</v>
      </c>
      <c r="I199" s="80">
        <f>SUMIF(Y$14:AT$14,C199,Y$6:AT$6)</f>
        <v>0</v>
      </c>
      <c r="J199" s="81">
        <f t="shared" ref="J199:J201" si="1107">IF(H199=0,ROUND(E199*I199,2),ROUND(H199*E199,2))</f>
        <v>0</v>
      </c>
      <c r="K199" s="80">
        <f t="shared" ref="K199:K201" si="1108">ROUND(F199*I199,2)</f>
        <v>0</v>
      </c>
      <c r="L199" s="81">
        <f t="shared" ref="L199:L201" si="1109">IF(H199=0,ROUND(ROUND(F199*I199,2)*G199,2),ROUND(G199*H199,2))</f>
        <v>0</v>
      </c>
      <c r="M199" s="81">
        <f t="shared" ref="M199:M201" si="1110">L199-ROUND(G199*I199,2)</f>
        <v>0</v>
      </c>
      <c r="N199" s="82"/>
      <c r="O199" s="81">
        <f t="shared" ref="O199:O201" si="1111">J199+L199+N199</f>
        <v>0</v>
      </c>
      <c r="Q199" s="83">
        <f t="shared" si="799"/>
        <v>153.91</v>
      </c>
      <c r="R199" s="81">
        <f t="shared" ref="R199:R201" si="1112">ROUND(Q199*E199,2)</f>
        <v>0</v>
      </c>
      <c r="S199" s="83">
        <f t="shared" ref="S199:S201" si="1113">ROUND(F199*Q199,2)</f>
        <v>169.3</v>
      </c>
      <c r="T199" s="81">
        <f t="shared" ref="T199:T201" si="1114">ROUND(S199*G199,2)</f>
        <v>0</v>
      </c>
      <c r="U199" s="81">
        <f t="shared" ref="U199:U201" si="1115">T199-ROUND(Q199*G199,2)</f>
        <v>0</v>
      </c>
      <c r="V199" s="82"/>
      <c r="W199" s="81">
        <f t="shared" ref="W199:W201" si="1116">R199+T199+V199</f>
        <v>0</v>
      </c>
      <c r="X199" s="10"/>
      <c r="Y199" s="151"/>
      <c r="Z199" s="151"/>
      <c r="AA199" s="151"/>
      <c r="AB199" s="151"/>
      <c r="AC199" s="151"/>
      <c r="AD199" s="151"/>
      <c r="AE199" s="159"/>
      <c r="AF199" s="159"/>
      <c r="AG199" s="159"/>
      <c r="AH199" s="159"/>
      <c r="AI199" s="84">
        <f t="shared" ref="AI199" si="1117">IF($I199=AI$6,$E199,0)</f>
        <v>0</v>
      </c>
      <c r="AJ199" s="84">
        <f t="shared" si="1105"/>
        <v>0</v>
      </c>
      <c r="AK199" s="141">
        <f t="shared" ref="AK199:AK201" si="1118">IF($H199&gt;0,AI199,0)</f>
        <v>0</v>
      </c>
      <c r="AL199" s="141">
        <f t="shared" ref="AL199:AL201" si="1119">IF(AK199&gt;0,1,0)</f>
        <v>0</v>
      </c>
      <c r="AM199" s="141">
        <f t="shared" ref="AM199:AM201" si="1120">IF($H199&gt;0,AJ199,0)</f>
        <v>0</v>
      </c>
      <c r="AN199" s="141">
        <f t="shared" ref="AN199:AN201" si="1121">IF(AM199&gt;0,1,0)</f>
        <v>0</v>
      </c>
      <c r="AO199" s="84">
        <f t="shared" ref="AO199" si="1122">IF($I199=AO$6,$E199,0)</f>
        <v>0</v>
      </c>
      <c r="AP199" s="84">
        <f t="shared" si="1106"/>
        <v>0</v>
      </c>
      <c r="AQ199" s="141">
        <f t="shared" ref="AQ199:AQ201" si="1123">IF($H199&gt;0,AO199,0)</f>
        <v>0</v>
      </c>
      <c r="AR199" s="141">
        <f t="shared" ref="AR199:AR201" si="1124">IF(AQ199&gt;0,1,0)</f>
        <v>0</v>
      </c>
      <c r="AS199" s="141">
        <f t="shared" ref="AS199:AS201" si="1125">IF($H199&gt;0,AP199,0)</f>
        <v>0</v>
      </c>
      <c r="AT199" s="141">
        <f t="shared" ref="AT199:AT201" si="1126">IF(AS199&gt;0,1,0)</f>
        <v>0</v>
      </c>
      <c r="AU199" s="141">
        <f>IF($H199&gt;0,#REF!,0)</f>
        <v>0</v>
      </c>
      <c r="AV199" s="141">
        <f t="shared" ref="AV199:AV201" si="1127">IF(AU199&gt;0,1,0)</f>
        <v>0</v>
      </c>
      <c r="AW199" s="141">
        <f>IF($H199&gt;0,#REF!,0)</f>
        <v>0</v>
      </c>
      <c r="AX199" s="141">
        <f t="shared" ref="AX199:AX201" si="1128">IF(AW199&gt;0,1,0)</f>
        <v>0</v>
      </c>
      <c r="AY199" s="247">
        <f t="shared" si="791"/>
        <v>0</v>
      </c>
      <c r="AZ199" s="85"/>
      <c r="BA199" s="86">
        <v>0</v>
      </c>
    </row>
    <row r="200" spans="1:53" ht="45.75" x14ac:dyDescent="0.65">
      <c r="A200" s="87" t="str">
        <f>IF(E200+G200&gt;0,A198,"")</f>
        <v/>
      </c>
      <c r="B200" s="87" t="str">
        <f>IF(E200+G200&gt;0,B198,"")</f>
        <v/>
      </c>
      <c r="C200" s="76">
        <f>C199</f>
        <v>6</v>
      </c>
      <c r="D200" s="77" t="s">
        <v>132</v>
      </c>
      <c r="E200" s="78">
        <v>0</v>
      </c>
      <c r="F200" s="137">
        <v>1.5</v>
      </c>
      <c r="G200" s="78">
        <v>0</v>
      </c>
      <c r="H200" s="249">
        <f t="shared" si="790"/>
        <v>0</v>
      </c>
      <c r="I200" s="80">
        <f>SUMIF(Y$14:AT$14,C200,Y$7:AT$7)</f>
        <v>0</v>
      </c>
      <c r="J200" s="81">
        <f t="shared" si="1107"/>
        <v>0</v>
      </c>
      <c r="K200" s="80">
        <f t="shared" si="1108"/>
        <v>0</v>
      </c>
      <c r="L200" s="81">
        <f t="shared" si="1109"/>
        <v>0</v>
      </c>
      <c r="M200" s="81">
        <f t="shared" si="1110"/>
        <v>0</v>
      </c>
      <c r="N200" s="82"/>
      <c r="O200" s="81">
        <f t="shared" si="1111"/>
        <v>0</v>
      </c>
      <c r="Q200" s="83">
        <f t="shared" si="799"/>
        <v>153.91</v>
      </c>
      <c r="R200" s="81">
        <f t="shared" si="1112"/>
        <v>0</v>
      </c>
      <c r="S200" s="83">
        <f t="shared" si="1113"/>
        <v>230.87</v>
      </c>
      <c r="T200" s="81">
        <f t="shared" si="1114"/>
        <v>0</v>
      </c>
      <c r="U200" s="81">
        <f t="shared" si="1115"/>
        <v>0</v>
      </c>
      <c r="V200" s="82"/>
      <c r="W200" s="81">
        <f t="shared" si="1116"/>
        <v>0</v>
      </c>
      <c r="X200" s="10"/>
      <c r="Y200" s="151"/>
      <c r="Z200" s="151"/>
      <c r="AA200" s="151"/>
      <c r="AB200" s="151"/>
      <c r="AC200" s="151"/>
      <c r="AD200" s="151"/>
      <c r="AE200" s="159"/>
      <c r="AF200" s="159"/>
      <c r="AG200" s="159"/>
      <c r="AH200" s="159"/>
      <c r="AI200" s="84">
        <f>IF($I200=AI$7,$E200,0)</f>
        <v>0</v>
      </c>
      <c r="AJ200" s="84">
        <f>IF($K200=ROUND(AI$7*$F200,2),$G200,0)</f>
        <v>0</v>
      </c>
      <c r="AK200" s="141">
        <f t="shared" si="1118"/>
        <v>0</v>
      </c>
      <c r="AL200" s="141">
        <f t="shared" si="1119"/>
        <v>0</v>
      </c>
      <c r="AM200" s="141">
        <f t="shared" si="1120"/>
        <v>0</v>
      </c>
      <c r="AN200" s="141">
        <f t="shared" si="1121"/>
        <v>0</v>
      </c>
      <c r="AO200" s="84">
        <f>IF($I200=AO$7,$E200,0)</f>
        <v>0</v>
      </c>
      <c r="AP200" s="84">
        <f>IF($K200=ROUND(AO$7*$F200,2),$G200,0)</f>
        <v>0</v>
      </c>
      <c r="AQ200" s="141">
        <f t="shared" si="1123"/>
        <v>0</v>
      </c>
      <c r="AR200" s="141">
        <f t="shared" si="1124"/>
        <v>0</v>
      </c>
      <c r="AS200" s="141">
        <f t="shared" si="1125"/>
        <v>0</v>
      </c>
      <c r="AT200" s="141">
        <f t="shared" si="1126"/>
        <v>0</v>
      </c>
      <c r="AU200" s="141">
        <f>IF($H200&gt;0,#REF!,0)</f>
        <v>0</v>
      </c>
      <c r="AV200" s="141">
        <f t="shared" si="1127"/>
        <v>0</v>
      </c>
      <c r="AW200" s="141">
        <f>IF($H200&gt;0,#REF!,0)</f>
        <v>0</v>
      </c>
      <c r="AX200" s="141">
        <f t="shared" si="1128"/>
        <v>0</v>
      </c>
      <c r="AY200" s="247">
        <f t="shared" si="791"/>
        <v>0</v>
      </c>
      <c r="AZ200" s="85"/>
      <c r="BA200" s="86">
        <v>0</v>
      </c>
    </row>
    <row r="201" spans="1:53" ht="45.75" x14ac:dyDescent="0.65">
      <c r="A201" s="87" t="str">
        <f>IF(E201+G201&gt;0,A198,"")</f>
        <v/>
      </c>
      <c r="B201" s="87" t="str">
        <f>IF(E201+G201&gt;0,B198,"")</f>
        <v/>
      </c>
      <c r="C201" s="76">
        <f>C199</f>
        <v>6</v>
      </c>
      <c r="D201" s="77" t="s">
        <v>132</v>
      </c>
      <c r="E201" s="78">
        <v>0</v>
      </c>
      <c r="F201" s="137">
        <v>1.1000000000000001</v>
      </c>
      <c r="G201" s="78">
        <v>0</v>
      </c>
      <c r="H201" s="249">
        <f t="shared" si="790"/>
        <v>0</v>
      </c>
      <c r="I201" s="80">
        <f>SUMIF(Y$14:AT$14,C201,Y$7:AT$7)</f>
        <v>0</v>
      </c>
      <c r="J201" s="81">
        <f t="shared" si="1107"/>
        <v>0</v>
      </c>
      <c r="K201" s="80">
        <f t="shared" si="1108"/>
        <v>0</v>
      </c>
      <c r="L201" s="81">
        <f t="shared" si="1109"/>
        <v>0</v>
      </c>
      <c r="M201" s="81">
        <f t="shared" si="1110"/>
        <v>0</v>
      </c>
      <c r="N201" s="82"/>
      <c r="O201" s="81">
        <f t="shared" si="1111"/>
        <v>0</v>
      </c>
      <c r="Q201" s="83">
        <f t="shared" si="799"/>
        <v>153.91</v>
      </c>
      <c r="R201" s="81">
        <f t="shared" si="1112"/>
        <v>0</v>
      </c>
      <c r="S201" s="83">
        <f t="shared" si="1113"/>
        <v>169.3</v>
      </c>
      <c r="T201" s="81">
        <f t="shared" si="1114"/>
        <v>0</v>
      </c>
      <c r="U201" s="81">
        <f t="shared" si="1115"/>
        <v>0</v>
      </c>
      <c r="V201" s="82"/>
      <c r="W201" s="81">
        <f t="shared" si="1116"/>
        <v>0</v>
      </c>
      <c r="X201" s="10"/>
      <c r="Y201" s="151"/>
      <c r="Z201" s="151"/>
      <c r="AA201" s="151"/>
      <c r="AB201" s="151"/>
      <c r="AC201" s="151"/>
      <c r="AD201" s="151"/>
      <c r="AE201" s="159"/>
      <c r="AF201" s="159"/>
      <c r="AG201" s="159"/>
      <c r="AH201" s="159"/>
      <c r="AI201" s="84">
        <f>IF($I201=AI$7,$E201,0)</f>
        <v>0</v>
      </c>
      <c r="AJ201" s="84">
        <f>IF($K201=ROUND(AI$7*$F201,2),$G201,0)</f>
        <v>0</v>
      </c>
      <c r="AK201" s="141">
        <f t="shared" si="1118"/>
        <v>0</v>
      </c>
      <c r="AL201" s="141">
        <f t="shared" si="1119"/>
        <v>0</v>
      </c>
      <c r="AM201" s="141">
        <f t="shared" si="1120"/>
        <v>0</v>
      </c>
      <c r="AN201" s="141">
        <f t="shared" si="1121"/>
        <v>0</v>
      </c>
      <c r="AO201" s="84">
        <f>IF($I201=AO$7,$E201,0)</f>
        <v>0</v>
      </c>
      <c r="AP201" s="84">
        <f>IF($K201=ROUND(AO$7*$F201,2),$G201,0)</f>
        <v>0</v>
      </c>
      <c r="AQ201" s="141">
        <f t="shared" si="1123"/>
        <v>0</v>
      </c>
      <c r="AR201" s="141">
        <f t="shared" si="1124"/>
        <v>0</v>
      </c>
      <c r="AS201" s="141">
        <f t="shared" si="1125"/>
        <v>0</v>
      </c>
      <c r="AT201" s="141">
        <f t="shared" si="1126"/>
        <v>0</v>
      </c>
      <c r="AU201" s="141">
        <f>IF($H201&gt;0,#REF!,0)</f>
        <v>0</v>
      </c>
      <c r="AV201" s="141">
        <f t="shared" si="1127"/>
        <v>0</v>
      </c>
      <c r="AW201" s="141">
        <f>IF($H201&gt;0,#REF!,0)</f>
        <v>0</v>
      </c>
      <c r="AX201" s="141">
        <f t="shared" si="1128"/>
        <v>0</v>
      </c>
      <c r="AY201" s="247">
        <f t="shared" si="791"/>
        <v>0</v>
      </c>
      <c r="AZ201" s="85"/>
      <c r="BA201" s="86">
        <v>0</v>
      </c>
    </row>
    <row r="202" spans="1:53" ht="45.75" x14ac:dyDescent="0.65">
      <c r="A202" s="74" t="s">
        <v>398</v>
      </c>
      <c r="B202" s="74" t="s">
        <v>46</v>
      </c>
      <c r="C202" s="76">
        <f>C203</f>
        <v>6</v>
      </c>
      <c r="D202" s="77" t="s">
        <v>399</v>
      </c>
      <c r="E202" s="78">
        <v>4.1870000000000003</v>
      </c>
      <c r="F202" s="137">
        <v>1.5</v>
      </c>
      <c r="G202" s="78">
        <v>0</v>
      </c>
      <c r="H202" s="249">
        <f t="shared" si="790"/>
        <v>4.1870000000000006E-3</v>
      </c>
      <c r="I202" s="80">
        <f>SUMIF(Y$14:AT$14,C202,Y$6:AT$6)</f>
        <v>0</v>
      </c>
      <c r="J202" s="81">
        <f>IF(H202=0,ROUND(E202*I202,2),ROUND(H202*E202,2))</f>
        <v>0.02</v>
      </c>
      <c r="K202" s="80">
        <f>ROUND(F202*I202,2)</f>
        <v>0</v>
      </c>
      <c r="L202" s="81">
        <f>IF(H202=0,ROUND(ROUND(F202*I202,2)*G202,2),ROUND(G202*H202,2))</f>
        <v>0</v>
      </c>
      <c r="M202" s="81">
        <f>L202-ROUND(G202*I202,2)</f>
        <v>0</v>
      </c>
      <c r="N202" s="82"/>
      <c r="O202" s="81">
        <f>J202+L202+N202</f>
        <v>0.02</v>
      </c>
      <c r="Q202" s="83">
        <f t="shared" si="799"/>
        <v>153.91</v>
      </c>
      <c r="R202" s="81">
        <f>ROUND(Q202*E202,2)</f>
        <v>644.41999999999996</v>
      </c>
      <c r="S202" s="83">
        <f>ROUND(F202*Q202,2)</f>
        <v>230.87</v>
      </c>
      <c r="T202" s="81">
        <f>ROUND(S202*G202,2)</f>
        <v>0</v>
      </c>
      <c r="U202" s="81">
        <f>T202-ROUND(Q202*G202,2)</f>
        <v>0</v>
      </c>
      <c r="V202" s="82"/>
      <c r="W202" s="81">
        <f>R202+T202+V202</f>
        <v>644.41999999999996</v>
      </c>
      <c r="X202" s="10"/>
      <c r="Y202" s="151"/>
      <c r="Z202" s="151"/>
      <c r="AA202" s="151"/>
      <c r="AB202" s="151"/>
      <c r="AC202" s="151"/>
      <c r="AD202" s="151"/>
      <c r="AE202" s="159"/>
      <c r="AF202" s="159"/>
      <c r="AG202" s="159"/>
      <c r="AH202" s="159"/>
      <c r="AI202" s="84">
        <f>IF($I202=AI$6,$E202,0)</f>
        <v>0</v>
      </c>
      <c r="AJ202" s="84">
        <f t="shared" ref="AJ202:AJ203" si="1129">IF($K202=ROUND(AI$6*$F202,2),$G202,0)</f>
        <v>0</v>
      </c>
      <c r="AK202" s="141">
        <f>IF($H202&gt;0,AI202,0)</f>
        <v>0</v>
      </c>
      <c r="AL202" s="141">
        <f>IF(AK202&gt;0,1,0)</f>
        <v>0</v>
      </c>
      <c r="AM202" s="141">
        <f>IF($H202&gt;0,AJ202,0)</f>
        <v>0</v>
      </c>
      <c r="AN202" s="141">
        <f>IF(AM202&gt;0,1,0)</f>
        <v>0</v>
      </c>
      <c r="AO202" s="84">
        <f>IF($I202=AO$6,$E202,0)</f>
        <v>0</v>
      </c>
      <c r="AP202" s="84">
        <f t="shared" ref="AP202:AP203" si="1130">IF($K202=ROUND(AO$6*$F202,2),$G202,0)</f>
        <v>0</v>
      </c>
      <c r="AQ202" s="141">
        <f>IF($H202&gt;0,AO202,0)</f>
        <v>0</v>
      </c>
      <c r="AR202" s="141">
        <f>IF(AQ202&gt;0,1,0)</f>
        <v>0</v>
      </c>
      <c r="AS202" s="141">
        <f>IF($H202&gt;0,AP202,0)</f>
        <v>0</v>
      </c>
      <c r="AT202" s="141">
        <f>IF(AS202&gt;0,1,0)</f>
        <v>0</v>
      </c>
      <c r="AU202" s="141" t="e">
        <f>IF($H202&gt;0,#REF!,0)</f>
        <v>#REF!</v>
      </c>
      <c r="AV202" s="141" t="e">
        <f>IF(AU202&gt;0,1,0)</f>
        <v>#REF!</v>
      </c>
      <c r="AW202" s="141" t="e">
        <f>IF($H202&gt;0,#REF!,0)</f>
        <v>#REF!</v>
      </c>
      <c r="AX202" s="141" t="e">
        <f>IF(AW202&gt;0,1,0)</f>
        <v>#REF!</v>
      </c>
      <c r="AY202" s="247">
        <f t="shared" si="791"/>
        <v>5.4999999999999997E-3</v>
      </c>
      <c r="AZ202" s="85"/>
      <c r="BA202" s="86">
        <v>5.5</v>
      </c>
    </row>
    <row r="203" spans="1:53" ht="45.75" x14ac:dyDescent="0.65">
      <c r="A203" s="87" t="str">
        <f>IF(E203+G203&gt;0,A202,"")</f>
        <v/>
      </c>
      <c r="B203" s="87" t="str">
        <f>IF(E203+G203&gt;0,B202,"")</f>
        <v/>
      </c>
      <c r="C203" s="76">
        <v>6</v>
      </c>
      <c r="D203" s="77" t="s">
        <v>399</v>
      </c>
      <c r="E203" s="78">
        <v>0</v>
      </c>
      <c r="F203" s="137">
        <v>1.1000000000000001</v>
      </c>
      <c r="G203" s="78">
        <v>0</v>
      </c>
      <c r="H203" s="249">
        <f t="shared" si="790"/>
        <v>0</v>
      </c>
      <c r="I203" s="80">
        <f>SUMIF(Y$14:AT$14,C203,Y$6:AT$6)</f>
        <v>0</v>
      </c>
      <c r="J203" s="81">
        <f t="shared" ref="J203:J205" si="1131">IF(H203=0,ROUND(E203*I203,2),ROUND(H203*E203,2))</f>
        <v>0</v>
      </c>
      <c r="K203" s="80">
        <f t="shared" ref="K203:K205" si="1132">ROUND(F203*I203,2)</f>
        <v>0</v>
      </c>
      <c r="L203" s="81">
        <f t="shared" ref="L203:L205" si="1133">IF(H203=0,ROUND(ROUND(F203*I203,2)*G203,2),ROUND(G203*H203,2))</f>
        <v>0</v>
      </c>
      <c r="M203" s="81">
        <f t="shared" ref="M203:M205" si="1134">L203-ROUND(G203*I203,2)</f>
        <v>0</v>
      </c>
      <c r="N203" s="82"/>
      <c r="O203" s="81">
        <f t="shared" ref="O203:O205" si="1135">J203+L203+N203</f>
        <v>0</v>
      </c>
      <c r="Q203" s="83">
        <f t="shared" si="799"/>
        <v>153.91</v>
      </c>
      <c r="R203" s="81">
        <f t="shared" ref="R203:R205" si="1136">ROUND(Q203*E203,2)</f>
        <v>0</v>
      </c>
      <c r="S203" s="83">
        <f t="shared" ref="S203:S205" si="1137">ROUND(F203*Q203,2)</f>
        <v>169.3</v>
      </c>
      <c r="T203" s="81">
        <f t="shared" ref="T203:T205" si="1138">ROUND(S203*G203,2)</f>
        <v>0</v>
      </c>
      <c r="U203" s="81">
        <f t="shared" ref="U203:U205" si="1139">T203-ROUND(Q203*G203,2)</f>
        <v>0</v>
      </c>
      <c r="V203" s="82"/>
      <c r="W203" s="81">
        <f t="shared" ref="W203:W205" si="1140">R203+T203+V203</f>
        <v>0</v>
      </c>
      <c r="X203" s="10"/>
      <c r="Y203" s="151"/>
      <c r="Z203" s="151"/>
      <c r="AA203" s="151"/>
      <c r="AB203" s="151"/>
      <c r="AC203" s="151"/>
      <c r="AD203" s="151"/>
      <c r="AE203" s="159"/>
      <c r="AF203" s="159"/>
      <c r="AG203" s="159"/>
      <c r="AH203" s="159"/>
      <c r="AI203" s="84">
        <f t="shared" ref="AI203" si="1141">IF($I203=AI$6,$E203,0)</f>
        <v>0</v>
      </c>
      <c r="AJ203" s="84">
        <f t="shared" si="1129"/>
        <v>0</v>
      </c>
      <c r="AK203" s="141">
        <f t="shared" ref="AK203:AK205" si="1142">IF($H203&gt;0,AI203,0)</f>
        <v>0</v>
      </c>
      <c r="AL203" s="141">
        <f t="shared" ref="AL203:AL205" si="1143">IF(AK203&gt;0,1,0)</f>
        <v>0</v>
      </c>
      <c r="AM203" s="141">
        <f t="shared" ref="AM203:AM205" si="1144">IF($H203&gt;0,AJ203,0)</f>
        <v>0</v>
      </c>
      <c r="AN203" s="141">
        <f t="shared" ref="AN203:AN205" si="1145">IF(AM203&gt;0,1,0)</f>
        <v>0</v>
      </c>
      <c r="AO203" s="84">
        <f t="shared" ref="AO203" si="1146">IF($I203=AO$6,$E203,0)</f>
        <v>0</v>
      </c>
      <c r="AP203" s="84">
        <f t="shared" si="1130"/>
        <v>0</v>
      </c>
      <c r="AQ203" s="141">
        <f t="shared" ref="AQ203:AQ205" si="1147">IF($H203&gt;0,AO203,0)</f>
        <v>0</v>
      </c>
      <c r="AR203" s="141">
        <f t="shared" ref="AR203:AR205" si="1148">IF(AQ203&gt;0,1,0)</f>
        <v>0</v>
      </c>
      <c r="AS203" s="141">
        <f t="shared" ref="AS203:AS205" si="1149">IF($H203&gt;0,AP203,0)</f>
        <v>0</v>
      </c>
      <c r="AT203" s="141">
        <f t="shared" ref="AT203:AT205" si="1150">IF(AS203&gt;0,1,0)</f>
        <v>0</v>
      </c>
      <c r="AU203" s="141">
        <f>IF($H203&gt;0,#REF!,0)</f>
        <v>0</v>
      </c>
      <c r="AV203" s="141">
        <f t="shared" ref="AV203:AV205" si="1151">IF(AU203&gt;0,1,0)</f>
        <v>0</v>
      </c>
      <c r="AW203" s="141">
        <f>IF($H203&gt;0,#REF!,0)</f>
        <v>0</v>
      </c>
      <c r="AX203" s="141">
        <f t="shared" ref="AX203:AX205" si="1152">IF(AW203&gt;0,1,0)</f>
        <v>0</v>
      </c>
      <c r="AY203" s="247">
        <f t="shared" si="791"/>
        <v>0</v>
      </c>
      <c r="AZ203" s="85"/>
      <c r="BA203" s="86">
        <v>0</v>
      </c>
    </row>
    <row r="204" spans="1:53" ht="45.75" x14ac:dyDescent="0.65">
      <c r="A204" s="87" t="str">
        <f>IF(E204+G204&gt;0,A202,"")</f>
        <v/>
      </c>
      <c r="B204" s="87" t="str">
        <f>IF(E204+G204&gt;0,B202,"")</f>
        <v/>
      </c>
      <c r="C204" s="76">
        <f>C203</f>
        <v>6</v>
      </c>
      <c r="D204" s="77" t="s">
        <v>399</v>
      </c>
      <c r="E204" s="78">
        <v>0</v>
      </c>
      <c r="F204" s="137">
        <v>1.5</v>
      </c>
      <c r="G204" s="78">
        <v>0</v>
      </c>
      <c r="H204" s="249">
        <f t="shared" si="790"/>
        <v>0</v>
      </c>
      <c r="I204" s="80">
        <f>SUMIF(Y$14:AT$14,C204,Y$7:AT$7)</f>
        <v>0</v>
      </c>
      <c r="J204" s="81">
        <f t="shared" si="1131"/>
        <v>0</v>
      </c>
      <c r="K204" s="80">
        <f t="shared" si="1132"/>
        <v>0</v>
      </c>
      <c r="L204" s="81">
        <f t="shared" si="1133"/>
        <v>0</v>
      </c>
      <c r="M204" s="81">
        <f t="shared" si="1134"/>
        <v>0</v>
      </c>
      <c r="N204" s="82"/>
      <c r="O204" s="81">
        <f t="shared" si="1135"/>
        <v>0</v>
      </c>
      <c r="Q204" s="83">
        <f t="shared" si="799"/>
        <v>153.91</v>
      </c>
      <c r="R204" s="81">
        <f t="shared" si="1136"/>
        <v>0</v>
      </c>
      <c r="S204" s="83">
        <f t="shared" si="1137"/>
        <v>230.87</v>
      </c>
      <c r="T204" s="81">
        <f t="shared" si="1138"/>
        <v>0</v>
      </c>
      <c r="U204" s="81">
        <f t="shared" si="1139"/>
        <v>0</v>
      </c>
      <c r="V204" s="82"/>
      <c r="W204" s="81">
        <f t="shared" si="1140"/>
        <v>0</v>
      </c>
      <c r="X204" s="10"/>
      <c r="Y204" s="151"/>
      <c r="Z204" s="151"/>
      <c r="AA204" s="151"/>
      <c r="AB204" s="151"/>
      <c r="AC204" s="151"/>
      <c r="AD204" s="151"/>
      <c r="AE204" s="159"/>
      <c r="AF204" s="159"/>
      <c r="AG204" s="159"/>
      <c r="AH204" s="159"/>
      <c r="AI204" s="84">
        <f>IF($I204=AI$7,$E204,0)</f>
        <v>0</v>
      </c>
      <c r="AJ204" s="84">
        <f>IF($K204=ROUND(AI$7*$F204,2),$G204,0)</f>
        <v>0</v>
      </c>
      <c r="AK204" s="141">
        <f t="shared" si="1142"/>
        <v>0</v>
      </c>
      <c r="AL204" s="141">
        <f t="shared" si="1143"/>
        <v>0</v>
      </c>
      <c r="AM204" s="141">
        <f t="shared" si="1144"/>
        <v>0</v>
      </c>
      <c r="AN204" s="141">
        <f t="shared" si="1145"/>
        <v>0</v>
      </c>
      <c r="AO204" s="84">
        <f>IF($I204=AO$7,$E204,0)</f>
        <v>0</v>
      </c>
      <c r="AP204" s="84">
        <f>IF($K204=ROUND(AO$7*$F204,2),$G204,0)</f>
        <v>0</v>
      </c>
      <c r="AQ204" s="141">
        <f t="shared" si="1147"/>
        <v>0</v>
      </c>
      <c r="AR204" s="141">
        <f t="shared" si="1148"/>
        <v>0</v>
      </c>
      <c r="AS204" s="141">
        <f t="shared" si="1149"/>
        <v>0</v>
      </c>
      <c r="AT204" s="141">
        <f t="shared" si="1150"/>
        <v>0</v>
      </c>
      <c r="AU204" s="141">
        <f>IF($H204&gt;0,#REF!,0)</f>
        <v>0</v>
      </c>
      <c r="AV204" s="141">
        <f t="shared" si="1151"/>
        <v>0</v>
      </c>
      <c r="AW204" s="141">
        <f>IF($H204&gt;0,#REF!,0)</f>
        <v>0</v>
      </c>
      <c r="AX204" s="141">
        <f t="shared" si="1152"/>
        <v>0</v>
      </c>
      <c r="AY204" s="247">
        <f t="shared" si="791"/>
        <v>0</v>
      </c>
      <c r="AZ204" s="85"/>
      <c r="BA204" s="86">
        <v>0</v>
      </c>
    </row>
    <row r="205" spans="1:53" ht="45.75" x14ac:dyDescent="0.65">
      <c r="A205" s="87" t="str">
        <f>IF(E205+G205&gt;0,A202,"")</f>
        <v/>
      </c>
      <c r="B205" s="87" t="str">
        <f>IF(E205+G205&gt;0,B202,"")</f>
        <v/>
      </c>
      <c r="C205" s="76">
        <f>C203</f>
        <v>6</v>
      </c>
      <c r="D205" s="77" t="s">
        <v>399</v>
      </c>
      <c r="E205" s="78">
        <v>0</v>
      </c>
      <c r="F205" s="137">
        <v>1.1000000000000001</v>
      </c>
      <c r="G205" s="78">
        <v>0</v>
      </c>
      <c r="H205" s="249">
        <f t="shared" si="790"/>
        <v>0</v>
      </c>
      <c r="I205" s="80">
        <f>SUMIF(Y$14:AT$14,C205,Y$7:AT$7)</f>
        <v>0</v>
      </c>
      <c r="J205" s="81">
        <f t="shared" si="1131"/>
        <v>0</v>
      </c>
      <c r="K205" s="80">
        <f t="shared" si="1132"/>
        <v>0</v>
      </c>
      <c r="L205" s="81">
        <f t="shared" si="1133"/>
        <v>0</v>
      </c>
      <c r="M205" s="81">
        <f t="shared" si="1134"/>
        <v>0</v>
      </c>
      <c r="N205" s="82"/>
      <c r="O205" s="81">
        <f t="shared" si="1135"/>
        <v>0</v>
      </c>
      <c r="Q205" s="83">
        <f t="shared" si="799"/>
        <v>153.91</v>
      </c>
      <c r="R205" s="81">
        <f t="shared" si="1136"/>
        <v>0</v>
      </c>
      <c r="S205" s="83">
        <f t="shared" si="1137"/>
        <v>169.3</v>
      </c>
      <c r="T205" s="81">
        <f t="shared" si="1138"/>
        <v>0</v>
      </c>
      <c r="U205" s="81">
        <f t="shared" si="1139"/>
        <v>0</v>
      </c>
      <c r="V205" s="82"/>
      <c r="W205" s="81">
        <f t="shared" si="1140"/>
        <v>0</v>
      </c>
      <c r="X205" s="10"/>
      <c r="Y205" s="151"/>
      <c r="Z205" s="151"/>
      <c r="AA205" s="151"/>
      <c r="AB205" s="151"/>
      <c r="AC205" s="151"/>
      <c r="AD205" s="151"/>
      <c r="AE205" s="159"/>
      <c r="AF205" s="159"/>
      <c r="AG205" s="159"/>
      <c r="AH205" s="159"/>
      <c r="AI205" s="84">
        <f>IF($I205=AI$7,$E205,0)</f>
        <v>0</v>
      </c>
      <c r="AJ205" s="84">
        <f>IF($K205=ROUND(AI$7*$F205,2),$G205,0)</f>
        <v>0</v>
      </c>
      <c r="AK205" s="141">
        <f t="shared" si="1142"/>
        <v>0</v>
      </c>
      <c r="AL205" s="141">
        <f t="shared" si="1143"/>
        <v>0</v>
      </c>
      <c r="AM205" s="141">
        <f t="shared" si="1144"/>
        <v>0</v>
      </c>
      <c r="AN205" s="141">
        <f t="shared" si="1145"/>
        <v>0</v>
      </c>
      <c r="AO205" s="84">
        <f>IF($I205=AO$7,$E205,0)</f>
        <v>0</v>
      </c>
      <c r="AP205" s="84">
        <f>IF($K205=ROUND(AO$7*$F205,2),$G205,0)</f>
        <v>0</v>
      </c>
      <c r="AQ205" s="141">
        <f t="shared" si="1147"/>
        <v>0</v>
      </c>
      <c r="AR205" s="141">
        <f t="shared" si="1148"/>
        <v>0</v>
      </c>
      <c r="AS205" s="141">
        <f t="shared" si="1149"/>
        <v>0</v>
      </c>
      <c r="AT205" s="141">
        <f t="shared" si="1150"/>
        <v>0</v>
      </c>
      <c r="AU205" s="141">
        <f>IF($H205&gt;0,#REF!,0)</f>
        <v>0</v>
      </c>
      <c r="AV205" s="141">
        <f t="shared" si="1151"/>
        <v>0</v>
      </c>
      <c r="AW205" s="141">
        <f>IF($H205&gt;0,#REF!,0)</f>
        <v>0</v>
      </c>
      <c r="AX205" s="141">
        <f t="shared" si="1152"/>
        <v>0</v>
      </c>
      <c r="AY205" s="247">
        <f t="shared" si="791"/>
        <v>0</v>
      </c>
      <c r="AZ205" s="85"/>
      <c r="BA205" s="86">
        <v>0</v>
      </c>
    </row>
    <row r="206" spans="1:53" ht="45.75" x14ac:dyDescent="0.65">
      <c r="A206" s="74" t="s">
        <v>133</v>
      </c>
      <c r="B206" s="74" t="s">
        <v>46</v>
      </c>
      <c r="C206" s="76">
        <f>C207</f>
        <v>6</v>
      </c>
      <c r="D206" s="77" t="s">
        <v>134</v>
      </c>
      <c r="E206" s="78">
        <v>1.66</v>
      </c>
      <c r="F206" s="137">
        <v>1.5</v>
      </c>
      <c r="G206" s="78">
        <v>0</v>
      </c>
      <c r="H206" s="249">
        <f t="shared" si="790"/>
        <v>1.66E-3</v>
      </c>
      <c r="I206" s="80">
        <f>SUMIF(Y$14:AT$14,C206,Y$6:AT$6)</f>
        <v>0</v>
      </c>
      <c r="J206" s="81">
        <f>IF(H206=0,ROUND(E206*I206,2),ROUND(H206*E206,2))</f>
        <v>0</v>
      </c>
      <c r="K206" s="80">
        <f>ROUND(F206*I206,2)</f>
        <v>0</v>
      </c>
      <c r="L206" s="81">
        <f>IF(H206=0,ROUND(ROUND(F206*I206,2)*G206,2),ROUND(G206*H206,2))</f>
        <v>0</v>
      </c>
      <c r="M206" s="81">
        <f>L206-ROUND(G206*I206,2)</f>
        <v>0</v>
      </c>
      <c r="N206" s="82"/>
      <c r="O206" s="81">
        <f>J206+L206+N206</f>
        <v>0</v>
      </c>
      <c r="Q206" s="83">
        <f t="shared" si="799"/>
        <v>153.91</v>
      </c>
      <c r="R206" s="81">
        <f>ROUND(Q206*E206,2)</f>
        <v>255.49</v>
      </c>
      <c r="S206" s="83">
        <f>ROUND(F206*Q206,2)</f>
        <v>230.87</v>
      </c>
      <c r="T206" s="81">
        <f>ROUND(S206*G206,2)</f>
        <v>0</v>
      </c>
      <c r="U206" s="81">
        <f>T206-ROUND(Q206*G206,2)</f>
        <v>0</v>
      </c>
      <c r="V206" s="82"/>
      <c r="W206" s="81">
        <f>R206+T206+V206</f>
        <v>255.49</v>
      </c>
      <c r="X206" s="10"/>
      <c r="Y206" s="151"/>
      <c r="Z206" s="151"/>
      <c r="AA206" s="151"/>
      <c r="AB206" s="151"/>
      <c r="AC206" s="151"/>
      <c r="AD206" s="151"/>
      <c r="AE206" s="159"/>
      <c r="AF206" s="159"/>
      <c r="AG206" s="159"/>
      <c r="AH206" s="159"/>
      <c r="AI206" s="84">
        <f>IF($I206=AI$6,$E206,0)</f>
        <v>0</v>
      </c>
      <c r="AJ206" s="84">
        <f t="shared" ref="AJ206:AJ207" si="1153">IF($K206=ROUND(AI$6*$F206,2),$G206,0)</f>
        <v>0</v>
      </c>
      <c r="AK206" s="141">
        <f>IF($H206&gt;0,AI206,0)</f>
        <v>0</v>
      </c>
      <c r="AL206" s="141">
        <f>IF(AK206&gt;0,1,0)</f>
        <v>0</v>
      </c>
      <c r="AM206" s="141">
        <f>IF($H206&gt;0,AJ206,0)</f>
        <v>0</v>
      </c>
      <c r="AN206" s="141">
        <f>IF(AM206&gt;0,1,0)</f>
        <v>0</v>
      </c>
      <c r="AO206" s="84">
        <f>IF($I206=AO$6,$E206,0)</f>
        <v>0</v>
      </c>
      <c r="AP206" s="84">
        <f t="shared" ref="AP206:AP207" si="1154">IF($K206=ROUND(AO$6*$F206,2),$G206,0)</f>
        <v>0</v>
      </c>
      <c r="AQ206" s="141">
        <f>IF($H206&gt;0,AO206,0)</f>
        <v>0</v>
      </c>
      <c r="AR206" s="141">
        <f>IF(AQ206&gt;0,1,0)</f>
        <v>0</v>
      </c>
      <c r="AS206" s="141">
        <f>IF($H206&gt;0,AP206,0)</f>
        <v>0</v>
      </c>
      <c r="AT206" s="141">
        <f>IF(AS206&gt;0,1,0)</f>
        <v>0</v>
      </c>
      <c r="AU206" s="141" t="e">
        <f>IF($H206&gt;0,#REF!,0)</f>
        <v>#REF!</v>
      </c>
      <c r="AV206" s="141" t="e">
        <f>IF(AU206&gt;0,1,0)</f>
        <v>#REF!</v>
      </c>
      <c r="AW206" s="141" t="e">
        <f>IF($H206&gt;0,#REF!,0)</f>
        <v>#REF!</v>
      </c>
      <c r="AX206" s="141" t="e">
        <f>IF(AW206&gt;0,1,0)</f>
        <v>#REF!</v>
      </c>
      <c r="AY206" s="247">
        <f t="shared" si="791"/>
        <v>2.8E-3</v>
      </c>
      <c r="AZ206" s="85"/>
      <c r="BA206" s="86">
        <v>2.8</v>
      </c>
    </row>
    <row r="207" spans="1:53" ht="45.75" x14ac:dyDescent="0.65">
      <c r="A207" s="87" t="str">
        <f>IF(E207+G207&gt;0,A206,"")</f>
        <v/>
      </c>
      <c r="B207" s="87" t="str">
        <f>IF(E207+G207&gt;0,B206,"")</f>
        <v/>
      </c>
      <c r="C207" s="76">
        <v>6</v>
      </c>
      <c r="D207" s="77" t="s">
        <v>134</v>
      </c>
      <c r="E207" s="78">
        <v>0</v>
      </c>
      <c r="F207" s="137">
        <v>1.1000000000000001</v>
      </c>
      <c r="G207" s="78">
        <v>0</v>
      </c>
      <c r="H207" s="249">
        <f t="shared" si="790"/>
        <v>0</v>
      </c>
      <c r="I207" s="80">
        <f>SUMIF(Y$14:AT$14,C207,Y$6:AT$6)</f>
        <v>0</v>
      </c>
      <c r="J207" s="81">
        <f t="shared" ref="J207:J209" si="1155">IF(H207=0,ROUND(E207*I207,2),ROUND(H207*E207,2))</f>
        <v>0</v>
      </c>
      <c r="K207" s="80">
        <f t="shared" ref="K207:K209" si="1156">ROUND(F207*I207,2)</f>
        <v>0</v>
      </c>
      <c r="L207" s="81">
        <f t="shared" ref="L207:L209" si="1157">IF(H207=0,ROUND(ROUND(F207*I207,2)*G207,2),ROUND(G207*H207,2))</f>
        <v>0</v>
      </c>
      <c r="M207" s="81">
        <f t="shared" ref="M207:M209" si="1158">L207-ROUND(G207*I207,2)</f>
        <v>0</v>
      </c>
      <c r="N207" s="82"/>
      <c r="O207" s="81">
        <f t="shared" ref="O207:O209" si="1159">J207+L207+N207</f>
        <v>0</v>
      </c>
      <c r="Q207" s="83">
        <f t="shared" si="799"/>
        <v>153.91</v>
      </c>
      <c r="R207" s="81">
        <f t="shared" ref="R207:R209" si="1160">ROUND(Q207*E207,2)</f>
        <v>0</v>
      </c>
      <c r="S207" s="83">
        <f t="shared" ref="S207:S209" si="1161">ROUND(F207*Q207,2)</f>
        <v>169.3</v>
      </c>
      <c r="T207" s="81">
        <f t="shared" ref="T207:T209" si="1162">ROUND(S207*G207,2)</f>
        <v>0</v>
      </c>
      <c r="U207" s="81">
        <f t="shared" ref="U207:U209" si="1163">T207-ROUND(Q207*G207,2)</f>
        <v>0</v>
      </c>
      <c r="V207" s="82"/>
      <c r="W207" s="81">
        <f t="shared" ref="W207:W209" si="1164">R207+T207+V207</f>
        <v>0</v>
      </c>
      <c r="X207" s="10"/>
      <c r="Y207" s="151"/>
      <c r="Z207" s="151"/>
      <c r="AA207" s="151"/>
      <c r="AB207" s="151"/>
      <c r="AC207" s="151"/>
      <c r="AD207" s="151"/>
      <c r="AE207" s="159"/>
      <c r="AF207" s="159"/>
      <c r="AG207" s="159"/>
      <c r="AH207" s="159"/>
      <c r="AI207" s="84">
        <f t="shared" ref="AI207" si="1165">IF($I207=AI$6,$E207,0)</f>
        <v>0</v>
      </c>
      <c r="AJ207" s="84">
        <f t="shared" si="1153"/>
        <v>0</v>
      </c>
      <c r="AK207" s="141">
        <f t="shared" ref="AK207:AK209" si="1166">IF($H207&gt;0,AI207,0)</f>
        <v>0</v>
      </c>
      <c r="AL207" s="141">
        <f t="shared" ref="AL207:AL209" si="1167">IF(AK207&gt;0,1,0)</f>
        <v>0</v>
      </c>
      <c r="AM207" s="141">
        <f t="shared" ref="AM207:AM209" si="1168">IF($H207&gt;0,AJ207,0)</f>
        <v>0</v>
      </c>
      <c r="AN207" s="141">
        <f t="shared" ref="AN207:AN209" si="1169">IF(AM207&gt;0,1,0)</f>
        <v>0</v>
      </c>
      <c r="AO207" s="84">
        <f t="shared" ref="AO207" si="1170">IF($I207=AO$6,$E207,0)</f>
        <v>0</v>
      </c>
      <c r="AP207" s="84">
        <f t="shared" si="1154"/>
        <v>0</v>
      </c>
      <c r="AQ207" s="141">
        <f t="shared" ref="AQ207:AQ209" si="1171">IF($H207&gt;0,AO207,0)</f>
        <v>0</v>
      </c>
      <c r="AR207" s="141">
        <f t="shared" ref="AR207:AR209" si="1172">IF(AQ207&gt;0,1,0)</f>
        <v>0</v>
      </c>
      <c r="AS207" s="141">
        <f t="shared" ref="AS207:AS209" si="1173">IF($H207&gt;0,AP207,0)</f>
        <v>0</v>
      </c>
      <c r="AT207" s="141">
        <f t="shared" ref="AT207:AT209" si="1174">IF(AS207&gt;0,1,0)</f>
        <v>0</v>
      </c>
      <c r="AU207" s="141">
        <f>IF($H207&gt;0,#REF!,0)</f>
        <v>0</v>
      </c>
      <c r="AV207" s="141">
        <f t="shared" ref="AV207:AV209" si="1175">IF(AU207&gt;0,1,0)</f>
        <v>0</v>
      </c>
      <c r="AW207" s="141">
        <f>IF($H207&gt;0,#REF!,0)</f>
        <v>0</v>
      </c>
      <c r="AX207" s="141">
        <f t="shared" ref="AX207:AX209" si="1176">IF(AW207&gt;0,1,0)</f>
        <v>0</v>
      </c>
      <c r="AY207" s="247">
        <f t="shared" si="791"/>
        <v>0</v>
      </c>
      <c r="AZ207" s="85"/>
      <c r="BA207" s="86">
        <v>0</v>
      </c>
    </row>
    <row r="208" spans="1:53" ht="45.75" x14ac:dyDescent="0.65">
      <c r="A208" s="87" t="str">
        <f>IF(E208+G208&gt;0,A206,"")</f>
        <v/>
      </c>
      <c r="B208" s="87" t="str">
        <f>IF(E208+G208&gt;0,B206,"")</f>
        <v/>
      </c>
      <c r="C208" s="76">
        <f>C207</f>
        <v>6</v>
      </c>
      <c r="D208" s="77" t="s">
        <v>134</v>
      </c>
      <c r="E208" s="78">
        <v>0</v>
      </c>
      <c r="F208" s="137">
        <v>1.5</v>
      </c>
      <c r="G208" s="78">
        <v>0</v>
      </c>
      <c r="H208" s="249">
        <f t="shared" si="790"/>
        <v>0</v>
      </c>
      <c r="I208" s="80">
        <f>SUMIF(Y$14:AT$14,C208,Y$7:AT$7)</f>
        <v>0</v>
      </c>
      <c r="J208" s="81">
        <f t="shared" si="1155"/>
        <v>0</v>
      </c>
      <c r="K208" s="80">
        <f t="shared" si="1156"/>
        <v>0</v>
      </c>
      <c r="L208" s="81">
        <f t="shared" si="1157"/>
        <v>0</v>
      </c>
      <c r="M208" s="81">
        <f t="shared" si="1158"/>
        <v>0</v>
      </c>
      <c r="N208" s="82"/>
      <c r="O208" s="81">
        <f t="shared" si="1159"/>
        <v>0</v>
      </c>
      <c r="Q208" s="83">
        <f t="shared" si="799"/>
        <v>153.91</v>
      </c>
      <c r="R208" s="81">
        <f t="shared" si="1160"/>
        <v>0</v>
      </c>
      <c r="S208" s="83">
        <f t="shared" si="1161"/>
        <v>230.87</v>
      </c>
      <c r="T208" s="81">
        <f t="shared" si="1162"/>
        <v>0</v>
      </c>
      <c r="U208" s="81">
        <f t="shared" si="1163"/>
        <v>0</v>
      </c>
      <c r="V208" s="82"/>
      <c r="W208" s="81">
        <f t="shared" si="1164"/>
        <v>0</v>
      </c>
      <c r="X208" s="10"/>
      <c r="Y208" s="151"/>
      <c r="Z208" s="151"/>
      <c r="AA208" s="151"/>
      <c r="AB208" s="151"/>
      <c r="AC208" s="151"/>
      <c r="AD208" s="151"/>
      <c r="AE208" s="159"/>
      <c r="AF208" s="159"/>
      <c r="AG208" s="159"/>
      <c r="AH208" s="159"/>
      <c r="AI208" s="84">
        <f>IF($I208=AI$7,$E208,0)</f>
        <v>0</v>
      </c>
      <c r="AJ208" s="84">
        <f>IF($K208=ROUND(AI$7*$F208,2),$G208,0)</f>
        <v>0</v>
      </c>
      <c r="AK208" s="141">
        <f t="shared" si="1166"/>
        <v>0</v>
      </c>
      <c r="AL208" s="141">
        <f t="shared" si="1167"/>
        <v>0</v>
      </c>
      <c r="AM208" s="141">
        <f t="shared" si="1168"/>
        <v>0</v>
      </c>
      <c r="AN208" s="141">
        <f t="shared" si="1169"/>
        <v>0</v>
      </c>
      <c r="AO208" s="84">
        <f>IF($I208=AO$7,$E208,0)</f>
        <v>0</v>
      </c>
      <c r="AP208" s="84">
        <f>IF($K208=ROUND(AO$7*$F208,2),$G208,0)</f>
        <v>0</v>
      </c>
      <c r="AQ208" s="141">
        <f t="shared" si="1171"/>
        <v>0</v>
      </c>
      <c r="AR208" s="141">
        <f t="shared" si="1172"/>
        <v>0</v>
      </c>
      <c r="AS208" s="141">
        <f t="shared" si="1173"/>
        <v>0</v>
      </c>
      <c r="AT208" s="141">
        <f t="shared" si="1174"/>
        <v>0</v>
      </c>
      <c r="AU208" s="141">
        <f>IF($H208&gt;0,#REF!,0)</f>
        <v>0</v>
      </c>
      <c r="AV208" s="141">
        <f t="shared" si="1175"/>
        <v>0</v>
      </c>
      <c r="AW208" s="141">
        <f>IF($H208&gt;0,#REF!,0)</f>
        <v>0</v>
      </c>
      <c r="AX208" s="141">
        <f t="shared" si="1176"/>
        <v>0</v>
      </c>
      <c r="AY208" s="247">
        <f t="shared" si="791"/>
        <v>0</v>
      </c>
      <c r="AZ208" s="85"/>
      <c r="BA208" s="86">
        <v>0</v>
      </c>
    </row>
    <row r="209" spans="1:53" ht="45.75" x14ac:dyDescent="0.65">
      <c r="A209" s="87" t="str">
        <f>IF(E209+G209&gt;0,A206,"")</f>
        <v/>
      </c>
      <c r="B209" s="87" t="str">
        <f>IF(E209+G209&gt;0,B206,"")</f>
        <v/>
      </c>
      <c r="C209" s="76">
        <f>C207</f>
        <v>6</v>
      </c>
      <c r="D209" s="77" t="s">
        <v>134</v>
      </c>
      <c r="E209" s="78">
        <v>0</v>
      </c>
      <c r="F209" s="137">
        <v>1.1000000000000001</v>
      </c>
      <c r="G209" s="78">
        <v>0</v>
      </c>
      <c r="H209" s="249">
        <f t="shared" ref="H209:H272" si="1177">(E209+G209)/1000</f>
        <v>0</v>
      </c>
      <c r="I209" s="80">
        <f>SUMIF(Y$14:AT$14,C209,Y$7:AT$7)</f>
        <v>0</v>
      </c>
      <c r="J209" s="81">
        <f t="shared" si="1155"/>
        <v>0</v>
      </c>
      <c r="K209" s="80">
        <f t="shared" si="1156"/>
        <v>0</v>
      </c>
      <c r="L209" s="81">
        <f t="shared" si="1157"/>
        <v>0</v>
      </c>
      <c r="M209" s="81">
        <f t="shared" si="1158"/>
        <v>0</v>
      </c>
      <c r="N209" s="82"/>
      <c r="O209" s="81">
        <f t="shared" si="1159"/>
        <v>0</v>
      </c>
      <c r="Q209" s="83">
        <f t="shared" si="799"/>
        <v>153.91</v>
      </c>
      <c r="R209" s="81">
        <f t="shared" si="1160"/>
        <v>0</v>
      </c>
      <c r="S209" s="83">
        <f t="shared" si="1161"/>
        <v>169.3</v>
      </c>
      <c r="T209" s="81">
        <f t="shared" si="1162"/>
        <v>0</v>
      </c>
      <c r="U209" s="81">
        <f t="shared" si="1163"/>
        <v>0</v>
      </c>
      <c r="V209" s="82"/>
      <c r="W209" s="81">
        <f t="shared" si="1164"/>
        <v>0</v>
      </c>
      <c r="X209" s="10"/>
      <c r="Y209" s="151"/>
      <c r="Z209" s="151"/>
      <c r="AA209" s="151"/>
      <c r="AB209" s="151"/>
      <c r="AC209" s="151"/>
      <c r="AD209" s="151"/>
      <c r="AE209" s="159"/>
      <c r="AF209" s="159"/>
      <c r="AG209" s="159"/>
      <c r="AH209" s="159"/>
      <c r="AI209" s="84">
        <f>IF($I209=AI$7,$E209,0)</f>
        <v>0</v>
      </c>
      <c r="AJ209" s="84">
        <f>IF($K209=ROUND(AI$7*$F209,2),$G209,0)</f>
        <v>0</v>
      </c>
      <c r="AK209" s="141">
        <f t="shared" si="1166"/>
        <v>0</v>
      </c>
      <c r="AL209" s="141">
        <f t="shared" si="1167"/>
        <v>0</v>
      </c>
      <c r="AM209" s="141">
        <f t="shared" si="1168"/>
        <v>0</v>
      </c>
      <c r="AN209" s="141">
        <f t="shared" si="1169"/>
        <v>0</v>
      </c>
      <c r="AO209" s="84">
        <f>IF($I209=AO$7,$E209,0)</f>
        <v>0</v>
      </c>
      <c r="AP209" s="84">
        <f>IF($K209=ROUND(AO$7*$F209,2),$G209,0)</f>
        <v>0</v>
      </c>
      <c r="AQ209" s="141">
        <f t="shared" si="1171"/>
        <v>0</v>
      </c>
      <c r="AR209" s="141">
        <f t="shared" si="1172"/>
        <v>0</v>
      </c>
      <c r="AS209" s="141">
        <f t="shared" si="1173"/>
        <v>0</v>
      </c>
      <c r="AT209" s="141">
        <f t="shared" si="1174"/>
        <v>0</v>
      </c>
      <c r="AU209" s="141">
        <f>IF($H209&gt;0,#REF!,0)</f>
        <v>0</v>
      </c>
      <c r="AV209" s="141">
        <f t="shared" si="1175"/>
        <v>0</v>
      </c>
      <c r="AW209" s="141">
        <f>IF($H209&gt;0,#REF!,0)</f>
        <v>0</v>
      </c>
      <c r="AX209" s="141">
        <f t="shared" si="1176"/>
        <v>0</v>
      </c>
      <c r="AY209" s="247">
        <f t="shared" ref="AY209:AY272" si="1178">BA209/1000</f>
        <v>0</v>
      </c>
      <c r="AZ209" s="85"/>
      <c r="BA209" s="86">
        <v>0</v>
      </c>
    </row>
    <row r="210" spans="1:53" ht="45.75" x14ac:dyDescent="0.65">
      <c r="A210" s="74" t="s">
        <v>135</v>
      </c>
      <c r="B210" s="74" t="s">
        <v>46</v>
      </c>
      <c r="C210" s="76">
        <f>C211</f>
        <v>7</v>
      </c>
      <c r="D210" s="77" t="s">
        <v>136</v>
      </c>
      <c r="E210" s="78">
        <v>0.54400000000000004</v>
      </c>
      <c r="F210" s="137">
        <v>1.5</v>
      </c>
      <c r="G210" s="78">
        <v>0</v>
      </c>
      <c r="H210" s="249">
        <f t="shared" si="1177"/>
        <v>5.44E-4</v>
      </c>
      <c r="I210" s="80">
        <f>SUMIF(Y$14:AT$14,C210,Y$6:AT$6)</f>
        <v>0</v>
      </c>
      <c r="J210" s="81">
        <f>IF(H210=0,ROUND(E210*I210,2),ROUND(H210*E210,2))</f>
        <v>0</v>
      </c>
      <c r="K210" s="80">
        <f>ROUND(F210*I210,2)</f>
        <v>0</v>
      </c>
      <c r="L210" s="81">
        <f>IF(H210=0,ROUND(ROUND(F210*I210,2)*G210,2),ROUND(G210*H210,2))</f>
        <v>0</v>
      </c>
      <c r="M210" s="81">
        <f>L210-ROUND(G210*I210,2)</f>
        <v>0</v>
      </c>
      <c r="N210" s="82"/>
      <c r="O210" s="81">
        <f>J210+L210+N210</f>
        <v>0</v>
      </c>
      <c r="Q210" s="83">
        <f t="shared" si="799"/>
        <v>153.91</v>
      </c>
      <c r="R210" s="81">
        <f>ROUND(Q210*E210,2)</f>
        <v>83.73</v>
      </c>
      <c r="S210" s="83">
        <f>ROUND(F210*Q210,2)</f>
        <v>230.87</v>
      </c>
      <c r="T210" s="81">
        <f>ROUND(S210*G210,2)</f>
        <v>0</v>
      </c>
      <c r="U210" s="81">
        <f>T210-ROUND(Q210*G210,2)</f>
        <v>0</v>
      </c>
      <c r="V210" s="82"/>
      <c r="W210" s="81">
        <f>R210+T210+V210</f>
        <v>83.73</v>
      </c>
      <c r="X210" s="10"/>
      <c r="Y210" s="151"/>
      <c r="Z210" s="151"/>
      <c r="AA210" s="151"/>
      <c r="AB210" s="151"/>
      <c r="AC210" s="151"/>
      <c r="AD210" s="151"/>
      <c r="AE210" s="159"/>
      <c r="AF210" s="159"/>
      <c r="AG210" s="159"/>
      <c r="AH210" s="159"/>
      <c r="AI210" s="84">
        <f>IF($I210=AI$6,$E210,0)</f>
        <v>0</v>
      </c>
      <c r="AJ210" s="84">
        <f t="shared" ref="AJ210:AJ211" si="1179">IF($K210=ROUND(AI$6*$F210,2),$G210,0)</f>
        <v>0</v>
      </c>
      <c r="AK210" s="141">
        <f>IF($H210&gt;0,AI210,0)</f>
        <v>0</v>
      </c>
      <c r="AL210" s="141">
        <f>IF(AK210&gt;0,1,0)</f>
        <v>0</v>
      </c>
      <c r="AM210" s="141">
        <f>IF($H210&gt;0,AJ210,0)</f>
        <v>0</v>
      </c>
      <c r="AN210" s="141">
        <f>IF(AM210&gt;0,1,0)</f>
        <v>0</v>
      </c>
      <c r="AO210" s="84">
        <f>IF($I210=AO$6,$E210,0)</f>
        <v>0</v>
      </c>
      <c r="AP210" s="84">
        <f t="shared" ref="AP210:AP211" si="1180">IF($K210=ROUND(AO$6*$F210,2),$G210,0)</f>
        <v>0</v>
      </c>
      <c r="AQ210" s="141">
        <f>IF($H210&gt;0,AO210,0)</f>
        <v>0</v>
      </c>
      <c r="AR210" s="141">
        <f>IF(AQ210&gt;0,1,0)</f>
        <v>0</v>
      </c>
      <c r="AS210" s="141">
        <f>IF($H210&gt;0,AP210,0)</f>
        <v>0</v>
      </c>
      <c r="AT210" s="141">
        <f>IF(AS210&gt;0,1,0)</f>
        <v>0</v>
      </c>
      <c r="AU210" s="141" t="e">
        <f>IF($H210&gt;0,#REF!,0)</f>
        <v>#REF!</v>
      </c>
      <c r="AV210" s="141" t="e">
        <f>IF(AU210&gt;0,1,0)</f>
        <v>#REF!</v>
      </c>
      <c r="AW210" s="141" t="e">
        <f>IF($H210&gt;0,#REF!,0)</f>
        <v>#REF!</v>
      </c>
      <c r="AX210" s="141" t="e">
        <f>IF(AW210&gt;0,1,0)</f>
        <v>#REF!</v>
      </c>
      <c r="AY210" s="247">
        <f t="shared" si="1178"/>
        <v>8.0000000000000004E-4</v>
      </c>
      <c r="AZ210" s="85"/>
      <c r="BA210" s="86">
        <v>0.8</v>
      </c>
    </row>
    <row r="211" spans="1:53" ht="45.75" x14ac:dyDescent="0.65">
      <c r="A211" s="87" t="str">
        <f>IF(E211+G211&gt;0,A210,"")</f>
        <v/>
      </c>
      <c r="B211" s="87" t="str">
        <f>IF(E211+G211&gt;0,B210,"")</f>
        <v/>
      </c>
      <c r="C211" s="76">
        <v>7</v>
      </c>
      <c r="D211" s="77" t="s">
        <v>136</v>
      </c>
      <c r="E211" s="78">
        <v>0</v>
      </c>
      <c r="F211" s="137">
        <v>1.1000000000000001</v>
      </c>
      <c r="G211" s="78">
        <v>0</v>
      </c>
      <c r="H211" s="249">
        <f t="shared" si="1177"/>
        <v>0</v>
      </c>
      <c r="I211" s="80">
        <f>SUMIF(Y$14:AT$14,C211,Y$6:AT$6)</f>
        <v>0</v>
      </c>
      <c r="J211" s="81">
        <f t="shared" ref="J211:J213" si="1181">IF(H211=0,ROUND(E211*I211,2),ROUND(H211*E211,2))</f>
        <v>0</v>
      </c>
      <c r="K211" s="80">
        <f t="shared" ref="K211:K213" si="1182">ROUND(F211*I211,2)</f>
        <v>0</v>
      </c>
      <c r="L211" s="81">
        <f t="shared" ref="L211:L213" si="1183">IF(H211=0,ROUND(ROUND(F211*I211,2)*G211,2),ROUND(G211*H211,2))</f>
        <v>0</v>
      </c>
      <c r="M211" s="81">
        <f t="shared" ref="M211:M213" si="1184">L211-ROUND(G211*I211,2)</f>
        <v>0</v>
      </c>
      <c r="N211" s="82"/>
      <c r="O211" s="81">
        <f t="shared" ref="O211:O213" si="1185">J211+L211+N211</f>
        <v>0</v>
      </c>
      <c r="Q211" s="83">
        <f t="shared" ref="Q211:Q274" si="1186">Q$6</f>
        <v>153.91</v>
      </c>
      <c r="R211" s="81">
        <f t="shared" ref="R211:R213" si="1187">ROUND(Q211*E211,2)</f>
        <v>0</v>
      </c>
      <c r="S211" s="83">
        <f t="shared" ref="S211:S213" si="1188">ROUND(F211*Q211,2)</f>
        <v>169.3</v>
      </c>
      <c r="T211" s="81">
        <f t="shared" ref="T211:T213" si="1189">ROUND(S211*G211,2)</f>
        <v>0</v>
      </c>
      <c r="U211" s="81">
        <f t="shared" ref="U211:U213" si="1190">T211-ROUND(Q211*G211,2)</f>
        <v>0</v>
      </c>
      <c r="V211" s="82"/>
      <c r="W211" s="81">
        <f t="shared" ref="W211:W213" si="1191">R211+T211+V211</f>
        <v>0</v>
      </c>
      <c r="X211" s="10"/>
      <c r="Y211" s="151"/>
      <c r="Z211" s="151"/>
      <c r="AA211" s="151"/>
      <c r="AB211" s="151"/>
      <c r="AC211" s="151"/>
      <c r="AD211" s="151"/>
      <c r="AE211" s="159"/>
      <c r="AF211" s="159"/>
      <c r="AG211" s="159"/>
      <c r="AH211" s="159"/>
      <c r="AI211" s="84">
        <f t="shared" ref="AI211" si="1192">IF($I211=AI$6,$E211,0)</f>
        <v>0</v>
      </c>
      <c r="AJ211" s="84">
        <f t="shared" si="1179"/>
        <v>0</v>
      </c>
      <c r="AK211" s="141">
        <f t="shared" ref="AK211:AK213" si="1193">IF($H211&gt;0,AI211,0)</f>
        <v>0</v>
      </c>
      <c r="AL211" s="141">
        <f t="shared" ref="AL211:AL213" si="1194">IF(AK211&gt;0,1,0)</f>
        <v>0</v>
      </c>
      <c r="AM211" s="141">
        <f t="shared" ref="AM211:AM213" si="1195">IF($H211&gt;0,AJ211,0)</f>
        <v>0</v>
      </c>
      <c r="AN211" s="141">
        <f t="shared" ref="AN211:AN213" si="1196">IF(AM211&gt;0,1,0)</f>
        <v>0</v>
      </c>
      <c r="AO211" s="84">
        <f t="shared" ref="AO211" si="1197">IF($I211=AO$6,$E211,0)</f>
        <v>0</v>
      </c>
      <c r="AP211" s="84">
        <f t="shared" si="1180"/>
        <v>0</v>
      </c>
      <c r="AQ211" s="141">
        <f t="shared" ref="AQ211:AQ213" si="1198">IF($H211&gt;0,AO211,0)</f>
        <v>0</v>
      </c>
      <c r="AR211" s="141">
        <f t="shared" ref="AR211:AR213" si="1199">IF(AQ211&gt;0,1,0)</f>
        <v>0</v>
      </c>
      <c r="AS211" s="141">
        <f t="shared" ref="AS211:AS213" si="1200">IF($H211&gt;0,AP211,0)</f>
        <v>0</v>
      </c>
      <c r="AT211" s="141">
        <f t="shared" ref="AT211:AT213" si="1201">IF(AS211&gt;0,1,0)</f>
        <v>0</v>
      </c>
      <c r="AU211" s="141">
        <f>IF($H211&gt;0,#REF!,0)</f>
        <v>0</v>
      </c>
      <c r="AV211" s="141">
        <f t="shared" ref="AV211:AV213" si="1202">IF(AU211&gt;0,1,0)</f>
        <v>0</v>
      </c>
      <c r="AW211" s="141">
        <f>IF($H211&gt;0,#REF!,0)</f>
        <v>0</v>
      </c>
      <c r="AX211" s="141">
        <f t="shared" ref="AX211:AX213" si="1203">IF(AW211&gt;0,1,0)</f>
        <v>0</v>
      </c>
      <c r="AY211" s="247">
        <f t="shared" si="1178"/>
        <v>0</v>
      </c>
      <c r="AZ211" s="85"/>
      <c r="BA211" s="86">
        <v>0</v>
      </c>
    </row>
    <row r="212" spans="1:53" ht="45.75" x14ac:dyDescent="0.65">
      <c r="A212" s="87" t="str">
        <f>IF(E212+G212&gt;0,A210,"")</f>
        <v/>
      </c>
      <c r="B212" s="87" t="str">
        <f>IF(E212+G212&gt;0,B210,"")</f>
        <v/>
      </c>
      <c r="C212" s="76">
        <f>C211</f>
        <v>7</v>
      </c>
      <c r="D212" s="77" t="s">
        <v>136</v>
      </c>
      <c r="E212" s="78">
        <v>0</v>
      </c>
      <c r="F212" s="137">
        <v>1.5</v>
      </c>
      <c r="G212" s="78">
        <v>0</v>
      </c>
      <c r="H212" s="249">
        <f t="shared" si="1177"/>
        <v>0</v>
      </c>
      <c r="I212" s="80">
        <f>SUMIF(Y$14:AT$14,C212,Y$7:AT$7)</f>
        <v>0</v>
      </c>
      <c r="J212" s="81">
        <f t="shared" si="1181"/>
        <v>0</v>
      </c>
      <c r="K212" s="80">
        <f t="shared" si="1182"/>
        <v>0</v>
      </c>
      <c r="L212" s="81">
        <f t="shared" si="1183"/>
        <v>0</v>
      </c>
      <c r="M212" s="81">
        <f t="shared" si="1184"/>
        <v>0</v>
      </c>
      <c r="N212" s="82"/>
      <c r="O212" s="81">
        <f t="shared" si="1185"/>
        <v>0</v>
      </c>
      <c r="Q212" s="83">
        <f t="shared" si="1186"/>
        <v>153.91</v>
      </c>
      <c r="R212" s="81">
        <f t="shared" si="1187"/>
        <v>0</v>
      </c>
      <c r="S212" s="83">
        <f t="shared" si="1188"/>
        <v>230.87</v>
      </c>
      <c r="T212" s="81">
        <f t="shared" si="1189"/>
        <v>0</v>
      </c>
      <c r="U212" s="81">
        <f t="shared" si="1190"/>
        <v>0</v>
      </c>
      <c r="V212" s="82"/>
      <c r="W212" s="81">
        <f t="shared" si="1191"/>
        <v>0</v>
      </c>
      <c r="X212" s="10"/>
      <c r="Y212" s="151"/>
      <c r="Z212" s="151"/>
      <c r="AA212" s="151"/>
      <c r="AB212" s="151"/>
      <c r="AC212" s="151"/>
      <c r="AD212" s="151"/>
      <c r="AE212" s="159"/>
      <c r="AF212" s="159"/>
      <c r="AG212" s="159"/>
      <c r="AH212" s="159"/>
      <c r="AI212" s="84">
        <f>IF($I212=AI$7,$E212,0)</f>
        <v>0</v>
      </c>
      <c r="AJ212" s="84">
        <f>IF($K212=ROUND(AI$7*$F212,2),$G212,0)</f>
        <v>0</v>
      </c>
      <c r="AK212" s="141">
        <f t="shared" si="1193"/>
        <v>0</v>
      </c>
      <c r="AL212" s="141">
        <f t="shared" si="1194"/>
        <v>0</v>
      </c>
      <c r="AM212" s="141">
        <f t="shared" si="1195"/>
        <v>0</v>
      </c>
      <c r="AN212" s="141">
        <f t="shared" si="1196"/>
        <v>0</v>
      </c>
      <c r="AO212" s="84">
        <f>IF($I212=AO$7,$E212,0)</f>
        <v>0</v>
      </c>
      <c r="AP212" s="84">
        <f>IF($K212=ROUND(AO$7*$F212,2),$G212,0)</f>
        <v>0</v>
      </c>
      <c r="AQ212" s="141">
        <f t="shared" si="1198"/>
        <v>0</v>
      </c>
      <c r="AR212" s="141">
        <f t="shared" si="1199"/>
        <v>0</v>
      </c>
      <c r="AS212" s="141">
        <f t="shared" si="1200"/>
        <v>0</v>
      </c>
      <c r="AT212" s="141">
        <f t="shared" si="1201"/>
        <v>0</v>
      </c>
      <c r="AU212" s="141">
        <f>IF($H212&gt;0,#REF!,0)</f>
        <v>0</v>
      </c>
      <c r="AV212" s="141">
        <f t="shared" si="1202"/>
        <v>0</v>
      </c>
      <c r="AW212" s="141">
        <f>IF($H212&gt;0,#REF!,0)</f>
        <v>0</v>
      </c>
      <c r="AX212" s="141">
        <f t="shared" si="1203"/>
        <v>0</v>
      </c>
      <c r="AY212" s="247">
        <f t="shared" si="1178"/>
        <v>0</v>
      </c>
      <c r="AZ212" s="85"/>
      <c r="BA212" s="86">
        <v>0</v>
      </c>
    </row>
    <row r="213" spans="1:53" ht="45.75" x14ac:dyDescent="0.65">
      <c r="A213" s="87" t="str">
        <f>IF(E213+G213&gt;0,A210,"")</f>
        <v/>
      </c>
      <c r="B213" s="87" t="str">
        <f>IF(E213+G213&gt;0,B210,"")</f>
        <v/>
      </c>
      <c r="C213" s="76">
        <f>C211</f>
        <v>7</v>
      </c>
      <c r="D213" s="77" t="s">
        <v>136</v>
      </c>
      <c r="E213" s="78">
        <v>0</v>
      </c>
      <c r="F213" s="137">
        <v>1.1000000000000001</v>
      </c>
      <c r="G213" s="78">
        <v>0</v>
      </c>
      <c r="H213" s="249">
        <f t="shared" si="1177"/>
        <v>0</v>
      </c>
      <c r="I213" s="80">
        <f>SUMIF(Y$14:AT$14,C213,Y$7:AT$7)</f>
        <v>0</v>
      </c>
      <c r="J213" s="81">
        <f t="shared" si="1181"/>
        <v>0</v>
      </c>
      <c r="K213" s="80">
        <f t="shared" si="1182"/>
        <v>0</v>
      </c>
      <c r="L213" s="81">
        <f t="shared" si="1183"/>
        <v>0</v>
      </c>
      <c r="M213" s="81">
        <f t="shared" si="1184"/>
        <v>0</v>
      </c>
      <c r="N213" s="82"/>
      <c r="O213" s="81">
        <f t="shared" si="1185"/>
        <v>0</v>
      </c>
      <c r="Q213" s="83">
        <f t="shared" si="1186"/>
        <v>153.91</v>
      </c>
      <c r="R213" s="81">
        <f t="shared" si="1187"/>
        <v>0</v>
      </c>
      <c r="S213" s="83">
        <f t="shared" si="1188"/>
        <v>169.3</v>
      </c>
      <c r="T213" s="81">
        <f t="shared" si="1189"/>
        <v>0</v>
      </c>
      <c r="U213" s="81">
        <f t="shared" si="1190"/>
        <v>0</v>
      </c>
      <c r="V213" s="82"/>
      <c r="W213" s="81">
        <f t="shared" si="1191"/>
        <v>0</v>
      </c>
      <c r="X213" s="10"/>
      <c r="Y213" s="151"/>
      <c r="Z213" s="151"/>
      <c r="AA213" s="151"/>
      <c r="AB213" s="151"/>
      <c r="AC213" s="151"/>
      <c r="AD213" s="151"/>
      <c r="AE213" s="159"/>
      <c r="AF213" s="159"/>
      <c r="AG213" s="159"/>
      <c r="AH213" s="159"/>
      <c r="AI213" s="84">
        <f>IF($I213=AI$7,$E213,0)</f>
        <v>0</v>
      </c>
      <c r="AJ213" s="84">
        <f>IF($K213=ROUND(AI$7*$F213,2),$G213,0)</f>
        <v>0</v>
      </c>
      <c r="AK213" s="141">
        <f t="shared" si="1193"/>
        <v>0</v>
      </c>
      <c r="AL213" s="141">
        <f t="shared" si="1194"/>
        <v>0</v>
      </c>
      <c r="AM213" s="141">
        <f t="shared" si="1195"/>
        <v>0</v>
      </c>
      <c r="AN213" s="141">
        <f t="shared" si="1196"/>
        <v>0</v>
      </c>
      <c r="AO213" s="84">
        <f>IF($I213=AO$7,$E213,0)</f>
        <v>0</v>
      </c>
      <c r="AP213" s="84">
        <f>IF($K213=ROUND(AO$7*$F213,2),$G213,0)</f>
        <v>0</v>
      </c>
      <c r="AQ213" s="141">
        <f t="shared" si="1198"/>
        <v>0</v>
      </c>
      <c r="AR213" s="141">
        <f t="shared" si="1199"/>
        <v>0</v>
      </c>
      <c r="AS213" s="141">
        <f t="shared" si="1200"/>
        <v>0</v>
      </c>
      <c r="AT213" s="141">
        <f t="shared" si="1201"/>
        <v>0</v>
      </c>
      <c r="AU213" s="141">
        <f>IF($H213&gt;0,#REF!,0)</f>
        <v>0</v>
      </c>
      <c r="AV213" s="141">
        <f t="shared" si="1202"/>
        <v>0</v>
      </c>
      <c r="AW213" s="141">
        <f>IF($H213&gt;0,#REF!,0)</f>
        <v>0</v>
      </c>
      <c r="AX213" s="141">
        <f t="shared" si="1203"/>
        <v>0</v>
      </c>
      <c r="AY213" s="247">
        <f t="shared" si="1178"/>
        <v>0</v>
      </c>
      <c r="AZ213" s="85"/>
      <c r="BA213" s="86">
        <v>0</v>
      </c>
    </row>
    <row r="214" spans="1:53" ht="45.75" x14ac:dyDescent="0.65">
      <c r="A214" s="74" t="s">
        <v>137</v>
      </c>
      <c r="B214" s="74" t="s">
        <v>46</v>
      </c>
      <c r="C214" s="76">
        <f>C215</f>
        <v>6</v>
      </c>
      <c r="D214" s="77" t="s">
        <v>138</v>
      </c>
      <c r="E214" s="78">
        <v>1.5580000000000001</v>
      </c>
      <c r="F214" s="137">
        <v>1.5</v>
      </c>
      <c r="G214" s="78">
        <v>0</v>
      </c>
      <c r="H214" s="249">
        <f t="shared" si="1177"/>
        <v>1.5580000000000001E-3</v>
      </c>
      <c r="I214" s="80">
        <f>SUMIF(Y$14:AT$14,C214,Y$6:AT$6)</f>
        <v>0</v>
      </c>
      <c r="J214" s="81">
        <f>IF(H214=0,ROUND(E214*I214,2),ROUND(H214*E214,2))</f>
        <v>0</v>
      </c>
      <c r="K214" s="80">
        <f>ROUND(F214*I214,2)</f>
        <v>0</v>
      </c>
      <c r="L214" s="81">
        <f>IF(H214=0,ROUND(ROUND(F214*I214,2)*G214,2),ROUND(G214*H214,2))</f>
        <v>0</v>
      </c>
      <c r="M214" s="81">
        <f>L214-ROUND(G214*I214,2)</f>
        <v>0</v>
      </c>
      <c r="N214" s="82"/>
      <c r="O214" s="81">
        <f>J214+L214+N214</f>
        <v>0</v>
      </c>
      <c r="Q214" s="83">
        <f t="shared" si="1186"/>
        <v>153.91</v>
      </c>
      <c r="R214" s="81">
        <f>ROUND(Q214*E214,2)</f>
        <v>239.79</v>
      </c>
      <c r="S214" s="83">
        <f>ROUND(F214*Q214,2)</f>
        <v>230.87</v>
      </c>
      <c r="T214" s="81">
        <f>ROUND(S214*G214,2)</f>
        <v>0</v>
      </c>
      <c r="U214" s="81">
        <f>T214-ROUND(Q214*G214,2)</f>
        <v>0</v>
      </c>
      <c r="V214" s="82"/>
      <c r="W214" s="81">
        <f>R214+T214+V214</f>
        <v>239.79</v>
      </c>
      <c r="X214" s="10"/>
      <c r="Y214" s="151"/>
      <c r="Z214" s="151"/>
      <c r="AA214" s="151"/>
      <c r="AB214" s="151"/>
      <c r="AC214" s="151"/>
      <c r="AD214" s="151"/>
      <c r="AE214" s="159"/>
      <c r="AF214" s="159"/>
      <c r="AG214" s="159"/>
      <c r="AH214" s="159"/>
      <c r="AI214" s="84">
        <f>IF($I214=AI$6,$E214,0)</f>
        <v>0</v>
      </c>
      <c r="AJ214" s="84">
        <f t="shared" ref="AJ214:AJ215" si="1204">IF($K214=ROUND(AI$6*$F214,2),$G214,0)</f>
        <v>0</v>
      </c>
      <c r="AK214" s="141">
        <f>IF($H214&gt;0,AI214,0)</f>
        <v>0</v>
      </c>
      <c r="AL214" s="141">
        <f>IF(AK214&gt;0,1,0)</f>
        <v>0</v>
      </c>
      <c r="AM214" s="141">
        <f>IF($H214&gt;0,AJ214,0)</f>
        <v>0</v>
      </c>
      <c r="AN214" s="141">
        <f>IF(AM214&gt;0,1,0)</f>
        <v>0</v>
      </c>
      <c r="AO214" s="84">
        <f>IF($I214=AO$6,$E214,0)</f>
        <v>0</v>
      </c>
      <c r="AP214" s="84">
        <f t="shared" ref="AP214:AP215" si="1205">IF($K214=ROUND(AO$6*$F214,2),$G214,0)</f>
        <v>0</v>
      </c>
      <c r="AQ214" s="141">
        <f>IF($H214&gt;0,AO214,0)</f>
        <v>0</v>
      </c>
      <c r="AR214" s="141">
        <f>IF(AQ214&gt;0,1,0)</f>
        <v>0</v>
      </c>
      <c r="AS214" s="141">
        <f>IF($H214&gt;0,AP214,0)</f>
        <v>0</v>
      </c>
      <c r="AT214" s="141">
        <f>IF(AS214&gt;0,1,0)</f>
        <v>0</v>
      </c>
      <c r="AU214" s="141" t="e">
        <f>IF($H214&gt;0,#REF!,0)</f>
        <v>#REF!</v>
      </c>
      <c r="AV214" s="141" t="e">
        <f>IF(AU214&gt;0,1,0)</f>
        <v>#REF!</v>
      </c>
      <c r="AW214" s="141" t="e">
        <f>IF($H214&gt;0,#REF!,0)</f>
        <v>#REF!</v>
      </c>
      <c r="AX214" s="141" t="e">
        <f>IF(AW214&gt;0,1,0)</f>
        <v>#REF!</v>
      </c>
      <c r="AY214" s="247">
        <f t="shared" si="1178"/>
        <v>1.64E-3</v>
      </c>
      <c r="AZ214" s="85"/>
      <c r="BA214" s="86">
        <v>1.64</v>
      </c>
    </row>
    <row r="215" spans="1:53" ht="45.75" x14ac:dyDescent="0.65">
      <c r="A215" s="87" t="str">
        <f>IF(E215+G215&gt;0,A214,"")</f>
        <v/>
      </c>
      <c r="B215" s="87" t="str">
        <f>IF(E215+G215&gt;0,B214,"")</f>
        <v/>
      </c>
      <c r="C215" s="76">
        <v>6</v>
      </c>
      <c r="D215" s="77" t="s">
        <v>138</v>
      </c>
      <c r="E215" s="78">
        <v>0</v>
      </c>
      <c r="F215" s="137">
        <v>1.1000000000000001</v>
      </c>
      <c r="G215" s="78">
        <v>0</v>
      </c>
      <c r="H215" s="249">
        <f t="shared" si="1177"/>
        <v>0</v>
      </c>
      <c r="I215" s="80">
        <f>SUMIF(Y$14:AT$14,C215,Y$6:AT$6)</f>
        <v>0</v>
      </c>
      <c r="J215" s="81">
        <f t="shared" ref="J215:J217" si="1206">IF(H215=0,ROUND(E215*I215,2),ROUND(H215*E215,2))</f>
        <v>0</v>
      </c>
      <c r="K215" s="80">
        <f t="shared" ref="K215:K217" si="1207">ROUND(F215*I215,2)</f>
        <v>0</v>
      </c>
      <c r="L215" s="81">
        <f t="shared" ref="L215:L217" si="1208">IF(H215=0,ROUND(ROUND(F215*I215,2)*G215,2),ROUND(G215*H215,2))</f>
        <v>0</v>
      </c>
      <c r="M215" s="81">
        <f t="shared" ref="M215:M217" si="1209">L215-ROUND(G215*I215,2)</f>
        <v>0</v>
      </c>
      <c r="N215" s="82"/>
      <c r="O215" s="81">
        <f t="shared" ref="O215:O217" si="1210">J215+L215+N215</f>
        <v>0</v>
      </c>
      <c r="Q215" s="83">
        <f t="shared" si="1186"/>
        <v>153.91</v>
      </c>
      <c r="R215" s="81">
        <f t="shared" ref="R215:R217" si="1211">ROUND(Q215*E215,2)</f>
        <v>0</v>
      </c>
      <c r="S215" s="83">
        <f t="shared" ref="S215:S217" si="1212">ROUND(F215*Q215,2)</f>
        <v>169.3</v>
      </c>
      <c r="T215" s="81">
        <f t="shared" ref="T215:T217" si="1213">ROUND(S215*G215,2)</f>
        <v>0</v>
      </c>
      <c r="U215" s="81">
        <f t="shared" ref="U215:U217" si="1214">T215-ROUND(Q215*G215,2)</f>
        <v>0</v>
      </c>
      <c r="V215" s="82"/>
      <c r="W215" s="81">
        <f t="shared" ref="W215:W217" si="1215">R215+T215+V215</f>
        <v>0</v>
      </c>
      <c r="X215" s="10"/>
      <c r="Y215" s="151"/>
      <c r="Z215" s="151"/>
      <c r="AA215" s="151"/>
      <c r="AB215" s="151"/>
      <c r="AC215" s="151"/>
      <c r="AD215" s="151"/>
      <c r="AE215" s="159"/>
      <c r="AF215" s="159"/>
      <c r="AG215" s="159"/>
      <c r="AH215" s="159"/>
      <c r="AI215" s="84">
        <f t="shared" ref="AI215" si="1216">IF($I215=AI$6,$E215,0)</f>
        <v>0</v>
      </c>
      <c r="AJ215" s="84">
        <f t="shared" si="1204"/>
        <v>0</v>
      </c>
      <c r="AK215" s="141">
        <f t="shared" ref="AK215:AK217" si="1217">IF($H215&gt;0,AI215,0)</f>
        <v>0</v>
      </c>
      <c r="AL215" s="141">
        <f t="shared" ref="AL215:AL217" si="1218">IF(AK215&gt;0,1,0)</f>
        <v>0</v>
      </c>
      <c r="AM215" s="141">
        <f t="shared" ref="AM215:AM217" si="1219">IF($H215&gt;0,AJ215,0)</f>
        <v>0</v>
      </c>
      <c r="AN215" s="141">
        <f t="shared" ref="AN215:AN217" si="1220">IF(AM215&gt;0,1,0)</f>
        <v>0</v>
      </c>
      <c r="AO215" s="84">
        <f t="shared" ref="AO215" si="1221">IF($I215=AO$6,$E215,0)</f>
        <v>0</v>
      </c>
      <c r="AP215" s="84">
        <f t="shared" si="1205"/>
        <v>0</v>
      </c>
      <c r="AQ215" s="141">
        <f t="shared" ref="AQ215:AQ217" si="1222">IF($H215&gt;0,AO215,0)</f>
        <v>0</v>
      </c>
      <c r="AR215" s="141">
        <f t="shared" ref="AR215:AR217" si="1223">IF(AQ215&gt;0,1,0)</f>
        <v>0</v>
      </c>
      <c r="AS215" s="141">
        <f t="shared" ref="AS215:AS217" si="1224">IF($H215&gt;0,AP215,0)</f>
        <v>0</v>
      </c>
      <c r="AT215" s="141">
        <f t="shared" ref="AT215:AT217" si="1225">IF(AS215&gt;0,1,0)</f>
        <v>0</v>
      </c>
      <c r="AU215" s="141">
        <f>IF($H215&gt;0,#REF!,0)</f>
        <v>0</v>
      </c>
      <c r="AV215" s="141">
        <f t="shared" ref="AV215:AV217" si="1226">IF(AU215&gt;0,1,0)</f>
        <v>0</v>
      </c>
      <c r="AW215" s="141">
        <f>IF($H215&gt;0,#REF!,0)</f>
        <v>0</v>
      </c>
      <c r="AX215" s="141">
        <f t="shared" ref="AX215:AX217" si="1227">IF(AW215&gt;0,1,0)</f>
        <v>0</v>
      </c>
      <c r="AY215" s="247">
        <f t="shared" si="1178"/>
        <v>0</v>
      </c>
      <c r="AZ215" s="85"/>
      <c r="BA215" s="86">
        <v>0</v>
      </c>
    </row>
    <row r="216" spans="1:53" ht="45.75" x14ac:dyDescent="0.65">
      <c r="A216" s="87" t="str">
        <f>IF(E216+G216&gt;0,A214,"")</f>
        <v/>
      </c>
      <c r="B216" s="87" t="str">
        <f>IF(E216+G216&gt;0,B214,"")</f>
        <v/>
      </c>
      <c r="C216" s="76">
        <f>C215</f>
        <v>6</v>
      </c>
      <c r="D216" s="77" t="s">
        <v>138</v>
      </c>
      <c r="E216" s="78">
        <v>0</v>
      </c>
      <c r="F216" s="137">
        <v>1.5</v>
      </c>
      <c r="G216" s="78">
        <v>0</v>
      </c>
      <c r="H216" s="249">
        <f t="shared" si="1177"/>
        <v>0</v>
      </c>
      <c r="I216" s="80">
        <f>SUMIF(Y$14:AT$14,C216,Y$7:AT$7)</f>
        <v>0</v>
      </c>
      <c r="J216" s="81">
        <f t="shared" si="1206"/>
        <v>0</v>
      </c>
      <c r="K216" s="80">
        <f t="shared" si="1207"/>
        <v>0</v>
      </c>
      <c r="L216" s="81">
        <f t="shared" si="1208"/>
        <v>0</v>
      </c>
      <c r="M216" s="81">
        <f t="shared" si="1209"/>
        <v>0</v>
      </c>
      <c r="N216" s="82"/>
      <c r="O216" s="81">
        <f t="shared" si="1210"/>
        <v>0</v>
      </c>
      <c r="Q216" s="83">
        <f t="shared" si="1186"/>
        <v>153.91</v>
      </c>
      <c r="R216" s="81">
        <f t="shared" si="1211"/>
        <v>0</v>
      </c>
      <c r="S216" s="83">
        <f t="shared" si="1212"/>
        <v>230.87</v>
      </c>
      <c r="T216" s="81">
        <f t="shared" si="1213"/>
        <v>0</v>
      </c>
      <c r="U216" s="81">
        <f t="shared" si="1214"/>
        <v>0</v>
      </c>
      <c r="V216" s="82"/>
      <c r="W216" s="81">
        <f t="shared" si="1215"/>
        <v>0</v>
      </c>
      <c r="X216" s="10"/>
      <c r="Y216" s="151"/>
      <c r="Z216" s="151"/>
      <c r="AA216" s="151"/>
      <c r="AB216" s="151"/>
      <c r="AC216" s="151"/>
      <c r="AD216" s="151"/>
      <c r="AE216" s="159"/>
      <c r="AF216" s="159"/>
      <c r="AG216" s="159"/>
      <c r="AH216" s="159"/>
      <c r="AI216" s="84">
        <f>IF($I216=AI$7,$E216,0)</f>
        <v>0</v>
      </c>
      <c r="AJ216" s="84">
        <f>IF($K216=ROUND(AI$7*$F216,2),$G216,0)</f>
        <v>0</v>
      </c>
      <c r="AK216" s="141">
        <f t="shared" si="1217"/>
        <v>0</v>
      </c>
      <c r="AL216" s="141">
        <f t="shared" si="1218"/>
        <v>0</v>
      </c>
      <c r="AM216" s="141">
        <f t="shared" si="1219"/>
        <v>0</v>
      </c>
      <c r="AN216" s="141">
        <f t="shared" si="1220"/>
        <v>0</v>
      </c>
      <c r="AO216" s="84">
        <f>IF($I216=AO$7,$E216,0)</f>
        <v>0</v>
      </c>
      <c r="AP216" s="84">
        <f>IF($K216=ROUND(AO$7*$F216,2),$G216,0)</f>
        <v>0</v>
      </c>
      <c r="AQ216" s="141">
        <f t="shared" si="1222"/>
        <v>0</v>
      </c>
      <c r="AR216" s="141">
        <f t="shared" si="1223"/>
        <v>0</v>
      </c>
      <c r="AS216" s="141">
        <f t="shared" si="1224"/>
        <v>0</v>
      </c>
      <c r="AT216" s="141">
        <f t="shared" si="1225"/>
        <v>0</v>
      </c>
      <c r="AU216" s="141">
        <f>IF($H216&gt;0,#REF!,0)</f>
        <v>0</v>
      </c>
      <c r="AV216" s="141">
        <f t="shared" si="1226"/>
        <v>0</v>
      </c>
      <c r="AW216" s="141">
        <f>IF($H216&gt;0,#REF!,0)</f>
        <v>0</v>
      </c>
      <c r="AX216" s="141">
        <f t="shared" si="1227"/>
        <v>0</v>
      </c>
      <c r="AY216" s="247">
        <f t="shared" si="1178"/>
        <v>0</v>
      </c>
      <c r="AZ216" s="85"/>
      <c r="BA216" s="86">
        <v>0</v>
      </c>
    </row>
    <row r="217" spans="1:53" ht="45.75" x14ac:dyDescent="0.65">
      <c r="A217" s="87" t="str">
        <f>IF(E217+G217&gt;0,A214,"")</f>
        <v/>
      </c>
      <c r="B217" s="87" t="str">
        <f>IF(E217+G217&gt;0,B214,"")</f>
        <v/>
      </c>
      <c r="C217" s="76">
        <f>C215</f>
        <v>6</v>
      </c>
      <c r="D217" s="77" t="s">
        <v>138</v>
      </c>
      <c r="E217" s="78">
        <v>0</v>
      </c>
      <c r="F217" s="137">
        <v>1.1000000000000001</v>
      </c>
      <c r="G217" s="78">
        <v>0</v>
      </c>
      <c r="H217" s="249">
        <f t="shared" si="1177"/>
        <v>0</v>
      </c>
      <c r="I217" s="80">
        <f>SUMIF(Y$14:AT$14,C217,Y$7:AT$7)</f>
        <v>0</v>
      </c>
      <c r="J217" s="81">
        <f t="shared" si="1206"/>
        <v>0</v>
      </c>
      <c r="K217" s="80">
        <f t="shared" si="1207"/>
        <v>0</v>
      </c>
      <c r="L217" s="81">
        <f t="shared" si="1208"/>
        <v>0</v>
      </c>
      <c r="M217" s="81">
        <f t="shared" si="1209"/>
        <v>0</v>
      </c>
      <c r="N217" s="82"/>
      <c r="O217" s="81">
        <f t="shared" si="1210"/>
        <v>0</v>
      </c>
      <c r="Q217" s="83">
        <f t="shared" si="1186"/>
        <v>153.91</v>
      </c>
      <c r="R217" s="81">
        <f t="shared" si="1211"/>
        <v>0</v>
      </c>
      <c r="S217" s="83">
        <f t="shared" si="1212"/>
        <v>169.3</v>
      </c>
      <c r="T217" s="81">
        <f t="shared" si="1213"/>
        <v>0</v>
      </c>
      <c r="U217" s="81">
        <f t="shared" si="1214"/>
        <v>0</v>
      </c>
      <c r="V217" s="82"/>
      <c r="W217" s="81">
        <f t="shared" si="1215"/>
        <v>0</v>
      </c>
      <c r="X217" s="10"/>
      <c r="Y217" s="151"/>
      <c r="Z217" s="151"/>
      <c r="AA217" s="151"/>
      <c r="AB217" s="151"/>
      <c r="AC217" s="151"/>
      <c r="AD217" s="151"/>
      <c r="AE217" s="159"/>
      <c r="AF217" s="159"/>
      <c r="AG217" s="159"/>
      <c r="AH217" s="159"/>
      <c r="AI217" s="84">
        <f>IF($I217=AI$7,$E217,0)</f>
        <v>0</v>
      </c>
      <c r="AJ217" s="84">
        <f>IF($K217=ROUND(AI$7*$F217,2),$G217,0)</f>
        <v>0</v>
      </c>
      <c r="AK217" s="141">
        <f t="shared" si="1217"/>
        <v>0</v>
      </c>
      <c r="AL217" s="141">
        <f t="shared" si="1218"/>
        <v>0</v>
      </c>
      <c r="AM217" s="141">
        <f t="shared" si="1219"/>
        <v>0</v>
      </c>
      <c r="AN217" s="141">
        <f t="shared" si="1220"/>
        <v>0</v>
      </c>
      <c r="AO217" s="84">
        <f>IF($I217=AO$7,$E217,0)</f>
        <v>0</v>
      </c>
      <c r="AP217" s="84">
        <f>IF($K217=ROUND(AO$7*$F217,2),$G217,0)</f>
        <v>0</v>
      </c>
      <c r="AQ217" s="141">
        <f t="shared" si="1222"/>
        <v>0</v>
      </c>
      <c r="AR217" s="141">
        <f t="shared" si="1223"/>
        <v>0</v>
      </c>
      <c r="AS217" s="141">
        <f t="shared" si="1224"/>
        <v>0</v>
      </c>
      <c r="AT217" s="141">
        <f t="shared" si="1225"/>
        <v>0</v>
      </c>
      <c r="AU217" s="141">
        <f>IF($H217&gt;0,#REF!,0)</f>
        <v>0</v>
      </c>
      <c r="AV217" s="141">
        <f t="shared" si="1226"/>
        <v>0</v>
      </c>
      <c r="AW217" s="141">
        <f>IF($H217&gt;0,#REF!,0)</f>
        <v>0</v>
      </c>
      <c r="AX217" s="141">
        <f t="shared" si="1227"/>
        <v>0</v>
      </c>
      <c r="AY217" s="247">
        <f t="shared" si="1178"/>
        <v>0</v>
      </c>
      <c r="AZ217" s="85"/>
      <c r="BA217" s="86">
        <v>0</v>
      </c>
    </row>
    <row r="218" spans="1:53" ht="45.75" x14ac:dyDescent="0.65">
      <c r="A218" s="74" t="s">
        <v>139</v>
      </c>
      <c r="B218" s="74" t="s">
        <v>46</v>
      </c>
      <c r="C218" s="76">
        <f>C219</f>
        <v>7</v>
      </c>
      <c r="D218" s="77" t="s">
        <v>140</v>
      </c>
      <c r="E218" s="78">
        <v>1.21</v>
      </c>
      <c r="F218" s="137">
        <v>1.5</v>
      </c>
      <c r="G218" s="78">
        <v>0.224</v>
      </c>
      <c r="H218" s="249">
        <f t="shared" si="1177"/>
        <v>1.4339999999999999E-3</v>
      </c>
      <c r="I218" s="80">
        <f>SUMIF(Y$14:AT$14,C218,Y$6:AT$6)</f>
        <v>0</v>
      </c>
      <c r="J218" s="81">
        <f>IF(H218=0,ROUND(E218*I218,2),ROUND(H218*E218,2))</f>
        <v>0</v>
      </c>
      <c r="K218" s="80">
        <f>ROUND(F218*I218,2)</f>
        <v>0</v>
      </c>
      <c r="L218" s="81">
        <f>IF(H218=0,ROUND(ROUND(F218*I218,2)*G218,2),ROUND(G218*H218,2))</f>
        <v>0</v>
      </c>
      <c r="M218" s="81">
        <f>L218-ROUND(G218*I218,2)</f>
        <v>0</v>
      </c>
      <c r="N218" s="82"/>
      <c r="O218" s="81">
        <f>J218+L218+N218</f>
        <v>0</v>
      </c>
      <c r="Q218" s="83">
        <f t="shared" si="1186"/>
        <v>153.91</v>
      </c>
      <c r="R218" s="81">
        <f>ROUND(Q218*E218,2)</f>
        <v>186.23</v>
      </c>
      <c r="S218" s="83">
        <f>ROUND(F218*Q218,2)</f>
        <v>230.87</v>
      </c>
      <c r="T218" s="81">
        <f>ROUND(S218*G218,2)</f>
        <v>51.71</v>
      </c>
      <c r="U218" s="81">
        <f>T218-ROUND(Q218*G218,2)</f>
        <v>17.230000000000004</v>
      </c>
      <c r="V218" s="82"/>
      <c r="W218" s="81">
        <f>R218+T218+V218</f>
        <v>237.94</v>
      </c>
      <c r="X218" s="10"/>
      <c r="Y218" s="151"/>
      <c r="Z218" s="151"/>
      <c r="AA218" s="151"/>
      <c r="AB218" s="151"/>
      <c r="AC218" s="151"/>
      <c r="AD218" s="151"/>
      <c r="AE218" s="159"/>
      <c r="AF218" s="159"/>
      <c r="AG218" s="159"/>
      <c r="AH218" s="159"/>
      <c r="AI218" s="84">
        <f>IF($I218=AI$6,$E218,0)</f>
        <v>0</v>
      </c>
      <c r="AJ218" s="84">
        <f t="shared" ref="AJ218:AJ219" si="1228">IF($K218=ROUND(AI$6*$F218,2),$G218,0)</f>
        <v>0</v>
      </c>
      <c r="AK218" s="141">
        <f>IF($H218&gt;0,AI218,0)</f>
        <v>0</v>
      </c>
      <c r="AL218" s="141">
        <f>IF(AK218&gt;0,1,0)</f>
        <v>0</v>
      </c>
      <c r="AM218" s="141">
        <f>IF($H218&gt;0,AJ218,0)</f>
        <v>0</v>
      </c>
      <c r="AN218" s="141">
        <f>IF(AM218&gt;0,1,0)</f>
        <v>0</v>
      </c>
      <c r="AO218" s="84">
        <f>IF($I218=AO$6,$E218,0)</f>
        <v>0</v>
      </c>
      <c r="AP218" s="84">
        <f t="shared" ref="AP218:AP219" si="1229">IF($K218=ROUND(AO$6*$F218,2),$G218,0)</f>
        <v>0</v>
      </c>
      <c r="AQ218" s="141">
        <f>IF($H218&gt;0,AO218,0)</f>
        <v>0</v>
      </c>
      <c r="AR218" s="141">
        <f>IF(AQ218&gt;0,1,0)</f>
        <v>0</v>
      </c>
      <c r="AS218" s="141">
        <f>IF($H218&gt;0,AP218,0)</f>
        <v>0</v>
      </c>
      <c r="AT218" s="141">
        <f>IF(AS218&gt;0,1,0)</f>
        <v>0</v>
      </c>
      <c r="AU218" s="141" t="e">
        <f>IF($H218&gt;0,#REF!,0)</f>
        <v>#REF!</v>
      </c>
      <c r="AV218" s="141" t="e">
        <f>IF(AU218&gt;0,1,0)</f>
        <v>#REF!</v>
      </c>
      <c r="AW218" s="141" t="e">
        <f>IF($H218&gt;0,#REF!,0)</f>
        <v>#REF!</v>
      </c>
      <c r="AX218" s="141" t="e">
        <f>IF(AW218&gt;0,1,0)</f>
        <v>#REF!</v>
      </c>
      <c r="AY218" s="247">
        <f t="shared" si="1178"/>
        <v>1.1000000000000001E-3</v>
      </c>
      <c r="AZ218" s="85"/>
      <c r="BA218" s="86">
        <v>1.1000000000000001</v>
      </c>
    </row>
    <row r="219" spans="1:53" ht="45.75" x14ac:dyDescent="0.65">
      <c r="A219" s="87" t="str">
        <f>IF(E219+G219&gt;0,A218,"")</f>
        <v/>
      </c>
      <c r="B219" s="87" t="str">
        <f>IF(E219+G219&gt;0,B218,"")</f>
        <v/>
      </c>
      <c r="C219" s="76">
        <v>7</v>
      </c>
      <c r="D219" s="77" t="s">
        <v>140</v>
      </c>
      <c r="E219" s="78">
        <v>0</v>
      </c>
      <c r="F219" s="137">
        <v>1.1000000000000001</v>
      </c>
      <c r="G219" s="78">
        <v>0</v>
      </c>
      <c r="H219" s="249">
        <f t="shared" si="1177"/>
        <v>0</v>
      </c>
      <c r="I219" s="80">
        <f>SUMIF(Y$14:AT$14,C219,Y$6:AT$6)</f>
        <v>0</v>
      </c>
      <c r="J219" s="81">
        <f t="shared" ref="J219:J221" si="1230">IF(H219=0,ROUND(E219*I219,2),ROUND(H219*E219,2))</f>
        <v>0</v>
      </c>
      <c r="K219" s="80">
        <f t="shared" ref="K219:K221" si="1231">ROUND(F219*I219,2)</f>
        <v>0</v>
      </c>
      <c r="L219" s="81">
        <f t="shared" ref="L219:L221" si="1232">IF(H219=0,ROUND(ROUND(F219*I219,2)*G219,2),ROUND(G219*H219,2))</f>
        <v>0</v>
      </c>
      <c r="M219" s="81">
        <f t="shared" ref="M219:M221" si="1233">L219-ROUND(G219*I219,2)</f>
        <v>0</v>
      </c>
      <c r="N219" s="82"/>
      <c r="O219" s="81">
        <f t="shared" ref="O219:O221" si="1234">J219+L219+N219</f>
        <v>0</v>
      </c>
      <c r="Q219" s="83">
        <f t="shared" si="1186"/>
        <v>153.91</v>
      </c>
      <c r="R219" s="81">
        <f t="shared" ref="R219:R221" si="1235">ROUND(Q219*E219,2)</f>
        <v>0</v>
      </c>
      <c r="S219" s="83">
        <f t="shared" ref="S219:S221" si="1236">ROUND(F219*Q219,2)</f>
        <v>169.3</v>
      </c>
      <c r="T219" s="81">
        <f t="shared" ref="T219:T221" si="1237">ROUND(S219*G219,2)</f>
        <v>0</v>
      </c>
      <c r="U219" s="81">
        <f t="shared" ref="U219:U221" si="1238">T219-ROUND(Q219*G219,2)</f>
        <v>0</v>
      </c>
      <c r="V219" s="82"/>
      <c r="W219" s="81">
        <f t="shared" ref="W219:W221" si="1239">R219+T219+V219</f>
        <v>0</v>
      </c>
      <c r="X219" s="10"/>
      <c r="Y219" s="151"/>
      <c r="Z219" s="151"/>
      <c r="AA219" s="151"/>
      <c r="AB219" s="151"/>
      <c r="AC219" s="151"/>
      <c r="AD219" s="151"/>
      <c r="AE219" s="159"/>
      <c r="AF219" s="159"/>
      <c r="AG219" s="159"/>
      <c r="AH219" s="159"/>
      <c r="AI219" s="84">
        <f t="shared" ref="AI219" si="1240">IF($I219=AI$6,$E219,0)</f>
        <v>0</v>
      </c>
      <c r="AJ219" s="84">
        <f t="shared" si="1228"/>
        <v>0</v>
      </c>
      <c r="AK219" s="141">
        <f t="shared" ref="AK219:AK221" si="1241">IF($H219&gt;0,AI219,0)</f>
        <v>0</v>
      </c>
      <c r="AL219" s="141">
        <f t="shared" ref="AL219:AL221" si="1242">IF(AK219&gt;0,1,0)</f>
        <v>0</v>
      </c>
      <c r="AM219" s="141">
        <f t="shared" ref="AM219:AM221" si="1243">IF($H219&gt;0,AJ219,0)</f>
        <v>0</v>
      </c>
      <c r="AN219" s="141">
        <f t="shared" ref="AN219:AN221" si="1244">IF(AM219&gt;0,1,0)</f>
        <v>0</v>
      </c>
      <c r="AO219" s="84">
        <f t="shared" ref="AO219" si="1245">IF($I219=AO$6,$E219,0)</f>
        <v>0</v>
      </c>
      <c r="AP219" s="84">
        <f t="shared" si="1229"/>
        <v>0</v>
      </c>
      <c r="AQ219" s="141">
        <f t="shared" ref="AQ219:AQ221" si="1246">IF($H219&gt;0,AO219,0)</f>
        <v>0</v>
      </c>
      <c r="AR219" s="141">
        <f t="shared" ref="AR219:AR221" si="1247">IF(AQ219&gt;0,1,0)</f>
        <v>0</v>
      </c>
      <c r="AS219" s="141">
        <f t="shared" ref="AS219:AS221" si="1248">IF($H219&gt;0,AP219,0)</f>
        <v>0</v>
      </c>
      <c r="AT219" s="141">
        <f t="shared" ref="AT219:AT221" si="1249">IF(AS219&gt;0,1,0)</f>
        <v>0</v>
      </c>
      <c r="AU219" s="141">
        <f>IF($H219&gt;0,#REF!,0)</f>
        <v>0</v>
      </c>
      <c r="AV219" s="141">
        <f t="shared" ref="AV219:AV221" si="1250">IF(AU219&gt;0,1,0)</f>
        <v>0</v>
      </c>
      <c r="AW219" s="141">
        <f>IF($H219&gt;0,#REF!,0)</f>
        <v>0</v>
      </c>
      <c r="AX219" s="141">
        <f t="shared" ref="AX219:AX221" si="1251">IF(AW219&gt;0,1,0)</f>
        <v>0</v>
      </c>
      <c r="AY219" s="247">
        <f t="shared" si="1178"/>
        <v>0</v>
      </c>
      <c r="AZ219" s="85"/>
      <c r="BA219" s="86">
        <v>0</v>
      </c>
    </row>
    <row r="220" spans="1:53" ht="45.75" x14ac:dyDescent="0.65">
      <c r="A220" s="87" t="str">
        <f>IF(E220+G220&gt;0,A218,"")</f>
        <v/>
      </c>
      <c r="B220" s="87" t="str">
        <f>IF(E220+G220&gt;0,B218,"")</f>
        <v/>
      </c>
      <c r="C220" s="76">
        <f>C219</f>
        <v>7</v>
      </c>
      <c r="D220" s="77" t="s">
        <v>140</v>
      </c>
      <c r="E220" s="78">
        <v>0</v>
      </c>
      <c r="F220" s="137">
        <v>1.5</v>
      </c>
      <c r="G220" s="78">
        <v>0</v>
      </c>
      <c r="H220" s="249">
        <f t="shared" si="1177"/>
        <v>0</v>
      </c>
      <c r="I220" s="80">
        <f>SUMIF(Y$14:AT$14,C220,Y$7:AT$7)</f>
        <v>0</v>
      </c>
      <c r="J220" s="81">
        <f t="shared" si="1230"/>
        <v>0</v>
      </c>
      <c r="K220" s="80">
        <f t="shared" si="1231"/>
        <v>0</v>
      </c>
      <c r="L220" s="81">
        <f t="shared" si="1232"/>
        <v>0</v>
      </c>
      <c r="M220" s="81">
        <f t="shared" si="1233"/>
        <v>0</v>
      </c>
      <c r="N220" s="82"/>
      <c r="O220" s="81">
        <f t="shared" si="1234"/>
        <v>0</v>
      </c>
      <c r="Q220" s="83">
        <f t="shared" si="1186"/>
        <v>153.91</v>
      </c>
      <c r="R220" s="81">
        <f t="shared" si="1235"/>
        <v>0</v>
      </c>
      <c r="S220" s="83">
        <f t="shared" si="1236"/>
        <v>230.87</v>
      </c>
      <c r="T220" s="81">
        <f t="shared" si="1237"/>
        <v>0</v>
      </c>
      <c r="U220" s="81">
        <f t="shared" si="1238"/>
        <v>0</v>
      </c>
      <c r="V220" s="82"/>
      <c r="W220" s="81">
        <f t="shared" si="1239"/>
        <v>0</v>
      </c>
      <c r="X220" s="10"/>
      <c r="Y220" s="151"/>
      <c r="Z220" s="151"/>
      <c r="AA220" s="151"/>
      <c r="AB220" s="151"/>
      <c r="AC220" s="151"/>
      <c r="AD220" s="151"/>
      <c r="AE220" s="159"/>
      <c r="AF220" s="159"/>
      <c r="AG220" s="159"/>
      <c r="AH220" s="159"/>
      <c r="AI220" s="84">
        <f>IF($I220=AI$7,$E220,0)</f>
        <v>0</v>
      </c>
      <c r="AJ220" s="84">
        <f>IF($K220=ROUND(AI$7*$F220,2),$G220,0)</f>
        <v>0</v>
      </c>
      <c r="AK220" s="141">
        <f t="shared" si="1241"/>
        <v>0</v>
      </c>
      <c r="AL220" s="141">
        <f t="shared" si="1242"/>
        <v>0</v>
      </c>
      <c r="AM220" s="141">
        <f t="shared" si="1243"/>
        <v>0</v>
      </c>
      <c r="AN220" s="141">
        <f t="shared" si="1244"/>
        <v>0</v>
      </c>
      <c r="AO220" s="84">
        <f>IF($I220=AO$7,$E220,0)</f>
        <v>0</v>
      </c>
      <c r="AP220" s="84">
        <f>IF($K220=ROUND(AO$7*$F220,2),$G220,0)</f>
        <v>0</v>
      </c>
      <c r="AQ220" s="141">
        <f t="shared" si="1246"/>
        <v>0</v>
      </c>
      <c r="AR220" s="141">
        <f t="shared" si="1247"/>
        <v>0</v>
      </c>
      <c r="AS220" s="141">
        <f t="shared" si="1248"/>
        <v>0</v>
      </c>
      <c r="AT220" s="141">
        <f t="shared" si="1249"/>
        <v>0</v>
      </c>
      <c r="AU220" s="141">
        <f>IF($H220&gt;0,#REF!,0)</f>
        <v>0</v>
      </c>
      <c r="AV220" s="141">
        <f t="shared" si="1250"/>
        <v>0</v>
      </c>
      <c r="AW220" s="141">
        <f>IF($H220&gt;0,#REF!,0)</f>
        <v>0</v>
      </c>
      <c r="AX220" s="141">
        <f t="shared" si="1251"/>
        <v>0</v>
      </c>
      <c r="AY220" s="247">
        <f t="shared" si="1178"/>
        <v>0</v>
      </c>
      <c r="AZ220" s="85"/>
      <c r="BA220" s="86">
        <v>0</v>
      </c>
    </row>
    <row r="221" spans="1:53" ht="45.75" x14ac:dyDescent="0.65">
      <c r="A221" s="87" t="str">
        <f>IF(E221+G221&gt;0,A218,"")</f>
        <v/>
      </c>
      <c r="B221" s="87" t="str">
        <f>IF(E221+G221&gt;0,B218,"")</f>
        <v/>
      </c>
      <c r="C221" s="76">
        <f>C219</f>
        <v>7</v>
      </c>
      <c r="D221" s="77" t="s">
        <v>140</v>
      </c>
      <c r="E221" s="78">
        <v>0</v>
      </c>
      <c r="F221" s="137">
        <v>1.1000000000000001</v>
      </c>
      <c r="G221" s="78">
        <v>0</v>
      </c>
      <c r="H221" s="249">
        <f t="shared" si="1177"/>
        <v>0</v>
      </c>
      <c r="I221" s="80">
        <f>SUMIF(Y$14:AT$14,C221,Y$7:AT$7)</f>
        <v>0</v>
      </c>
      <c r="J221" s="81">
        <f t="shared" si="1230"/>
        <v>0</v>
      </c>
      <c r="K221" s="80">
        <f t="shared" si="1231"/>
        <v>0</v>
      </c>
      <c r="L221" s="81">
        <f t="shared" si="1232"/>
        <v>0</v>
      </c>
      <c r="M221" s="81">
        <f t="shared" si="1233"/>
        <v>0</v>
      </c>
      <c r="N221" s="82"/>
      <c r="O221" s="81">
        <f t="shared" si="1234"/>
        <v>0</v>
      </c>
      <c r="Q221" s="83">
        <f t="shared" si="1186"/>
        <v>153.91</v>
      </c>
      <c r="R221" s="81">
        <f t="shared" si="1235"/>
        <v>0</v>
      </c>
      <c r="S221" s="83">
        <f t="shared" si="1236"/>
        <v>169.3</v>
      </c>
      <c r="T221" s="81">
        <f t="shared" si="1237"/>
        <v>0</v>
      </c>
      <c r="U221" s="81">
        <f t="shared" si="1238"/>
        <v>0</v>
      </c>
      <c r="V221" s="82"/>
      <c r="W221" s="81">
        <f t="shared" si="1239"/>
        <v>0</v>
      </c>
      <c r="X221" s="10"/>
      <c r="Y221" s="151"/>
      <c r="Z221" s="151"/>
      <c r="AA221" s="151"/>
      <c r="AB221" s="151"/>
      <c r="AC221" s="151"/>
      <c r="AD221" s="151"/>
      <c r="AE221" s="159"/>
      <c r="AF221" s="159"/>
      <c r="AG221" s="159"/>
      <c r="AH221" s="159"/>
      <c r="AI221" s="84">
        <f>IF($I221=AI$7,$E221,0)</f>
        <v>0</v>
      </c>
      <c r="AJ221" s="84">
        <f>IF($K221=ROUND(AI$7*$F221,2),$G221,0)</f>
        <v>0</v>
      </c>
      <c r="AK221" s="141">
        <f t="shared" si="1241"/>
        <v>0</v>
      </c>
      <c r="AL221" s="141">
        <f t="shared" si="1242"/>
        <v>0</v>
      </c>
      <c r="AM221" s="141">
        <f t="shared" si="1243"/>
        <v>0</v>
      </c>
      <c r="AN221" s="141">
        <f t="shared" si="1244"/>
        <v>0</v>
      </c>
      <c r="AO221" s="84">
        <f>IF($I221=AO$7,$E221,0)</f>
        <v>0</v>
      </c>
      <c r="AP221" s="84">
        <f>IF($K221=ROUND(AO$7*$F221,2),$G221,0)</f>
        <v>0</v>
      </c>
      <c r="AQ221" s="141">
        <f t="shared" si="1246"/>
        <v>0</v>
      </c>
      <c r="AR221" s="141">
        <f t="shared" si="1247"/>
        <v>0</v>
      </c>
      <c r="AS221" s="141">
        <f t="shared" si="1248"/>
        <v>0</v>
      </c>
      <c r="AT221" s="141">
        <f t="shared" si="1249"/>
        <v>0</v>
      </c>
      <c r="AU221" s="141">
        <f>IF($H221&gt;0,#REF!,0)</f>
        <v>0</v>
      </c>
      <c r="AV221" s="141">
        <f t="shared" si="1250"/>
        <v>0</v>
      </c>
      <c r="AW221" s="141">
        <f>IF($H221&gt;0,#REF!,0)</f>
        <v>0</v>
      </c>
      <c r="AX221" s="141">
        <f t="shared" si="1251"/>
        <v>0</v>
      </c>
      <c r="AY221" s="247">
        <f t="shared" si="1178"/>
        <v>0</v>
      </c>
      <c r="AZ221" s="85"/>
      <c r="BA221" s="86">
        <v>0</v>
      </c>
    </row>
    <row r="222" spans="1:53" ht="45.75" x14ac:dyDescent="0.65">
      <c r="A222" s="74" t="s">
        <v>141</v>
      </c>
      <c r="B222" s="74" t="s">
        <v>46</v>
      </c>
      <c r="C222" s="76">
        <f>C223</f>
        <v>6</v>
      </c>
      <c r="D222" s="77" t="s">
        <v>142</v>
      </c>
      <c r="E222" s="78">
        <v>1.821</v>
      </c>
      <c r="F222" s="137">
        <v>1.5</v>
      </c>
      <c r="G222" s="78">
        <v>0</v>
      </c>
      <c r="H222" s="249">
        <f t="shared" si="1177"/>
        <v>1.8209999999999999E-3</v>
      </c>
      <c r="I222" s="80">
        <f>SUMIF(Y$14:AT$14,C222,Y$6:AT$6)</f>
        <v>0</v>
      </c>
      <c r="J222" s="81">
        <f>IF(H222=0,ROUND(E222*I222,2),ROUND(H222*E222,2))</f>
        <v>0</v>
      </c>
      <c r="K222" s="80">
        <f>ROUND(F222*I222,2)</f>
        <v>0</v>
      </c>
      <c r="L222" s="81">
        <f>IF(H222=0,ROUND(ROUND(F222*I222,2)*G222,2),ROUND(G222*H222,2))</f>
        <v>0</v>
      </c>
      <c r="M222" s="81">
        <f>L222-ROUND(G222*I222,2)</f>
        <v>0</v>
      </c>
      <c r="N222" s="82"/>
      <c r="O222" s="81">
        <f>J222+L222+N222</f>
        <v>0</v>
      </c>
      <c r="Q222" s="83">
        <f t="shared" si="1186"/>
        <v>153.91</v>
      </c>
      <c r="R222" s="81">
        <f>ROUND(Q222*E222,2)</f>
        <v>280.27</v>
      </c>
      <c r="S222" s="83">
        <f>ROUND(F222*Q222,2)</f>
        <v>230.87</v>
      </c>
      <c r="T222" s="81">
        <f>ROUND(S222*G222,2)</f>
        <v>0</v>
      </c>
      <c r="U222" s="81">
        <f>T222-ROUND(Q222*G222,2)</f>
        <v>0</v>
      </c>
      <c r="V222" s="82"/>
      <c r="W222" s="81">
        <f>R222+T222+V222</f>
        <v>280.27</v>
      </c>
      <c r="X222" s="10"/>
      <c r="Y222" s="151"/>
      <c r="Z222" s="151"/>
      <c r="AA222" s="151"/>
      <c r="AB222" s="151"/>
      <c r="AC222" s="151"/>
      <c r="AD222" s="151"/>
      <c r="AE222" s="159"/>
      <c r="AF222" s="159"/>
      <c r="AG222" s="159"/>
      <c r="AH222" s="159"/>
      <c r="AI222" s="84">
        <f>IF($I222=AI$6,$E222,0)</f>
        <v>0</v>
      </c>
      <c r="AJ222" s="84">
        <f t="shared" ref="AJ222:AJ223" si="1252">IF($K222=ROUND(AI$6*$F222,2),$G222,0)</f>
        <v>0</v>
      </c>
      <c r="AK222" s="141">
        <f>IF($H222&gt;0,AI222,0)</f>
        <v>0</v>
      </c>
      <c r="AL222" s="141">
        <f>IF(AK222&gt;0,1,0)</f>
        <v>0</v>
      </c>
      <c r="AM222" s="141">
        <f>IF($H222&gt;0,AJ222,0)</f>
        <v>0</v>
      </c>
      <c r="AN222" s="141">
        <f>IF(AM222&gt;0,1,0)</f>
        <v>0</v>
      </c>
      <c r="AO222" s="84">
        <f>IF($I222=AO$6,$E222,0)</f>
        <v>0</v>
      </c>
      <c r="AP222" s="84">
        <f t="shared" ref="AP222:AP223" si="1253">IF($K222=ROUND(AO$6*$F222,2),$G222,0)</f>
        <v>0</v>
      </c>
      <c r="AQ222" s="141">
        <f>IF($H222&gt;0,AO222,0)</f>
        <v>0</v>
      </c>
      <c r="AR222" s="141">
        <f>IF(AQ222&gt;0,1,0)</f>
        <v>0</v>
      </c>
      <c r="AS222" s="141">
        <f>IF($H222&gt;0,AP222,0)</f>
        <v>0</v>
      </c>
      <c r="AT222" s="141">
        <f>IF(AS222&gt;0,1,0)</f>
        <v>0</v>
      </c>
      <c r="AU222" s="141" t="e">
        <f>IF($H222&gt;0,#REF!,0)</f>
        <v>#REF!</v>
      </c>
      <c r="AV222" s="141" t="e">
        <f>IF(AU222&gt;0,1,0)</f>
        <v>#REF!</v>
      </c>
      <c r="AW222" s="141" t="e">
        <f>IF($H222&gt;0,#REF!,0)</f>
        <v>#REF!</v>
      </c>
      <c r="AX222" s="141" t="e">
        <f>IF(AW222&gt;0,1,0)</f>
        <v>#REF!</v>
      </c>
      <c r="AY222" s="247">
        <f t="shared" si="1178"/>
        <v>1.8E-3</v>
      </c>
      <c r="AZ222" s="85"/>
      <c r="BA222" s="86">
        <v>1.8</v>
      </c>
    </row>
    <row r="223" spans="1:53" ht="45.75" x14ac:dyDescent="0.65">
      <c r="A223" s="87" t="str">
        <f>IF(E223+G223&gt;0,A222,"")</f>
        <v/>
      </c>
      <c r="B223" s="87" t="str">
        <f>IF(E223+G223&gt;0,B222,"")</f>
        <v/>
      </c>
      <c r="C223" s="76">
        <v>6</v>
      </c>
      <c r="D223" s="77" t="s">
        <v>142</v>
      </c>
      <c r="E223" s="78">
        <v>0</v>
      </c>
      <c r="F223" s="137">
        <v>1.1000000000000001</v>
      </c>
      <c r="G223" s="78">
        <v>0</v>
      </c>
      <c r="H223" s="249">
        <f t="shared" si="1177"/>
        <v>0</v>
      </c>
      <c r="I223" s="80">
        <f>SUMIF(Y$14:AT$14,C223,Y$6:AT$6)</f>
        <v>0</v>
      </c>
      <c r="J223" s="81">
        <f t="shared" ref="J223:J225" si="1254">IF(H223=0,ROUND(E223*I223,2),ROUND(H223*E223,2))</f>
        <v>0</v>
      </c>
      <c r="K223" s="80">
        <f t="shared" ref="K223:K225" si="1255">ROUND(F223*I223,2)</f>
        <v>0</v>
      </c>
      <c r="L223" s="81">
        <f t="shared" ref="L223:L225" si="1256">IF(H223=0,ROUND(ROUND(F223*I223,2)*G223,2),ROUND(G223*H223,2))</f>
        <v>0</v>
      </c>
      <c r="M223" s="81">
        <f t="shared" ref="M223:M225" si="1257">L223-ROUND(G223*I223,2)</f>
        <v>0</v>
      </c>
      <c r="N223" s="82"/>
      <c r="O223" s="81">
        <f t="shared" ref="O223:O225" si="1258">J223+L223+N223</f>
        <v>0</v>
      </c>
      <c r="Q223" s="83">
        <f t="shared" si="1186"/>
        <v>153.91</v>
      </c>
      <c r="R223" s="81">
        <f t="shared" ref="R223:R225" si="1259">ROUND(Q223*E223,2)</f>
        <v>0</v>
      </c>
      <c r="S223" s="83">
        <f t="shared" ref="S223:S225" si="1260">ROUND(F223*Q223,2)</f>
        <v>169.3</v>
      </c>
      <c r="T223" s="81">
        <f t="shared" ref="T223:T225" si="1261">ROUND(S223*G223,2)</f>
        <v>0</v>
      </c>
      <c r="U223" s="81">
        <f t="shared" ref="U223:U225" si="1262">T223-ROUND(Q223*G223,2)</f>
        <v>0</v>
      </c>
      <c r="V223" s="82"/>
      <c r="W223" s="81">
        <f t="shared" ref="W223:W225" si="1263">R223+T223+V223</f>
        <v>0</v>
      </c>
      <c r="X223" s="10"/>
      <c r="Y223" s="151"/>
      <c r="Z223" s="151"/>
      <c r="AA223" s="151"/>
      <c r="AB223" s="151"/>
      <c r="AC223" s="151"/>
      <c r="AD223" s="151"/>
      <c r="AE223" s="159"/>
      <c r="AF223" s="159"/>
      <c r="AG223" s="159"/>
      <c r="AH223" s="159"/>
      <c r="AI223" s="84">
        <f t="shared" ref="AI223" si="1264">IF($I223=AI$6,$E223,0)</f>
        <v>0</v>
      </c>
      <c r="AJ223" s="84">
        <f t="shared" si="1252"/>
        <v>0</v>
      </c>
      <c r="AK223" s="141">
        <f t="shared" ref="AK223:AK225" si="1265">IF($H223&gt;0,AI223,0)</f>
        <v>0</v>
      </c>
      <c r="AL223" s="141">
        <f t="shared" ref="AL223:AL225" si="1266">IF(AK223&gt;0,1,0)</f>
        <v>0</v>
      </c>
      <c r="AM223" s="141">
        <f t="shared" ref="AM223:AM225" si="1267">IF($H223&gt;0,AJ223,0)</f>
        <v>0</v>
      </c>
      <c r="AN223" s="141">
        <f t="shared" ref="AN223:AN225" si="1268">IF(AM223&gt;0,1,0)</f>
        <v>0</v>
      </c>
      <c r="AO223" s="84">
        <f t="shared" ref="AO223" si="1269">IF($I223=AO$6,$E223,0)</f>
        <v>0</v>
      </c>
      <c r="AP223" s="84">
        <f t="shared" si="1253"/>
        <v>0</v>
      </c>
      <c r="AQ223" s="141">
        <f t="shared" ref="AQ223:AQ225" si="1270">IF($H223&gt;0,AO223,0)</f>
        <v>0</v>
      </c>
      <c r="AR223" s="141">
        <f t="shared" ref="AR223:AR225" si="1271">IF(AQ223&gt;0,1,0)</f>
        <v>0</v>
      </c>
      <c r="AS223" s="141">
        <f t="shared" ref="AS223:AS225" si="1272">IF($H223&gt;0,AP223,0)</f>
        <v>0</v>
      </c>
      <c r="AT223" s="141">
        <f t="shared" ref="AT223:AT225" si="1273">IF(AS223&gt;0,1,0)</f>
        <v>0</v>
      </c>
      <c r="AU223" s="141">
        <f>IF($H223&gt;0,#REF!,0)</f>
        <v>0</v>
      </c>
      <c r="AV223" s="141">
        <f t="shared" ref="AV223:AV225" si="1274">IF(AU223&gt;0,1,0)</f>
        <v>0</v>
      </c>
      <c r="AW223" s="141">
        <f>IF($H223&gt;0,#REF!,0)</f>
        <v>0</v>
      </c>
      <c r="AX223" s="141">
        <f t="shared" ref="AX223:AX225" si="1275">IF(AW223&gt;0,1,0)</f>
        <v>0</v>
      </c>
      <c r="AY223" s="247">
        <f t="shared" si="1178"/>
        <v>0</v>
      </c>
      <c r="AZ223" s="85"/>
      <c r="BA223" s="86">
        <v>0</v>
      </c>
    </row>
    <row r="224" spans="1:53" ht="45.75" x14ac:dyDescent="0.65">
      <c r="A224" s="87" t="str">
        <f>IF(E224+G224&gt;0,A222,"")</f>
        <v/>
      </c>
      <c r="B224" s="87" t="str">
        <f>IF(E224+G224&gt;0,B222,"")</f>
        <v/>
      </c>
      <c r="C224" s="76">
        <f>C223</f>
        <v>6</v>
      </c>
      <c r="D224" s="77" t="s">
        <v>142</v>
      </c>
      <c r="E224" s="78">
        <v>0</v>
      </c>
      <c r="F224" s="137">
        <v>1.5</v>
      </c>
      <c r="G224" s="78">
        <v>0</v>
      </c>
      <c r="H224" s="249">
        <f t="shared" si="1177"/>
        <v>0</v>
      </c>
      <c r="I224" s="80">
        <f>SUMIF(Y$14:AT$14,C224,Y$7:AT$7)</f>
        <v>0</v>
      </c>
      <c r="J224" s="81">
        <f t="shared" si="1254"/>
        <v>0</v>
      </c>
      <c r="K224" s="80">
        <f t="shared" si="1255"/>
        <v>0</v>
      </c>
      <c r="L224" s="81">
        <f t="shared" si="1256"/>
        <v>0</v>
      </c>
      <c r="M224" s="81">
        <f t="shared" si="1257"/>
        <v>0</v>
      </c>
      <c r="N224" s="82"/>
      <c r="O224" s="81">
        <f t="shared" si="1258"/>
        <v>0</v>
      </c>
      <c r="Q224" s="83">
        <f t="shared" si="1186"/>
        <v>153.91</v>
      </c>
      <c r="R224" s="81">
        <f t="shared" si="1259"/>
        <v>0</v>
      </c>
      <c r="S224" s="83">
        <f t="shared" si="1260"/>
        <v>230.87</v>
      </c>
      <c r="T224" s="81">
        <f t="shared" si="1261"/>
        <v>0</v>
      </c>
      <c r="U224" s="81">
        <f t="shared" si="1262"/>
        <v>0</v>
      </c>
      <c r="V224" s="82"/>
      <c r="W224" s="81">
        <f t="shared" si="1263"/>
        <v>0</v>
      </c>
      <c r="X224" s="10"/>
      <c r="Y224" s="151"/>
      <c r="Z224" s="151"/>
      <c r="AA224" s="151"/>
      <c r="AB224" s="151"/>
      <c r="AC224" s="151"/>
      <c r="AD224" s="151"/>
      <c r="AE224" s="159"/>
      <c r="AF224" s="159"/>
      <c r="AG224" s="159"/>
      <c r="AH224" s="159"/>
      <c r="AI224" s="84">
        <f>IF($I224=AI$7,$E224,0)</f>
        <v>0</v>
      </c>
      <c r="AJ224" s="84">
        <f>IF($K224=ROUND(AI$7*$F224,2),$G224,0)</f>
        <v>0</v>
      </c>
      <c r="AK224" s="141">
        <f t="shared" si="1265"/>
        <v>0</v>
      </c>
      <c r="AL224" s="141">
        <f t="shared" si="1266"/>
        <v>0</v>
      </c>
      <c r="AM224" s="141">
        <f t="shared" si="1267"/>
        <v>0</v>
      </c>
      <c r="AN224" s="141">
        <f t="shared" si="1268"/>
        <v>0</v>
      </c>
      <c r="AO224" s="84">
        <f>IF($I224=AO$7,$E224,0)</f>
        <v>0</v>
      </c>
      <c r="AP224" s="84">
        <f>IF($K224=ROUND(AO$7*$F224,2),$G224,0)</f>
        <v>0</v>
      </c>
      <c r="AQ224" s="141">
        <f t="shared" si="1270"/>
        <v>0</v>
      </c>
      <c r="AR224" s="141">
        <f t="shared" si="1271"/>
        <v>0</v>
      </c>
      <c r="AS224" s="141">
        <f t="shared" si="1272"/>
        <v>0</v>
      </c>
      <c r="AT224" s="141">
        <f t="shared" si="1273"/>
        <v>0</v>
      </c>
      <c r="AU224" s="141">
        <f>IF($H224&gt;0,#REF!,0)</f>
        <v>0</v>
      </c>
      <c r="AV224" s="141">
        <f t="shared" si="1274"/>
        <v>0</v>
      </c>
      <c r="AW224" s="141">
        <f>IF($H224&gt;0,#REF!,0)</f>
        <v>0</v>
      </c>
      <c r="AX224" s="141">
        <f t="shared" si="1275"/>
        <v>0</v>
      </c>
      <c r="AY224" s="247">
        <f t="shared" si="1178"/>
        <v>0</v>
      </c>
      <c r="AZ224" s="85"/>
      <c r="BA224" s="86">
        <v>0</v>
      </c>
    </row>
    <row r="225" spans="1:53" ht="45.75" x14ac:dyDescent="0.65">
      <c r="A225" s="87" t="str">
        <f>IF(E225+G225&gt;0,A222,"")</f>
        <v/>
      </c>
      <c r="B225" s="87" t="str">
        <f>IF(E225+G225&gt;0,B222,"")</f>
        <v/>
      </c>
      <c r="C225" s="76">
        <f>C223</f>
        <v>6</v>
      </c>
      <c r="D225" s="77" t="s">
        <v>142</v>
      </c>
      <c r="E225" s="78">
        <v>0</v>
      </c>
      <c r="F225" s="137">
        <v>1.1000000000000001</v>
      </c>
      <c r="G225" s="78">
        <v>0</v>
      </c>
      <c r="H225" s="249">
        <f t="shared" si="1177"/>
        <v>0</v>
      </c>
      <c r="I225" s="80">
        <f>SUMIF(Y$14:AT$14,C225,Y$7:AT$7)</f>
        <v>0</v>
      </c>
      <c r="J225" s="81">
        <f t="shared" si="1254"/>
        <v>0</v>
      </c>
      <c r="K225" s="80">
        <f t="shared" si="1255"/>
        <v>0</v>
      </c>
      <c r="L225" s="81">
        <f t="shared" si="1256"/>
        <v>0</v>
      </c>
      <c r="M225" s="81">
        <f t="shared" si="1257"/>
        <v>0</v>
      </c>
      <c r="N225" s="82"/>
      <c r="O225" s="81">
        <f t="shared" si="1258"/>
        <v>0</v>
      </c>
      <c r="Q225" s="83">
        <f t="shared" si="1186"/>
        <v>153.91</v>
      </c>
      <c r="R225" s="81">
        <f t="shared" si="1259"/>
        <v>0</v>
      </c>
      <c r="S225" s="83">
        <f t="shared" si="1260"/>
        <v>169.3</v>
      </c>
      <c r="T225" s="81">
        <f t="shared" si="1261"/>
        <v>0</v>
      </c>
      <c r="U225" s="81">
        <f t="shared" si="1262"/>
        <v>0</v>
      </c>
      <c r="V225" s="82"/>
      <c r="W225" s="81">
        <f t="shared" si="1263"/>
        <v>0</v>
      </c>
      <c r="X225" s="10"/>
      <c r="Y225" s="151"/>
      <c r="Z225" s="151"/>
      <c r="AA225" s="151"/>
      <c r="AB225" s="151"/>
      <c r="AC225" s="151"/>
      <c r="AD225" s="151"/>
      <c r="AE225" s="159"/>
      <c r="AF225" s="159"/>
      <c r="AG225" s="159"/>
      <c r="AH225" s="159"/>
      <c r="AI225" s="84">
        <f>IF($I225=AI$7,$E225,0)</f>
        <v>0</v>
      </c>
      <c r="AJ225" s="84">
        <f>IF($K225=ROUND(AI$7*$F225,2),$G225,0)</f>
        <v>0</v>
      </c>
      <c r="AK225" s="141">
        <f t="shared" si="1265"/>
        <v>0</v>
      </c>
      <c r="AL225" s="141">
        <f t="shared" si="1266"/>
        <v>0</v>
      </c>
      <c r="AM225" s="141">
        <f t="shared" si="1267"/>
        <v>0</v>
      </c>
      <c r="AN225" s="141">
        <f t="shared" si="1268"/>
        <v>0</v>
      </c>
      <c r="AO225" s="84">
        <f>IF($I225=AO$7,$E225,0)</f>
        <v>0</v>
      </c>
      <c r="AP225" s="84">
        <f>IF($K225=ROUND(AO$7*$F225,2),$G225,0)</f>
        <v>0</v>
      </c>
      <c r="AQ225" s="141">
        <f t="shared" si="1270"/>
        <v>0</v>
      </c>
      <c r="AR225" s="141">
        <f t="shared" si="1271"/>
        <v>0</v>
      </c>
      <c r="AS225" s="141">
        <f t="shared" si="1272"/>
        <v>0</v>
      </c>
      <c r="AT225" s="141">
        <f t="shared" si="1273"/>
        <v>0</v>
      </c>
      <c r="AU225" s="141">
        <f>IF($H225&gt;0,#REF!,0)</f>
        <v>0</v>
      </c>
      <c r="AV225" s="141">
        <f t="shared" si="1274"/>
        <v>0</v>
      </c>
      <c r="AW225" s="141">
        <f>IF($H225&gt;0,#REF!,0)</f>
        <v>0</v>
      </c>
      <c r="AX225" s="141">
        <f t="shared" si="1275"/>
        <v>0</v>
      </c>
      <c r="AY225" s="247">
        <f t="shared" si="1178"/>
        <v>0</v>
      </c>
      <c r="AZ225" s="85"/>
      <c r="BA225" s="86">
        <v>0</v>
      </c>
    </row>
    <row r="226" spans="1:53" ht="45.75" x14ac:dyDescent="0.65">
      <c r="A226" s="74" t="s">
        <v>143</v>
      </c>
      <c r="B226" s="74" t="s">
        <v>46</v>
      </c>
      <c r="C226" s="76">
        <f>C227</f>
        <v>6</v>
      </c>
      <c r="D226" s="77" t="s">
        <v>144</v>
      </c>
      <c r="E226" s="78">
        <v>2.04</v>
      </c>
      <c r="F226" s="137">
        <v>1.5</v>
      </c>
      <c r="G226" s="78">
        <v>0</v>
      </c>
      <c r="H226" s="249">
        <f t="shared" si="1177"/>
        <v>2.0400000000000001E-3</v>
      </c>
      <c r="I226" s="80">
        <f>SUMIF(Y$14:AT$14,C226,Y$6:AT$6)</f>
        <v>0</v>
      </c>
      <c r="J226" s="81">
        <f>IF(H226=0,ROUND(E226*I226,2),ROUND(H226*E226,2))</f>
        <v>0</v>
      </c>
      <c r="K226" s="80">
        <f>ROUND(F226*I226,2)</f>
        <v>0</v>
      </c>
      <c r="L226" s="81">
        <f>IF(H226=0,ROUND(ROUND(F226*I226,2)*G226,2),ROUND(G226*H226,2))</f>
        <v>0</v>
      </c>
      <c r="M226" s="81">
        <f>L226-ROUND(G226*I226,2)</f>
        <v>0</v>
      </c>
      <c r="N226" s="82"/>
      <c r="O226" s="81">
        <f>J226+L226+N226</f>
        <v>0</v>
      </c>
      <c r="Q226" s="83">
        <f t="shared" si="1186"/>
        <v>153.91</v>
      </c>
      <c r="R226" s="81">
        <f>ROUND(Q226*E226,2)</f>
        <v>313.98</v>
      </c>
      <c r="S226" s="83">
        <f>ROUND(F226*Q226,2)</f>
        <v>230.87</v>
      </c>
      <c r="T226" s="81">
        <f>ROUND(S226*G226,2)</f>
        <v>0</v>
      </c>
      <c r="U226" s="81">
        <f>T226-ROUND(Q226*G226,2)</f>
        <v>0</v>
      </c>
      <c r="V226" s="82"/>
      <c r="W226" s="81">
        <f>R226+T226+V226</f>
        <v>313.98</v>
      </c>
      <c r="X226" s="10"/>
      <c r="Y226" s="151"/>
      <c r="Z226" s="151"/>
      <c r="AA226" s="151"/>
      <c r="AB226" s="151"/>
      <c r="AC226" s="151"/>
      <c r="AD226" s="151"/>
      <c r="AE226" s="159"/>
      <c r="AF226" s="159"/>
      <c r="AG226" s="159"/>
      <c r="AH226" s="159"/>
      <c r="AI226" s="84">
        <f>IF($I226=AI$6,$E226,0)</f>
        <v>0</v>
      </c>
      <c r="AJ226" s="84">
        <f t="shared" ref="AJ226:AJ227" si="1276">IF($K226=ROUND(AI$6*$F226,2),$G226,0)</f>
        <v>0</v>
      </c>
      <c r="AK226" s="141">
        <f>IF($H226&gt;0,AI226,0)</f>
        <v>0</v>
      </c>
      <c r="AL226" s="141">
        <f>IF(AK226&gt;0,1,0)</f>
        <v>0</v>
      </c>
      <c r="AM226" s="141">
        <f>IF($H226&gt;0,AJ226,0)</f>
        <v>0</v>
      </c>
      <c r="AN226" s="141">
        <f>IF(AM226&gt;0,1,0)</f>
        <v>0</v>
      </c>
      <c r="AO226" s="84">
        <f>IF($I226=AO$6,$E226,0)</f>
        <v>0</v>
      </c>
      <c r="AP226" s="84">
        <f t="shared" ref="AP226:AP227" si="1277">IF($K226=ROUND(AO$6*$F226,2),$G226,0)</f>
        <v>0</v>
      </c>
      <c r="AQ226" s="141">
        <f>IF($H226&gt;0,AO226,0)</f>
        <v>0</v>
      </c>
      <c r="AR226" s="141">
        <f>IF(AQ226&gt;0,1,0)</f>
        <v>0</v>
      </c>
      <c r="AS226" s="141">
        <f>IF($H226&gt;0,AP226,0)</f>
        <v>0</v>
      </c>
      <c r="AT226" s="141">
        <f>IF(AS226&gt;0,1,0)</f>
        <v>0</v>
      </c>
      <c r="AU226" s="141" t="e">
        <f>IF($H226&gt;0,#REF!,0)</f>
        <v>#REF!</v>
      </c>
      <c r="AV226" s="141" t="e">
        <f>IF(AU226&gt;0,1,0)</f>
        <v>#REF!</v>
      </c>
      <c r="AW226" s="141" t="e">
        <f>IF($H226&gt;0,#REF!,0)</f>
        <v>#REF!</v>
      </c>
      <c r="AX226" s="141" t="e">
        <f>IF(AW226&gt;0,1,0)</f>
        <v>#REF!</v>
      </c>
      <c r="AY226" s="247">
        <f t="shared" si="1178"/>
        <v>3.8E-3</v>
      </c>
      <c r="AZ226" s="85"/>
      <c r="BA226" s="86">
        <v>3.8</v>
      </c>
    </row>
    <row r="227" spans="1:53" ht="45.75" x14ac:dyDescent="0.65">
      <c r="A227" s="87" t="str">
        <f>IF(E227+G227&gt;0,A226,"")</f>
        <v/>
      </c>
      <c r="B227" s="87" t="str">
        <f>IF(E227+G227&gt;0,B226,"")</f>
        <v/>
      </c>
      <c r="C227" s="76">
        <v>6</v>
      </c>
      <c r="D227" s="77" t="s">
        <v>144</v>
      </c>
      <c r="E227" s="78">
        <v>0</v>
      </c>
      <c r="F227" s="137">
        <v>1.1000000000000001</v>
      </c>
      <c r="G227" s="78">
        <v>0</v>
      </c>
      <c r="H227" s="249">
        <f t="shared" si="1177"/>
        <v>0</v>
      </c>
      <c r="I227" s="80">
        <f>SUMIF(Y$14:AT$14,C227,Y$6:AT$6)</f>
        <v>0</v>
      </c>
      <c r="J227" s="81">
        <f t="shared" ref="J227:J229" si="1278">IF(H227=0,ROUND(E227*I227,2),ROUND(H227*E227,2))</f>
        <v>0</v>
      </c>
      <c r="K227" s="80">
        <f t="shared" ref="K227:K229" si="1279">ROUND(F227*I227,2)</f>
        <v>0</v>
      </c>
      <c r="L227" s="81">
        <f t="shared" ref="L227:L229" si="1280">IF(H227=0,ROUND(ROUND(F227*I227,2)*G227,2),ROUND(G227*H227,2))</f>
        <v>0</v>
      </c>
      <c r="M227" s="81">
        <f t="shared" ref="M227:M229" si="1281">L227-ROUND(G227*I227,2)</f>
        <v>0</v>
      </c>
      <c r="N227" s="82"/>
      <c r="O227" s="81">
        <f t="shared" ref="O227:O229" si="1282">J227+L227+N227</f>
        <v>0</v>
      </c>
      <c r="Q227" s="83">
        <f t="shared" si="1186"/>
        <v>153.91</v>
      </c>
      <c r="R227" s="81">
        <f t="shared" ref="R227:R229" si="1283">ROUND(Q227*E227,2)</f>
        <v>0</v>
      </c>
      <c r="S227" s="83">
        <f t="shared" ref="S227:S229" si="1284">ROUND(F227*Q227,2)</f>
        <v>169.3</v>
      </c>
      <c r="T227" s="81">
        <f t="shared" ref="T227:T229" si="1285">ROUND(S227*G227,2)</f>
        <v>0</v>
      </c>
      <c r="U227" s="81">
        <f t="shared" ref="U227:U229" si="1286">T227-ROUND(Q227*G227,2)</f>
        <v>0</v>
      </c>
      <c r="V227" s="82"/>
      <c r="W227" s="81">
        <f t="shared" ref="W227:W229" si="1287">R227+T227+V227</f>
        <v>0</v>
      </c>
      <c r="X227" s="10"/>
      <c r="Y227" s="151"/>
      <c r="Z227" s="151"/>
      <c r="AA227" s="151"/>
      <c r="AB227" s="151"/>
      <c r="AC227" s="151"/>
      <c r="AD227" s="151"/>
      <c r="AE227" s="159"/>
      <c r="AF227" s="159"/>
      <c r="AG227" s="159"/>
      <c r="AH227" s="159"/>
      <c r="AI227" s="84">
        <f t="shared" ref="AI227" si="1288">IF($I227=AI$6,$E227,0)</f>
        <v>0</v>
      </c>
      <c r="AJ227" s="84">
        <f t="shared" si="1276"/>
        <v>0</v>
      </c>
      <c r="AK227" s="141">
        <f t="shared" ref="AK227:AK229" si="1289">IF($H227&gt;0,AI227,0)</f>
        <v>0</v>
      </c>
      <c r="AL227" s="141">
        <f t="shared" ref="AL227:AL229" si="1290">IF(AK227&gt;0,1,0)</f>
        <v>0</v>
      </c>
      <c r="AM227" s="141">
        <f t="shared" ref="AM227:AM229" si="1291">IF($H227&gt;0,AJ227,0)</f>
        <v>0</v>
      </c>
      <c r="AN227" s="141">
        <f t="shared" ref="AN227:AN229" si="1292">IF(AM227&gt;0,1,0)</f>
        <v>0</v>
      </c>
      <c r="AO227" s="84">
        <f t="shared" ref="AO227" si="1293">IF($I227=AO$6,$E227,0)</f>
        <v>0</v>
      </c>
      <c r="AP227" s="84">
        <f t="shared" si="1277"/>
        <v>0</v>
      </c>
      <c r="AQ227" s="141">
        <f t="shared" ref="AQ227:AQ229" si="1294">IF($H227&gt;0,AO227,0)</f>
        <v>0</v>
      </c>
      <c r="AR227" s="141">
        <f t="shared" ref="AR227:AR229" si="1295">IF(AQ227&gt;0,1,0)</f>
        <v>0</v>
      </c>
      <c r="AS227" s="141">
        <f t="shared" ref="AS227:AS229" si="1296">IF($H227&gt;0,AP227,0)</f>
        <v>0</v>
      </c>
      <c r="AT227" s="141">
        <f t="shared" ref="AT227:AT229" si="1297">IF(AS227&gt;0,1,0)</f>
        <v>0</v>
      </c>
      <c r="AU227" s="141">
        <f>IF($H227&gt;0,#REF!,0)</f>
        <v>0</v>
      </c>
      <c r="AV227" s="141">
        <f t="shared" ref="AV227:AV229" si="1298">IF(AU227&gt;0,1,0)</f>
        <v>0</v>
      </c>
      <c r="AW227" s="141">
        <f>IF($H227&gt;0,#REF!,0)</f>
        <v>0</v>
      </c>
      <c r="AX227" s="141">
        <f t="shared" ref="AX227:AX229" si="1299">IF(AW227&gt;0,1,0)</f>
        <v>0</v>
      </c>
      <c r="AY227" s="247">
        <f t="shared" si="1178"/>
        <v>0</v>
      </c>
      <c r="AZ227" s="85"/>
      <c r="BA227" s="86">
        <v>0</v>
      </c>
    </row>
    <row r="228" spans="1:53" ht="45.75" x14ac:dyDescent="0.65">
      <c r="A228" s="87" t="str">
        <f>IF(E228+G228&gt;0,A226,"")</f>
        <v/>
      </c>
      <c r="B228" s="87" t="str">
        <f>IF(E228+G228&gt;0,B226,"")</f>
        <v/>
      </c>
      <c r="C228" s="76">
        <f>C227</f>
        <v>6</v>
      </c>
      <c r="D228" s="77" t="s">
        <v>144</v>
      </c>
      <c r="E228" s="78">
        <v>0</v>
      </c>
      <c r="F228" s="137">
        <v>1.5</v>
      </c>
      <c r="G228" s="78">
        <v>0</v>
      </c>
      <c r="H228" s="249">
        <f t="shared" si="1177"/>
        <v>0</v>
      </c>
      <c r="I228" s="80">
        <f>SUMIF(Y$14:AT$14,C228,Y$7:AT$7)</f>
        <v>0</v>
      </c>
      <c r="J228" s="81">
        <f t="shared" si="1278"/>
        <v>0</v>
      </c>
      <c r="K228" s="80">
        <f t="shared" si="1279"/>
        <v>0</v>
      </c>
      <c r="L228" s="81">
        <f t="shared" si="1280"/>
        <v>0</v>
      </c>
      <c r="M228" s="81">
        <f t="shared" si="1281"/>
        <v>0</v>
      </c>
      <c r="N228" s="82"/>
      <c r="O228" s="81">
        <f t="shared" si="1282"/>
        <v>0</v>
      </c>
      <c r="Q228" s="83">
        <f t="shared" si="1186"/>
        <v>153.91</v>
      </c>
      <c r="R228" s="81">
        <f t="shared" si="1283"/>
        <v>0</v>
      </c>
      <c r="S228" s="83">
        <f t="shared" si="1284"/>
        <v>230.87</v>
      </c>
      <c r="T228" s="81">
        <f t="shared" si="1285"/>
        <v>0</v>
      </c>
      <c r="U228" s="81">
        <f t="shared" si="1286"/>
        <v>0</v>
      </c>
      <c r="V228" s="82"/>
      <c r="W228" s="81">
        <f t="shared" si="1287"/>
        <v>0</v>
      </c>
      <c r="X228" s="10"/>
      <c r="Y228" s="151"/>
      <c r="Z228" s="151"/>
      <c r="AA228" s="151"/>
      <c r="AB228" s="151"/>
      <c r="AC228" s="151"/>
      <c r="AD228" s="151"/>
      <c r="AE228" s="159"/>
      <c r="AF228" s="159"/>
      <c r="AG228" s="159"/>
      <c r="AH228" s="159"/>
      <c r="AI228" s="84">
        <f>IF($I228=AI$7,$E228,0)</f>
        <v>0</v>
      </c>
      <c r="AJ228" s="84">
        <f>IF($K228=ROUND(AI$7*$F228,2),$G228,0)</f>
        <v>0</v>
      </c>
      <c r="AK228" s="141">
        <f t="shared" si="1289"/>
        <v>0</v>
      </c>
      <c r="AL228" s="141">
        <f t="shared" si="1290"/>
        <v>0</v>
      </c>
      <c r="AM228" s="141">
        <f t="shared" si="1291"/>
        <v>0</v>
      </c>
      <c r="AN228" s="141">
        <f t="shared" si="1292"/>
        <v>0</v>
      </c>
      <c r="AO228" s="84">
        <f>IF($I228=AO$7,$E228,0)</f>
        <v>0</v>
      </c>
      <c r="AP228" s="84">
        <f>IF($K228=ROUND(AO$7*$F228,2),$G228,0)</f>
        <v>0</v>
      </c>
      <c r="AQ228" s="141">
        <f t="shared" si="1294"/>
        <v>0</v>
      </c>
      <c r="AR228" s="141">
        <f t="shared" si="1295"/>
        <v>0</v>
      </c>
      <c r="AS228" s="141">
        <f t="shared" si="1296"/>
        <v>0</v>
      </c>
      <c r="AT228" s="141">
        <f t="shared" si="1297"/>
        <v>0</v>
      </c>
      <c r="AU228" s="141">
        <f>IF($H228&gt;0,#REF!,0)</f>
        <v>0</v>
      </c>
      <c r="AV228" s="141">
        <f t="shared" si="1298"/>
        <v>0</v>
      </c>
      <c r="AW228" s="141">
        <f>IF($H228&gt;0,#REF!,0)</f>
        <v>0</v>
      </c>
      <c r="AX228" s="141">
        <f t="shared" si="1299"/>
        <v>0</v>
      </c>
      <c r="AY228" s="247">
        <f t="shared" si="1178"/>
        <v>0</v>
      </c>
      <c r="AZ228" s="85"/>
      <c r="BA228" s="86">
        <v>0</v>
      </c>
    </row>
    <row r="229" spans="1:53" ht="45.75" x14ac:dyDescent="0.65">
      <c r="A229" s="87" t="str">
        <f>IF(E229+G229&gt;0,A226,"")</f>
        <v/>
      </c>
      <c r="B229" s="87" t="str">
        <f>IF(E229+G229&gt;0,B226,"")</f>
        <v/>
      </c>
      <c r="C229" s="76">
        <f>C227</f>
        <v>6</v>
      </c>
      <c r="D229" s="77" t="s">
        <v>144</v>
      </c>
      <c r="E229" s="78">
        <v>0</v>
      </c>
      <c r="F229" s="137">
        <v>1.1000000000000001</v>
      </c>
      <c r="G229" s="78">
        <v>0</v>
      </c>
      <c r="H229" s="249">
        <f t="shared" si="1177"/>
        <v>0</v>
      </c>
      <c r="I229" s="80">
        <f>SUMIF(Y$14:AT$14,C229,Y$7:AT$7)</f>
        <v>0</v>
      </c>
      <c r="J229" s="81">
        <f t="shared" si="1278"/>
        <v>0</v>
      </c>
      <c r="K229" s="80">
        <f t="shared" si="1279"/>
        <v>0</v>
      </c>
      <c r="L229" s="81">
        <f t="shared" si="1280"/>
        <v>0</v>
      </c>
      <c r="M229" s="81">
        <f t="shared" si="1281"/>
        <v>0</v>
      </c>
      <c r="N229" s="82"/>
      <c r="O229" s="81">
        <f t="shared" si="1282"/>
        <v>0</v>
      </c>
      <c r="Q229" s="83">
        <f t="shared" si="1186"/>
        <v>153.91</v>
      </c>
      <c r="R229" s="81">
        <f t="shared" si="1283"/>
        <v>0</v>
      </c>
      <c r="S229" s="83">
        <f t="shared" si="1284"/>
        <v>169.3</v>
      </c>
      <c r="T229" s="81">
        <f t="shared" si="1285"/>
        <v>0</v>
      </c>
      <c r="U229" s="81">
        <f t="shared" si="1286"/>
        <v>0</v>
      </c>
      <c r="V229" s="82"/>
      <c r="W229" s="81">
        <f t="shared" si="1287"/>
        <v>0</v>
      </c>
      <c r="X229" s="10"/>
      <c r="Y229" s="151"/>
      <c r="Z229" s="151"/>
      <c r="AA229" s="151"/>
      <c r="AB229" s="151"/>
      <c r="AC229" s="151"/>
      <c r="AD229" s="151"/>
      <c r="AE229" s="159"/>
      <c r="AF229" s="159"/>
      <c r="AG229" s="159"/>
      <c r="AH229" s="159"/>
      <c r="AI229" s="84">
        <f>IF($I229=AI$7,$E229,0)</f>
        <v>0</v>
      </c>
      <c r="AJ229" s="84">
        <f>IF($K229=ROUND(AI$7*$F229,2),$G229,0)</f>
        <v>0</v>
      </c>
      <c r="AK229" s="141">
        <f t="shared" si="1289"/>
        <v>0</v>
      </c>
      <c r="AL229" s="141">
        <f t="shared" si="1290"/>
        <v>0</v>
      </c>
      <c r="AM229" s="141">
        <f t="shared" si="1291"/>
        <v>0</v>
      </c>
      <c r="AN229" s="141">
        <f t="shared" si="1292"/>
        <v>0</v>
      </c>
      <c r="AO229" s="84">
        <f>IF($I229=AO$7,$E229,0)</f>
        <v>0</v>
      </c>
      <c r="AP229" s="84">
        <f>IF($K229=ROUND(AO$7*$F229,2),$G229,0)</f>
        <v>0</v>
      </c>
      <c r="AQ229" s="141">
        <f t="shared" si="1294"/>
        <v>0</v>
      </c>
      <c r="AR229" s="141">
        <f t="shared" si="1295"/>
        <v>0</v>
      </c>
      <c r="AS229" s="141">
        <f t="shared" si="1296"/>
        <v>0</v>
      </c>
      <c r="AT229" s="141">
        <f t="shared" si="1297"/>
        <v>0</v>
      </c>
      <c r="AU229" s="141">
        <f>IF($H229&gt;0,#REF!,0)</f>
        <v>0</v>
      </c>
      <c r="AV229" s="141">
        <f t="shared" si="1298"/>
        <v>0</v>
      </c>
      <c r="AW229" s="141">
        <f>IF($H229&gt;0,#REF!,0)</f>
        <v>0</v>
      </c>
      <c r="AX229" s="141">
        <f t="shared" si="1299"/>
        <v>0</v>
      </c>
      <c r="AY229" s="247">
        <f t="shared" si="1178"/>
        <v>0</v>
      </c>
      <c r="AZ229" s="85"/>
      <c r="BA229" s="86">
        <v>0</v>
      </c>
    </row>
    <row r="230" spans="1:53" ht="45.75" x14ac:dyDescent="0.65">
      <c r="A230" s="74" t="s">
        <v>145</v>
      </c>
      <c r="B230" s="74" t="s">
        <v>46</v>
      </c>
      <c r="C230" s="76">
        <f>C231</f>
        <v>6</v>
      </c>
      <c r="D230" s="77" t="s">
        <v>146</v>
      </c>
      <c r="E230" s="78">
        <v>1.0860000000000001</v>
      </c>
      <c r="F230" s="137">
        <v>1.5</v>
      </c>
      <c r="G230" s="78">
        <v>0</v>
      </c>
      <c r="H230" s="249">
        <f t="shared" si="1177"/>
        <v>1.0860000000000002E-3</v>
      </c>
      <c r="I230" s="80">
        <f>SUMIF(Y$14:AT$14,C230,Y$6:AT$6)</f>
        <v>0</v>
      </c>
      <c r="J230" s="81">
        <f>IF(H230=0,ROUND(E230*I230,2),ROUND(H230*E230,2))</f>
        <v>0</v>
      </c>
      <c r="K230" s="80">
        <f>ROUND(F230*I230,2)</f>
        <v>0</v>
      </c>
      <c r="L230" s="81">
        <f>IF(H230=0,ROUND(ROUND(F230*I230,2)*G230,2),ROUND(G230*H230,2))</f>
        <v>0</v>
      </c>
      <c r="M230" s="81">
        <f>L230-ROUND(G230*I230,2)</f>
        <v>0</v>
      </c>
      <c r="N230" s="82"/>
      <c r="O230" s="81">
        <f>J230+L230+N230</f>
        <v>0</v>
      </c>
      <c r="Q230" s="83">
        <f t="shared" si="1186"/>
        <v>153.91</v>
      </c>
      <c r="R230" s="81">
        <f>ROUND(Q230*E230,2)</f>
        <v>167.15</v>
      </c>
      <c r="S230" s="83">
        <f>ROUND(F230*Q230,2)</f>
        <v>230.87</v>
      </c>
      <c r="T230" s="81">
        <f>ROUND(S230*G230,2)</f>
        <v>0</v>
      </c>
      <c r="U230" s="81">
        <f>T230-ROUND(Q230*G230,2)</f>
        <v>0</v>
      </c>
      <c r="V230" s="82"/>
      <c r="W230" s="81">
        <f>R230+T230+V230</f>
        <v>167.15</v>
      </c>
      <c r="X230" s="10"/>
      <c r="Y230" s="151"/>
      <c r="Z230" s="151"/>
      <c r="AA230" s="151"/>
      <c r="AB230" s="151"/>
      <c r="AC230" s="151"/>
      <c r="AD230" s="151"/>
      <c r="AE230" s="159"/>
      <c r="AF230" s="159"/>
      <c r="AG230" s="159"/>
      <c r="AH230" s="159"/>
      <c r="AI230" s="84">
        <f>IF($I230=AI$6,$E230,0)</f>
        <v>0</v>
      </c>
      <c r="AJ230" s="84">
        <f t="shared" ref="AJ230:AJ231" si="1300">IF($K230=ROUND(AI$6*$F230,2),$G230,0)</f>
        <v>0</v>
      </c>
      <c r="AK230" s="141">
        <f>IF($H230&gt;0,AI230,0)</f>
        <v>0</v>
      </c>
      <c r="AL230" s="141">
        <f>IF(AK230&gt;0,1,0)</f>
        <v>0</v>
      </c>
      <c r="AM230" s="141">
        <f>IF($H230&gt;0,AJ230,0)</f>
        <v>0</v>
      </c>
      <c r="AN230" s="141">
        <f>IF(AM230&gt;0,1,0)</f>
        <v>0</v>
      </c>
      <c r="AO230" s="84">
        <f>IF($I230=AO$6,$E230,0)</f>
        <v>0</v>
      </c>
      <c r="AP230" s="84">
        <f t="shared" ref="AP230:AP231" si="1301">IF($K230=ROUND(AO$6*$F230,2),$G230,0)</f>
        <v>0</v>
      </c>
      <c r="AQ230" s="141">
        <f>IF($H230&gt;0,AO230,0)</f>
        <v>0</v>
      </c>
      <c r="AR230" s="141">
        <f>IF(AQ230&gt;0,1,0)</f>
        <v>0</v>
      </c>
      <c r="AS230" s="141">
        <f>IF($H230&gt;0,AP230,0)</f>
        <v>0</v>
      </c>
      <c r="AT230" s="141">
        <f>IF(AS230&gt;0,1,0)</f>
        <v>0</v>
      </c>
      <c r="AU230" s="141" t="e">
        <f>IF($H230&gt;0,#REF!,0)</f>
        <v>#REF!</v>
      </c>
      <c r="AV230" s="141" t="e">
        <f>IF(AU230&gt;0,1,0)</f>
        <v>#REF!</v>
      </c>
      <c r="AW230" s="141" t="e">
        <f>IF($H230&gt;0,#REF!,0)</f>
        <v>#REF!</v>
      </c>
      <c r="AX230" s="141" t="e">
        <f>IF(AW230&gt;0,1,0)</f>
        <v>#REF!</v>
      </c>
      <c r="AY230" s="247">
        <f t="shared" si="1178"/>
        <v>1.5499999999999999E-3</v>
      </c>
      <c r="AZ230" s="85"/>
      <c r="BA230" s="86">
        <v>1.55</v>
      </c>
    </row>
    <row r="231" spans="1:53" ht="45.75" x14ac:dyDescent="0.65">
      <c r="A231" s="87" t="str">
        <f>IF(E231+G231&gt;0,A230,"")</f>
        <v/>
      </c>
      <c r="B231" s="87" t="str">
        <f>IF(E231+G231&gt;0,B230,"")</f>
        <v/>
      </c>
      <c r="C231" s="76">
        <v>6</v>
      </c>
      <c r="D231" s="77" t="s">
        <v>146</v>
      </c>
      <c r="E231" s="78">
        <v>0</v>
      </c>
      <c r="F231" s="137">
        <v>1.1000000000000001</v>
      </c>
      <c r="G231" s="78">
        <v>0</v>
      </c>
      <c r="H231" s="249">
        <f t="shared" si="1177"/>
        <v>0</v>
      </c>
      <c r="I231" s="80">
        <f>SUMIF(Y$14:AT$14,C231,Y$6:AT$6)</f>
        <v>0</v>
      </c>
      <c r="J231" s="81">
        <f t="shared" ref="J231:J233" si="1302">IF(H231=0,ROUND(E231*I231,2),ROUND(H231*E231,2))</f>
        <v>0</v>
      </c>
      <c r="K231" s="80">
        <f t="shared" ref="K231:K233" si="1303">ROUND(F231*I231,2)</f>
        <v>0</v>
      </c>
      <c r="L231" s="81">
        <f t="shared" ref="L231:L233" si="1304">IF(H231=0,ROUND(ROUND(F231*I231,2)*G231,2),ROUND(G231*H231,2))</f>
        <v>0</v>
      </c>
      <c r="M231" s="81">
        <f t="shared" ref="M231:M233" si="1305">L231-ROUND(G231*I231,2)</f>
        <v>0</v>
      </c>
      <c r="N231" s="82"/>
      <c r="O231" s="81">
        <f t="shared" ref="O231:O233" si="1306">J231+L231+N231</f>
        <v>0</v>
      </c>
      <c r="Q231" s="83">
        <f t="shared" si="1186"/>
        <v>153.91</v>
      </c>
      <c r="R231" s="81">
        <f t="shared" ref="R231:R233" si="1307">ROUND(Q231*E231,2)</f>
        <v>0</v>
      </c>
      <c r="S231" s="83">
        <f t="shared" ref="S231:S233" si="1308">ROUND(F231*Q231,2)</f>
        <v>169.3</v>
      </c>
      <c r="T231" s="81">
        <f t="shared" ref="T231:T233" si="1309">ROUND(S231*G231,2)</f>
        <v>0</v>
      </c>
      <c r="U231" s="81">
        <f t="shared" ref="U231:U233" si="1310">T231-ROUND(Q231*G231,2)</f>
        <v>0</v>
      </c>
      <c r="V231" s="82"/>
      <c r="W231" s="81">
        <f t="shared" ref="W231:W233" si="1311">R231+T231+V231</f>
        <v>0</v>
      </c>
      <c r="X231" s="10"/>
      <c r="Y231" s="151"/>
      <c r="Z231" s="151"/>
      <c r="AA231" s="151"/>
      <c r="AB231" s="151"/>
      <c r="AC231" s="151"/>
      <c r="AD231" s="151"/>
      <c r="AE231" s="159"/>
      <c r="AF231" s="159"/>
      <c r="AG231" s="159"/>
      <c r="AH231" s="159"/>
      <c r="AI231" s="84">
        <f t="shared" ref="AI231" si="1312">IF($I231=AI$6,$E231,0)</f>
        <v>0</v>
      </c>
      <c r="AJ231" s="84">
        <f t="shared" si="1300"/>
        <v>0</v>
      </c>
      <c r="AK231" s="141">
        <f t="shared" ref="AK231:AK233" si="1313">IF($H231&gt;0,AI231,0)</f>
        <v>0</v>
      </c>
      <c r="AL231" s="141">
        <f t="shared" ref="AL231:AL233" si="1314">IF(AK231&gt;0,1,0)</f>
        <v>0</v>
      </c>
      <c r="AM231" s="141">
        <f t="shared" ref="AM231:AM233" si="1315">IF($H231&gt;0,AJ231,0)</f>
        <v>0</v>
      </c>
      <c r="AN231" s="141">
        <f t="shared" ref="AN231:AN233" si="1316">IF(AM231&gt;0,1,0)</f>
        <v>0</v>
      </c>
      <c r="AO231" s="84">
        <f t="shared" ref="AO231" si="1317">IF($I231=AO$6,$E231,0)</f>
        <v>0</v>
      </c>
      <c r="AP231" s="84">
        <f t="shared" si="1301"/>
        <v>0</v>
      </c>
      <c r="AQ231" s="141">
        <f t="shared" ref="AQ231:AQ233" si="1318">IF($H231&gt;0,AO231,0)</f>
        <v>0</v>
      </c>
      <c r="AR231" s="141">
        <f t="shared" ref="AR231:AR233" si="1319">IF(AQ231&gt;0,1,0)</f>
        <v>0</v>
      </c>
      <c r="AS231" s="141">
        <f t="shared" ref="AS231:AS233" si="1320">IF($H231&gt;0,AP231,0)</f>
        <v>0</v>
      </c>
      <c r="AT231" s="141">
        <f t="shared" ref="AT231:AT233" si="1321">IF(AS231&gt;0,1,0)</f>
        <v>0</v>
      </c>
      <c r="AU231" s="141">
        <f>IF($H231&gt;0,#REF!,0)</f>
        <v>0</v>
      </c>
      <c r="AV231" s="141">
        <f t="shared" ref="AV231:AV233" si="1322">IF(AU231&gt;0,1,0)</f>
        <v>0</v>
      </c>
      <c r="AW231" s="141">
        <f>IF($H231&gt;0,#REF!,0)</f>
        <v>0</v>
      </c>
      <c r="AX231" s="141">
        <f t="shared" ref="AX231:AX233" si="1323">IF(AW231&gt;0,1,0)</f>
        <v>0</v>
      </c>
      <c r="AY231" s="247">
        <f t="shared" si="1178"/>
        <v>0</v>
      </c>
      <c r="AZ231" s="85"/>
      <c r="BA231" s="86">
        <v>0</v>
      </c>
    </row>
    <row r="232" spans="1:53" ht="45.75" x14ac:dyDescent="0.65">
      <c r="A232" s="87" t="str">
        <f>IF(E232+G232&gt;0,A230,"")</f>
        <v/>
      </c>
      <c r="B232" s="87" t="str">
        <f>IF(E232+G232&gt;0,B230,"")</f>
        <v/>
      </c>
      <c r="C232" s="76">
        <f>C231</f>
        <v>6</v>
      </c>
      <c r="D232" s="77" t="s">
        <v>146</v>
      </c>
      <c r="E232" s="78">
        <v>0</v>
      </c>
      <c r="F232" s="137">
        <v>1.5</v>
      </c>
      <c r="G232" s="78">
        <v>0</v>
      </c>
      <c r="H232" s="249">
        <f t="shared" si="1177"/>
        <v>0</v>
      </c>
      <c r="I232" s="80">
        <f>SUMIF(Y$14:AT$14,C232,Y$7:AT$7)</f>
        <v>0</v>
      </c>
      <c r="J232" s="81">
        <f t="shared" si="1302"/>
        <v>0</v>
      </c>
      <c r="K232" s="80">
        <f t="shared" si="1303"/>
        <v>0</v>
      </c>
      <c r="L232" s="81">
        <f t="shared" si="1304"/>
        <v>0</v>
      </c>
      <c r="M232" s="81">
        <f t="shared" si="1305"/>
        <v>0</v>
      </c>
      <c r="N232" s="82"/>
      <c r="O232" s="81">
        <f t="shared" si="1306"/>
        <v>0</v>
      </c>
      <c r="Q232" s="83">
        <f t="shared" si="1186"/>
        <v>153.91</v>
      </c>
      <c r="R232" s="81">
        <f t="shared" si="1307"/>
        <v>0</v>
      </c>
      <c r="S232" s="83">
        <f t="shared" si="1308"/>
        <v>230.87</v>
      </c>
      <c r="T232" s="81">
        <f t="shared" si="1309"/>
        <v>0</v>
      </c>
      <c r="U232" s="81">
        <f t="shared" si="1310"/>
        <v>0</v>
      </c>
      <c r="V232" s="82"/>
      <c r="W232" s="81">
        <f t="shared" si="1311"/>
        <v>0</v>
      </c>
      <c r="X232" s="10"/>
      <c r="Y232" s="151"/>
      <c r="Z232" s="151"/>
      <c r="AA232" s="151"/>
      <c r="AB232" s="151"/>
      <c r="AC232" s="151"/>
      <c r="AD232" s="151"/>
      <c r="AE232" s="159"/>
      <c r="AF232" s="159"/>
      <c r="AG232" s="159"/>
      <c r="AH232" s="159"/>
      <c r="AI232" s="84">
        <f>IF($I232=AI$7,$E232,0)</f>
        <v>0</v>
      </c>
      <c r="AJ232" s="84">
        <f>IF($K232=ROUND(AI$7*$F232,2),$G232,0)</f>
        <v>0</v>
      </c>
      <c r="AK232" s="141">
        <f t="shared" si="1313"/>
        <v>0</v>
      </c>
      <c r="AL232" s="141">
        <f t="shared" si="1314"/>
        <v>0</v>
      </c>
      <c r="AM232" s="141">
        <f t="shared" si="1315"/>
        <v>0</v>
      </c>
      <c r="AN232" s="141">
        <f t="shared" si="1316"/>
        <v>0</v>
      </c>
      <c r="AO232" s="84">
        <f>IF($I232=AO$7,$E232,0)</f>
        <v>0</v>
      </c>
      <c r="AP232" s="84">
        <f>IF($K232=ROUND(AO$7*$F232,2),$G232,0)</f>
        <v>0</v>
      </c>
      <c r="AQ232" s="141">
        <f t="shared" si="1318"/>
        <v>0</v>
      </c>
      <c r="AR232" s="141">
        <f t="shared" si="1319"/>
        <v>0</v>
      </c>
      <c r="AS232" s="141">
        <f t="shared" si="1320"/>
        <v>0</v>
      </c>
      <c r="AT232" s="141">
        <f t="shared" si="1321"/>
        <v>0</v>
      </c>
      <c r="AU232" s="141">
        <f>IF($H232&gt;0,#REF!,0)</f>
        <v>0</v>
      </c>
      <c r="AV232" s="141">
        <f t="shared" si="1322"/>
        <v>0</v>
      </c>
      <c r="AW232" s="141">
        <f>IF($H232&gt;0,#REF!,0)</f>
        <v>0</v>
      </c>
      <c r="AX232" s="141">
        <f t="shared" si="1323"/>
        <v>0</v>
      </c>
      <c r="AY232" s="247">
        <f t="shared" si="1178"/>
        <v>0</v>
      </c>
      <c r="AZ232" s="85"/>
      <c r="BA232" s="86">
        <v>0</v>
      </c>
    </row>
    <row r="233" spans="1:53" ht="45.75" x14ac:dyDescent="0.65">
      <c r="A233" s="87" t="str">
        <f>IF(E233+G233&gt;0,A230,"")</f>
        <v/>
      </c>
      <c r="B233" s="87" t="str">
        <f>IF(E233+G233&gt;0,B230,"")</f>
        <v/>
      </c>
      <c r="C233" s="76">
        <f>C231</f>
        <v>6</v>
      </c>
      <c r="D233" s="77" t="s">
        <v>146</v>
      </c>
      <c r="E233" s="78">
        <v>0</v>
      </c>
      <c r="F233" s="137">
        <v>1.1000000000000001</v>
      </c>
      <c r="G233" s="78">
        <v>0</v>
      </c>
      <c r="H233" s="249">
        <f t="shared" si="1177"/>
        <v>0</v>
      </c>
      <c r="I233" s="80">
        <f>SUMIF(Y$14:AT$14,C233,Y$7:AT$7)</f>
        <v>0</v>
      </c>
      <c r="J233" s="81">
        <f t="shared" si="1302"/>
        <v>0</v>
      </c>
      <c r="K233" s="80">
        <f t="shared" si="1303"/>
        <v>0</v>
      </c>
      <c r="L233" s="81">
        <f t="shared" si="1304"/>
        <v>0</v>
      </c>
      <c r="M233" s="81">
        <f t="shared" si="1305"/>
        <v>0</v>
      </c>
      <c r="N233" s="82"/>
      <c r="O233" s="81">
        <f t="shared" si="1306"/>
        <v>0</v>
      </c>
      <c r="Q233" s="83">
        <f t="shared" si="1186"/>
        <v>153.91</v>
      </c>
      <c r="R233" s="81">
        <f t="shared" si="1307"/>
        <v>0</v>
      </c>
      <c r="S233" s="83">
        <f t="shared" si="1308"/>
        <v>169.3</v>
      </c>
      <c r="T233" s="81">
        <f t="shared" si="1309"/>
        <v>0</v>
      </c>
      <c r="U233" s="81">
        <f t="shared" si="1310"/>
        <v>0</v>
      </c>
      <c r="V233" s="82"/>
      <c r="W233" s="81">
        <f t="shared" si="1311"/>
        <v>0</v>
      </c>
      <c r="X233" s="10"/>
      <c r="Y233" s="151"/>
      <c r="Z233" s="151"/>
      <c r="AA233" s="151"/>
      <c r="AB233" s="151"/>
      <c r="AC233" s="151"/>
      <c r="AD233" s="151"/>
      <c r="AE233" s="159"/>
      <c r="AF233" s="159"/>
      <c r="AG233" s="159"/>
      <c r="AH233" s="159"/>
      <c r="AI233" s="84">
        <f>IF($I233=AI$7,$E233,0)</f>
        <v>0</v>
      </c>
      <c r="AJ233" s="84">
        <f>IF($K233=ROUND(AI$7*$F233,2),$G233,0)</f>
        <v>0</v>
      </c>
      <c r="AK233" s="141">
        <f t="shared" si="1313"/>
        <v>0</v>
      </c>
      <c r="AL233" s="141">
        <f t="shared" si="1314"/>
        <v>0</v>
      </c>
      <c r="AM233" s="141">
        <f t="shared" si="1315"/>
        <v>0</v>
      </c>
      <c r="AN233" s="141">
        <f t="shared" si="1316"/>
        <v>0</v>
      </c>
      <c r="AO233" s="84">
        <f>IF($I233=AO$7,$E233,0)</f>
        <v>0</v>
      </c>
      <c r="AP233" s="84">
        <f>IF($K233=ROUND(AO$7*$F233,2),$G233,0)</f>
        <v>0</v>
      </c>
      <c r="AQ233" s="141">
        <f t="shared" si="1318"/>
        <v>0</v>
      </c>
      <c r="AR233" s="141">
        <f t="shared" si="1319"/>
        <v>0</v>
      </c>
      <c r="AS233" s="141">
        <f t="shared" si="1320"/>
        <v>0</v>
      </c>
      <c r="AT233" s="141">
        <f t="shared" si="1321"/>
        <v>0</v>
      </c>
      <c r="AU233" s="141">
        <f>IF($H233&gt;0,#REF!,0)</f>
        <v>0</v>
      </c>
      <c r="AV233" s="141">
        <f t="shared" si="1322"/>
        <v>0</v>
      </c>
      <c r="AW233" s="141">
        <f>IF($H233&gt;0,#REF!,0)</f>
        <v>0</v>
      </c>
      <c r="AX233" s="141">
        <f t="shared" si="1323"/>
        <v>0</v>
      </c>
      <c r="AY233" s="247">
        <f t="shared" si="1178"/>
        <v>0</v>
      </c>
      <c r="AZ233" s="85"/>
      <c r="BA233" s="86">
        <v>0</v>
      </c>
    </row>
    <row r="234" spans="1:53" ht="45.75" x14ac:dyDescent="0.65">
      <c r="A234" s="74" t="s">
        <v>147</v>
      </c>
      <c r="B234" s="74" t="s">
        <v>46</v>
      </c>
      <c r="C234" s="76">
        <f>C235</f>
        <v>6</v>
      </c>
      <c r="D234" s="77" t="s">
        <v>148</v>
      </c>
      <c r="E234" s="78">
        <v>0.92600000000000005</v>
      </c>
      <c r="F234" s="137">
        <v>1.5</v>
      </c>
      <c r="G234" s="78">
        <v>0</v>
      </c>
      <c r="H234" s="249">
        <f t="shared" si="1177"/>
        <v>9.2600000000000007E-4</v>
      </c>
      <c r="I234" s="80">
        <f>SUMIF(Y$14:AT$14,C234,Y$6:AT$6)</f>
        <v>0</v>
      </c>
      <c r="J234" s="81">
        <f>IF(H234=0,ROUND(E234*I234,2),ROUND(H234*E234,2))</f>
        <v>0</v>
      </c>
      <c r="K234" s="80">
        <f>ROUND(F234*I234,2)</f>
        <v>0</v>
      </c>
      <c r="L234" s="81">
        <f>IF(H234=0,ROUND(ROUND(F234*I234,2)*G234,2),ROUND(G234*H234,2))</f>
        <v>0</v>
      </c>
      <c r="M234" s="81">
        <f>L234-ROUND(G234*I234,2)</f>
        <v>0</v>
      </c>
      <c r="N234" s="82"/>
      <c r="O234" s="81">
        <f>J234+L234+N234</f>
        <v>0</v>
      </c>
      <c r="Q234" s="83">
        <f t="shared" si="1186"/>
        <v>153.91</v>
      </c>
      <c r="R234" s="81">
        <f>ROUND(Q234*E234,2)</f>
        <v>142.52000000000001</v>
      </c>
      <c r="S234" s="83">
        <f>ROUND(F234*Q234,2)</f>
        <v>230.87</v>
      </c>
      <c r="T234" s="81">
        <f>ROUND(S234*G234,2)</f>
        <v>0</v>
      </c>
      <c r="U234" s="81">
        <f>T234-ROUND(Q234*G234,2)</f>
        <v>0</v>
      </c>
      <c r="V234" s="82"/>
      <c r="W234" s="81">
        <f>R234+T234+V234</f>
        <v>142.52000000000001</v>
      </c>
      <c r="X234" s="10"/>
      <c r="Y234" s="151"/>
      <c r="Z234" s="151"/>
      <c r="AA234" s="151"/>
      <c r="AB234" s="151"/>
      <c r="AC234" s="151"/>
      <c r="AD234" s="151"/>
      <c r="AE234" s="159"/>
      <c r="AF234" s="159"/>
      <c r="AG234" s="159"/>
      <c r="AH234" s="159"/>
      <c r="AI234" s="84">
        <f>IF($I234=AI$6,$E234,0)</f>
        <v>0</v>
      </c>
      <c r="AJ234" s="84">
        <f t="shared" ref="AJ234:AJ235" si="1324">IF($K234=ROUND(AI$6*$F234,2),$G234,0)</f>
        <v>0</v>
      </c>
      <c r="AK234" s="141">
        <f>IF($H234&gt;0,AI234,0)</f>
        <v>0</v>
      </c>
      <c r="AL234" s="141">
        <f>IF(AK234&gt;0,1,0)</f>
        <v>0</v>
      </c>
      <c r="AM234" s="141">
        <f>IF($H234&gt;0,AJ234,0)</f>
        <v>0</v>
      </c>
      <c r="AN234" s="141">
        <f>IF(AM234&gt;0,1,0)</f>
        <v>0</v>
      </c>
      <c r="AO234" s="84">
        <f>IF($I234=AO$6,$E234,0)</f>
        <v>0</v>
      </c>
      <c r="AP234" s="84">
        <f t="shared" ref="AP234:AP235" si="1325">IF($K234=ROUND(AO$6*$F234,2),$G234,0)</f>
        <v>0</v>
      </c>
      <c r="AQ234" s="141">
        <f>IF($H234&gt;0,AO234,0)</f>
        <v>0</v>
      </c>
      <c r="AR234" s="141">
        <f>IF(AQ234&gt;0,1,0)</f>
        <v>0</v>
      </c>
      <c r="AS234" s="141">
        <f>IF($H234&gt;0,AP234,0)</f>
        <v>0</v>
      </c>
      <c r="AT234" s="141">
        <f>IF(AS234&gt;0,1,0)</f>
        <v>0</v>
      </c>
      <c r="AU234" s="141" t="e">
        <f>IF($H234&gt;0,#REF!,0)</f>
        <v>#REF!</v>
      </c>
      <c r="AV234" s="141" t="e">
        <f>IF(AU234&gt;0,1,0)</f>
        <v>#REF!</v>
      </c>
      <c r="AW234" s="141" t="e">
        <f>IF($H234&gt;0,#REF!,0)</f>
        <v>#REF!</v>
      </c>
      <c r="AX234" s="141" t="e">
        <f>IF(AW234&gt;0,1,0)</f>
        <v>#REF!</v>
      </c>
      <c r="AY234" s="247">
        <f t="shared" si="1178"/>
        <v>2.5000000000000001E-3</v>
      </c>
      <c r="AZ234" s="85"/>
      <c r="BA234" s="86">
        <v>2.5</v>
      </c>
    </row>
    <row r="235" spans="1:53" ht="45.75" x14ac:dyDescent="0.65">
      <c r="A235" s="87" t="str">
        <f>IF(E235+G235&gt;0,A234,"")</f>
        <v/>
      </c>
      <c r="B235" s="87" t="str">
        <f>IF(E235+G235&gt;0,B234,"")</f>
        <v/>
      </c>
      <c r="C235" s="76">
        <v>6</v>
      </c>
      <c r="D235" s="77" t="s">
        <v>148</v>
      </c>
      <c r="E235" s="78">
        <v>0</v>
      </c>
      <c r="F235" s="137">
        <v>1.1000000000000001</v>
      </c>
      <c r="G235" s="78">
        <v>0</v>
      </c>
      <c r="H235" s="249">
        <f t="shared" si="1177"/>
        <v>0</v>
      </c>
      <c r="I235" s="80">
        <f>SUMIF(Y$14:AT$14,C235,Y$6:AT$6)</f>
        <v>0</v>
      </c>
      <c r="J235" s="81">
        <f t="shared" ref="J235:J237" si="1326">IF(H235=0,ROUND(E235*I235,2),ROUND(H235*E235,2))</f>
        <v>0</v>
      </c>
      <c r="K235" s="80">
        <f t="shared" ref="K235:K237" si="1327">ROUND(F235*I235,2)</f>
        <v>0</v>
      </c>
      <c r="L235" s="81">
        <f t="shared" ref="L235:L237" si="1328">IF(H235=0,ROUND(ROUND(F235*I235,2)*G235,2),ROUND(G235*H235,2))</f>
        <v>0</v>
      </c>
      <c r="M235" s="81">
        <f t="shared" ref="M235:M237" si="1329">L235-ROUND(G235*I235,2)</f>
        <v>0</v>
      </c>
      <c r="N235" s="82"/>
      <c r="O235" s="81">
        <f t="shared" ref="O235:O237" si="1330">J235+L235+N235</f>
        <v>0</v>
      </c>
      <c r="Q235" s="83">
        <f t="shared" si="1186"/>
        <v>153.91</v>
      </c>
      <c r="R235" s="81">
        <f t="shared" ref="R235:R237" si="1331">ROUND(Q235*E235,2)</f>
        <v>0</v>
      </c>
      <c r="S235" s="83">
        <f t="shared" ref="S235:S237" si="1332">ROUND(F235*Q235,2)</f>
        <v>169.3</v>
      </c>
      <c r="T235" s="81">
        <f t="shared" ref="T235:T237" si="1333">ROUND(S235*G235,2)</f>
        <v>0</v>
      </c>
      <c r="U235" s="81">
        <f t="shared" ref="U235:U237" si="1334">T235-ROUND(Q235*G235,2)</f>
        <v>0</v>
      </c>
      <c r="V235" s="82"/>
      <c r="W235" s="81">
        <f t="shared" ref="W235:W237" si="1335">R235+T235+V235</f>
        <v>0</v>
      </c>
      <c r="X235" s="10"/>
      <c r="Y235" s="151"/>
      <c r="Z235" s="151"/>
      <c r="AA235" s="151"/>
      <c r="AB235" s="151"/>
      <c r="AC235" s="151"/>
      <c r="AD235" s="151"/>
      <c r="AE235" s="159"/>
      <c r="AF235" s="159"/>
      <c r="AG235" s="159"/>
      <c r="AH235" s="159"/>
      <c r="AI235" s="84">
        <f t="shared" ref="AI235" si="1336">IF($I235=AI$6,$E235,0)</f>
        <v>0</v>
      </c>
      <c r="AJ235" s="84">
        <f t="shared" si="1324"/>
        <v>0</v>
      </c>
      <c r="AK235" s="141">
        <f t="shared" ref="AK235:AK237" si="1337">IF($H235&gt;0,AI235,0)</f>
        <v>0</v>
      </c>
      <c r="AL235" s="141">
        <f t="shared" ref="AL235:AL237" si="1338">IF(AK235&gt;0,1,0)</f>
        <v>0</v>
      </c>
      <c r="AM235" s="141">
        <f t="shared" ref="AM235:AM237" si="1339">IF($H235&gt;0,AJ235,0)</f>
        <v>0</v>
      </c>
      <c r="AN235" s="141">
        <f t="shared" ref="AN235:AN237" si="1340">IF(AM235&gt;0,1,0)</f>
        <v>0</v>
      </c>
      <c r="AO235" s="84">
        <f t="shared" ref="AO235" si="1341">IF($I235=AO$6,$E235,0)</f>
        <v>0</v>
      </c>
      <c r="AP235" s="84">
        <f t="shared" si="1325"/>
        <v>0</v>
      </c>
      <c r="AQ235" s="141">
        <f t="shared" ref="AQ235:AQ237" si="1342">IF($H235&gt;0,AO235,0)</f>
        <v>0</v>
      </c>
      <c r="AR235" s="141">
        <f t="shared" ref="AR235:AR237" si="1343">IF(AQ235&gt;0,1,0)</f>
        <v>0</v>
      </c>
      <c r="AS235" s="141">
        <f t="shared" ref="AS235:AS237" si="1344">IF($H235&gt;0,AP235,0)</f>
        <v>0</v>
      </c>
      <c r="AT235" s="141">
        <f t="shared" ref="AT235:AT237" si="1345">IF(AS235&gt;0,1,0)</f>
        <v>0</v>
      </c>
      <c r="AU235" s="141">
        <f>IF($H235&gt;0,#REF!,0)</f>
        <v>0</v>
      </c>
      <c r="AV235" s="141">
        <f t="shared" ref="AV235:AV237" si="1346">IF(AU235&gt;0,1,0)</f>
        <v>0</v>
      </c>
      <c r="AW235" s="141">
        <f>IF($H235&gt;0,#REF!,0)</f>
        <v>0</v>
      </c>
      <c r="AX235" s="141">
        <f t="shared" ref="AX235:AX237" si="1347">IF(AW235&gt;0,1,0)</f>
        <v>0</v>
      </c>
      <c r="AY235" s="247">
        <f t="shared" si="1178"/>
        <v>0</v>
      </c>
      <c r="AZ235" s="85"/>
      <c r="BA235" s="86">
        <v>0</v>
      </c>
    </row>
    <row r="236" spans="1:53" ht="45.75" x14ac:dyDescent="0.65">
      <c r="A236" s="87" t="str">
        <f>IF(E236+G236&gt;0,A234,"")</f>
        <v/>
      </c>
      <c r="B236" s="87" t="str">
        <f>IF(E236+G236&gt;0,B234,"")</f>
        <v/>
      </c>
      <c r="C236" s="76">
        <f>C235</f>
        <v>6</v>
      </c>
      <c r="D236" s="77" t="s">
        <v>148</v>
      </c>
      <c r="E236" s="78">
        <v>0</v>
      </c>
      <c r="F236" s="137">
        <v>1.5</v>
      </c>
      <c r="G236" s="78">
        <v>0</v>
      </c>
      <c r="H236" s="249">
        <f t="shared" si="1177"/>
        <v>0</v>
      </c>
      <c r="I236" s="80">
        <f>SUMIF(Y$14:AT$14,C236,Y$7:AT$7)</f>
        <v>0</v>
      </c>
      <c r="J236" s="81">
        <f t="shared" si="1326"/>
        <v>0</v>
      </c>
      <c r="K236" s="80">
        <f t="shared" si="1327"/>
        <v>0</v>
      </c>
      <c r="L236" s="81">
        <f t="shared" si="1328"/>
        <v>0</v>
      </c>
      <c r="M236" s="81">
        <f t="shared" si="1329"/>
        <v>0</v>
      </c>
      <c r="N236" s="82"/>
      <c r="O236" s="81">
        <f t="shared" si="1330"/>
        <v>0</v>
      </c>
      <c r="Q236" s="83">
        <f t="shared" si="1186"/>
        <v>153.91</v>
      </c>
      <c r="R236" s="81">
        <f t="shared" si="1331"/>
        <v>0</v>
      </c>
      <c r="S236" s="83">
        <f t="shared" si="1332"/>
        <v>230.87</v>
      </c>
      <c r="T236" s="81">
        <f t="shared" si="1333"/>
        <v>0</v>
      </c>
      <c r="U236" s="81">
        <f t="shared" si="1334"/>
        <v>0</v>
      </c>
      <c r="V236" s="82"/>
      <c r="W236" s="81">
        <f t="shared" si="1335"/>
        <v>0</v>
      </c>
      <c r="X236" s="10"/>
      <c r="Y236" s="151"/>
      <c r="Z236" s="151"/>
      <c r="AA236" s="151"/>
      <c r="AB236" s="151"/>
      <c r="AC236" s="151"/>
      <c r="AD236" s="151"/>
      <c r="AE236" s="159"/>
      <c r="AF236" s="159"/>
      <c r="AG236" s="159"/>
      <c r="AH236" s="159"/>
      <c r="AI236" s="84">
        <f>IF($I236=AI$7,$E236,0)</f>
        <v>0</v>
      </c>
      <c r="AJ236" s="84">
        <f>IF($K236=ROUND(AI$7*$F236,2),$G236,0)</f>
        <v>0</v>
      </c>
      <c r="AK236" s="141">
        <f t="shared" si="1337"/>
        <v>0</v>
      </c>
      <c r="AL236" s="141">
        <f t="shared" si="1338"/>
        <v>0</v>
      </c>
      <c r="AM236" s="141">
        <f t="shared" si="1339"/>
        <v>0</v>
      </c>
      <c r="AN236" s="141">
        <f t="shared" si="1340"/>
        <v>0</v>
      </c>
      <c r="AO236" s="84">
        <f>IF($I236=AO$7,$E236,0)</f>
        <v>0</v>
      </c>
      <c r="AP236" s="84">
        <f>IF($K236=ROUND(AO$7*$F236,2),$G236,0)</f>
        <v>0</v>
      </c>
      <c r="AQ236" s="141">
        <f t="shared" si="1342"/>
        <v>0</v>
      </c>
      <c r="AR236" s="141">
        <f t="shared" si="1343"/>
        <v>0</v>
      </c>
      <c r="AS236" s="141">
        <f t="shared" si="1344"/>
        <v>0</v>
      </c>
      <c r="AT236" s="141">
        <f t="shared" si="1345"/>
        <v>0</v>
      </c>
      <c r="AU236" s="141">
        <f>IF($H236&gt;0,#REF!,0)</f>
        <v>0</v>
      </c>
      <c r="AV236" s="141">
        <f t="shared" si="1346"/>
        <v>0</v>
      </c>
      <c r="AW236" s="141">
        <f>IF($H236&gt;0,#REF!,0)</f>
        <v>0</v>
      </c>
      <c r="AX236" s="141">
        <f t="shared" si="1347"/>
        <v>0</v>
      </c>
      <c r="AY236" s="247">
        <f t="shared" si="1178"/>
        <v>0</v>
      </c>
      <c r="AZ236" s="85"/>
      <c r="BA236" s="86">
        <v>0</v>
      </c>
    </row>
    <row r="237" spans="1:53" ht="45.75" x14ac:dyDescent="0.65">
      <c r="A237" s="87" t="str">
        <f>IF(E237+G237&gt;0,A234,"")</f>
        <v/>
      </c>
      <c r="B237" s="87" t="str">
        <f>IF(E237+G237&gt;0,B234,"")</f>
        <v/>
      </c>
      <c r="C237" s="76">
        <f>C235</f>
        <v>6</v>
      </c>
      <c r="D237" s="77" t="s">
        <v>148</v>
      </c>
      <c r="E237" s="78">
        <v>0</v>
      </c>
      <c r="F237" s="137">
        <v>1.1000000000000001</v>
      </c>
      <c r="G237" s="78">
        <v>0</v>
      </c>
      <c r="H237" s="249">
        <f t="shared" si="1177"/>
        <v>0</v>
      </c>
      <c r="I237" s="80">
        <f>SUMIF(Y$14:AT$14,C237,Y$7:AT$7)</f>
        <v>0</v>
      </c>
      <c r="J237" s="81">
        <f t="shared" si="1326"/>
        <v>0</v>
      </c>
      <c r="K237" s="80">
        <f t="shared" si="1327"/>
        <v>0</v>
      </c>
      <c r="L237" s="81">
        <f t="shared" si="1328"/>
        <v>0</v>
      </c>
      <c r="M237" s="81">
        <f t="shared" si="1329"/>
        <v>0</v>
      </c>
      <c r="N237" s="82"/>
      <c r="O237" s="81">
        <f t="shared" si="1330"/>
        <v>0</v>
      </c>
      <c r="Q237" s="83">
        <f t="shared" si="1186"/>
        <v>153.91</v>
      </c>
      <c r="R237" s="81">
        <f t="shared" si="1331"/>
        <v>0</v>
      </c>
      <c r="S237" s="83">
        <f t="shared" si="1332"/>
        <v>169.3</v>
      </c>
      <c r="T237" s="81">
        <f t="shared" si="1333"/>
        <v>0</v>
      </c>
      <c r="U237" s="81">
        <f t="shared" si="1334"/>
        <v>0</v>
      </c>
      <c r="V237" s="82"/>
      <c r="W237" s="81">
        <f t="shared" si="1335"/>
        <v>0</v>
      </c>
      <c r="X237" s="10"/>
      <c r="Y237" s="151"/>
      <c r="Z237" s="151"/>
      <c r="AA237" s="151"/>
      <c r="AB237" s="151"/>
      <c r="AC237" s="151"/>
      <c r="AD237" s="151"/>
      <c r="AE237" s="159"/>
      <c r="AF237" s="159"/>
      <c r="AG237" s="159"/>
      <c r="AH237" s="159"/>
      <c r="AI237" s="84">
        <f>IF($I237=AI$7,$E237,0)</f>
        <v>0</v>
      </c>
      <c r="AJ237" s="84">
        <f>IF($K237=ROUND(AI$7*$F237,2),$G237,0)</f>
        <v>0</v>
      </c>
      <c r="AK237" s="141">
        <f t="shared" si="1337"/>
        <v>0</v>
      </c>
      <c r="AL237" s="141">
        <f t="shared" si="1338"/>
        <v>0</v>
      </c>
      <c r="AM237" s="141">
        <f t="shared" si="1339"/>
        <v>0</v>
      </c>
      <c r="AN237" s="141">
        <f t="shared" si="1340"/>
        <v>0</v>
      </c>
      <c r="AO237" s="84">
        <f>IF($I237=AO$7,$E237,0)</f>
        <v>0</v>
      </c>
      <c r="AP237" s="84">
        <f>IF($K237=ROUND(AO$7*$F237,2),$G237,0)</f>
        <v>0</v>
      </c>
      <c r="AQ237" s="141">
        <f t="shared" si="1342"/>
        <v>0</v>
      </c>
      <c r="AR237" s="141">
        <f t="shared" si="1343"/>
        <v>0</v>
      </c>
      <c r="AS237" s="141">
        <f t="shared" si="1344"/>
        <v>0</v>
      </c>
      <c r="AT237" s="141">
        <f t="shared" si="1345"/>
        <v>0</v>
      </c>
      <c r="AU237" s="141">
        <f>IF($H237&gt;0,#REF!,0)</f>
        <v>0</v>
      </c>
      <c r="AV237" s="141">
        <f t="shared" si="1346"/>
        <v>0</v>
      </c>
      <c r="AW237" s="141">
        <f>IF($H237&gt;0,#REF!,0)</f>
        <v>0</v>
      </c>
      <c r="AX237" s="141">
        <f t="shared" si="1347"/>
        <v>0</v>
      </c>
      <c r="AY237" s="247">
        <f t="shared" si="1178"/>
        <v>0</v>
      </c>
      <c r="AZ237" s="85"/>
      <c r="BA237" s="86">
        <v>0</v>
      </c>
    </row>
    <row r="238" spans="1:53" ht="45.75" x14ac:dyDescent="0.65">
      <c r="A238" s="74" t="s">
        <v>149</v>
      </c>
      <c r="B238" s="74" t="s">
        <v>46</v>
      </c>
      <c r="C238" s="76">
        <f>C239</f>
        <v>7</v>
      </c>
      <c r="D238" s="77" t="s">
        <v>150</v>
      </c>
      <c r="E238" s="78">
        <v>0.2</v>
      </c>
      <c r="F238" s="137">
        <v>1.5</v>
      </c>
      <c r="G238" s="78">
        <v>0</v>
      </c>
      <c r="H238" s="249">
        <f t="shared" si="1177"/>
        <v>2.0000000000000001E-4</v>
      </c>
      <c r="I238" s="80">
        <f>SUMIF(Y$14:AT$14,C238,Y$6:AT$6)</f>
        <v>0</v>
      </c>
      <c r="J238" s="81">
        <f>IF(H238=0,ROUND(E238*I238,2),ROUND(H238*E238,2))</f>
        <v>0</v>
      </c>
      <c r="K238" s="80">
        <f>ROUND(F238*I238,2)</f>
        <v>0</v>
      </c>
      <c r="L238" s="81">
        <f>IF(H238=0,ROUND(ROUND(F238*I238,2)*G238,2),ROUND(G238*H238,2))</f>
        <v>0</v>
      </c>
      <c r="M238" s="81">
        <f>L238-ROUND(G238*I238,2)</f>
        <v>0</v>
      </c>
      <c r="N238" s="82"/>
      <c r="O238" s="81">
        <f>J238+L238+N238</f>
        <v>0</v>
      </c>
      <c r="Q238" s="83">
        <f t="shared" si="1186"/>
        <v>153.91</v>
      </c>
      <c r="R238" s="81">
        <f>ROUND(Q238*E238,2)</f>
        <v>30.78</v>
      </c>
      <c r="S238" s="83">
        <f>ROUND(F238*Q238,2)</f>
        <v>230.87</v>
      </c>
      <c r="T238" s="81">
        <f>ROUND(S238*G238,2)</f>
        <v>0</v>
      </c>
      <c r="U238" s="81">
        <f>T238-ROUND(Q238*G238,2)</f>
        <v>0</v>
      </c>
      <c r="V238" s="82"/>
      <c r="W238" s="81">
        <f>R238+T238+V238</f>
        <v>30.78</v>
      </c>
      <c r="X238" s="10"/>
      <c r="Y238" s="151"/>
      <c r="Z238" s="151"/>
      <c r="AA238" s="151"/>
      <c r="AB238" s="151"/>
      <c r="AC238" s="151"/>
      <c r="AD238" s="151"/>
      <c r="AE238" s="159"/>
      <c r="AF238" s="159"/>
      <c r="AG238" s="159"/>
      <c r="AH238" s="159"/>
      <c r="AI238" s="84">
        <f>IF($I238=AI$6,$E238,0)</f>
        <v>0</v>
      </c>
      <c r="AJ238" s="84">
        <f t="shared" ref="AJ238:AJ239" si="1348">IF($K238=ROUND(AI$6*$F238,2),$G238,0)</f>
        <v>0</v>
      </c>
      <c r="AK238" s="141">
        <f>IF($H238&gt;0,AI238,0)</f>
        <v>0</v>
      </c>
      <c r="AL238" s="141">
        <f>IF(AK238&gt;0,1,0)</f>
        <v>0</v>
      </c>
      <c r="AM238" s="141">
        <f>IF($H238&gt;0,AJ238,0)</f>
        <v>0</v>
      </c>
      <c r="AN238" s="141">
        <f>IF(AM238&gt;0,1,0)</f>
        <v>0</v>
      </c>
      <c r="AO238" s="84">
        <f>IF($I238=AO$6,$E238,0)</f>
        <v>0</v>
      </c>
      <c r="AP238" s="84">
        <f t="shared" ref="AP238:AP239" si="1349">IF($K238=ROUND(AO$6*$F238,2),$G238,0)</f>
        <v>0</v>
      </c>
      <c r="AQ238" s="141">
        <f>IF($H238&gt;0,AO238,0)</f>
        <v>0</v>
      </c>
      <c r="AR238" s="141">
        <f>IF(AQ238&gt;0,1,0)</f>
        <v>0</v>
      </c>
      <c r="AS238" s="141">
        <f>IF($H238&gt;0,AP238,0)</f>
        <v>0</v>
      </c>
      <c r="AT238" s="141">
        <f>IF(AS238&gt;0,1,0)</f>
        <v>0</v>
      </c>
      <c r="AU238" s="141" t="e">
        <f>IF($H238&gt;0,#REF!,0)</f>
        <v>#REF!</v>
      </c>
      <c r="AV238" s="141" t="e">
        <f>IF(AU238&gt;0,1,0)</f>
        <v>#REF!</v>
      </c>
      <c r="AW238" s="141" t="e">
        <f>IF($H238&gt;0,#REF!,0)</f>
        <v>#REF!</v>
      </c>
      <c r="AX238" s="141" t="e">
        <f>IF(AW238&gt;0,1,0)</f>
        <v>#REF!</v>
      </c>
      <c r="AY238" s="247">
        <f t="shared" si="1178"/>
        <v>2.0000000000000001E-4</v>
      </c>
      <c r="AZ238" s="85"/>
      <c r="BA238" s="86">
        <v>0.2</v>
      </c>
    </row>
    <row r="239" spans="1:53" ht="45.75" x14ac:dyDescent="0.65">
      <c r="A239" s="87" t="str">
        <f>IF(E239+G239&gt;0,A238,"")</f>
        <v/>
      </c>
      <c r="B239" s="87" t="str">
        <f>IF(E239+G239&gt;0,B238,"")</f>
        <v/>
      </c>
      <c r="C239" s="76">
        <v>7</v>
      </c>
      <c r="D239" s="77" t="s">
        <v>150</v>
      </c>
      <c r="E239" s="78">
        <v>0</v>
      </c>
      <c r="F239" s="137">
        <v>1.1000000000000001</v>
      </c>
      <c r="G239" s="78">
        <v>0</v>
      </c>
      <c r="H239" s="249">
        <f t="shared" si="1177"/>
        <v>0</v>
      </c>
      <c r="I239" s="80">
        <f>SUMIF(Y$14:AT$14,C239,Y$6:AT$6)</f>
        <v>0</v>
      </c>
      <c r="J239" s="81">
        <f t="shared" ref="J239:J241" si="1350">IF(H239=0,ROUND(E239*I239,2),ROUND(H239*E239,2))</f>
        <v>0</v>
      </c>
      <c r="K239" s="80">
        <f t="shared" ref="K239:K241" si="1351">ROUND(F239*I239,2)</f>
        <v>0</v>
      </c>
      <c r="L239" s="81">
        <f t="shared" ref="L239:L241" si="1352">IF(H239=0,ROUND(ROUND(F239*I239,2)*G239,2),ROUND(G239*H239,2))</f>
        <v>0</v>
      </c>
      <c r="M239" s="81">
        <f t="shared" ref="M239:M241" si="1353">L239-ROUND(G239*I239,2)</f>
        <v>0</v>
      </c>
      <c r="N239" s="82"/>
      <c r="O239" s="81">
        <f t="shared" ref="O239:O241" si="1354">J239+L239+N239</f>
        <v>0</v>
      </c>
      <c r="Q239" s="83">
        <f t="shared" si="1186"/>
        <v>153.91</v>
      </c>
      <c r="R239" s="81">
        <f t="shared" ref="R239:R241" si="1355">ROUND(Q239*E239,2)</f>
        <v>0</v>
      </c>
      <c r="S239" s="83">
        <f t="shared" ref="S239:S241" si="1356">ROUND(F239*Q239,2)</f>
        <v>169.3</v>
      </c>
      <c r="T239" s="81">
        <f t="shared" ref="T239:T241" si="1357">ROUND(S239*G239,2)</f>
        <v>0</v>
      </c>
      <c r="U239" s="81">
        <f t="shared" ref="U239:U241" si="1358">T239-ROUND(Q239*G239,2)</f>
        <v>0</v>
      </c>
      <c r="V239" s="82"/>
      <c r="W239" s="81">
        <f t="shared" ref="W239:W241" si="1359">R239+T239+V239</f>
        <v>0</v>
      </c>
      <c r="X239" s="10"/>
      <c r="Y239" s="151"/>
      <c r="Z239" s="151"/>
      <c r="AA239" s="151"/>
      <c r="AB239" s="151"/>
      <c r="AC239" s="151"/>
      <c r="AD239" s="151"/>
      <c r="AE239" s="159"/>
      <c r="AF239" s="159"/>
      <c r="AG239" s="159"/>
      <c r="AH239" s="159"/>
      <c r="AI239" s="84">
        <f t="shared" ref="AI239" si="1360">IF($I239=AI$6,$E239,0)</f>
        <v>0</v>
      </c>
      <c r="AJ239" s="84">
        <f t="shared" si="1348"/>
        <v>0</v>
      </c>
      <c r="AK239" s="141">
        <f t="shared" ref="AK239:AK241" si="1361">IF($H239&gt;0,AI239,0)</f>
        <v>0</v>
      </c>
      <c r="AL239" s="141">
        <f t="shared" ref="AL239:AL241" si="1362">IF(AK239&gt;0,1,0)</f>
        <v>0</v>
      </c>
      <c r="AM239" s="141">
        <f t="shared" ref="AM239:AM241" si="1363">IF($H239&gt;0,AJ239,0)</f>
        <v>0</v>
      </c>
      <c r="AN239" s="141">
        <f t="shared" ref="AN239:AN241" si="1364">IF(AM239&gt;0,1,0)</f>
        <v>0</v>
      </c>
      <c r="AO239" s="84">
        <f t="shared" ref="AO239" si="1365">IF($I239=AO$6,$E239,0)</f>
        <v>0</v>
      </c>
      <c r="AP239" s="84">
        <f t="shared" si="1349"/>
        <v>0</v>
      </c>
      <c r="AQ239" s="141">
        <f t="shared" ref="AQ239:AQ241" si="1366">IF($H239&gt;0,AO239,0)</f>
        <v>0</v>
      </c>
      <c r="AR239" s="141">
        <f t="shared" ref="AR239:AR241" si="1367">IF(AQ239&gt;0,1,0)</f>
        <v>0</v>
      </c>
      <c r="AS239" s="141">
        <f t="shared" ref="AS239:AS241" si="1368">IF($H239&gt;0,AP239,0)</f>
        <v>0</v>
      </c>
      <c r="AT239" s="141">
        <f t="shared" ref="AT239:AT241" si="1369">IF(AS239&gt;0,1,0)</f>
        <v>0</v>
      </c>
      <c r="AU239" s="141">
        <f>IF($H239&gt;0,#REF!,0)</f>
        <v>0</v>
      </c>
      <c r="AV239" s="141">
        <f t="shared" ref="AV239:AV241" si="1370">IF(AU239&gt;0,1,0)</f>
        <v>0</v>
      </c>
      <c r="AW239" s="141">
        <f>IF($H239&gt;0,#REF!,0)</f>
        <v>0</v>
      </c>
      <c r="AX239" s="141">
        <f t="shared" ref="AX239:AX241" si="1371">IF(AW239&gt;0,1,0)</f>
        <v>0</v>
      </c>
      <c r="AY239" s="247">
        <f t="shared" si="1178"/>
        <v>0</v>
      </c>
      <c r="AZ239" s="85"/>
      <c r="BA239" s="86">
        <v>0</v>
      </c>
    </row>
    <row r="240" spans="1:53" ht="45.75" x14ac:dyDescent="0.65">
      <c r="A240" s="87" t="str">
        <f>IF(E240+G240&gt;0,A238,"")</f>
        <v/>
      </c>
      <c r="B240" s="87" t="str">
        <f>IF(E240+G240&gt;0,B238,"")</f>
        <v/>
      </c>
      <c r="C240" s="76">
        <f>C239</f>
        <v>7</v>
      </c>
      <c r="D240" s="77" t="s">
        <v>150</v>
      </c>
      <c r="E240" s="78">
        <v>0</v>
      </c>
      <c r="F240" s="137">
        <v>1.5</v>
      </c>
      <c r="G240" s="78">
        <v>0</v>
      </c>
      <c r="H240" s="249">
        <f t="shared" si="1177"/>
        <v>0</v>
      </c>
      <c r="I240" s="80">
        <f>SUMIF(Y$14:AT$14,C240,Y$7:AT$7)</f>
        <v>0</v>
      </c>
      <c r="J240" s="81">
        <f t="shared" si="1350"/>
        <v>0</v>
      </c>
      <c r="K240" s="80">
        <f t="shared" si="1351"/>
        <v>0</v>
      </c>
      <c r="L240" s="81">
        <f t="shared" si="1352"/>
        <v>0</v>
      </c>
      <c r="M240" s="81">
        <f t="shared" si="1353"/>
        <v>0</v>
      </c>
      <c r="N240" s="82"/>
      <c r="O240" s="81">
        <f t="shared" si="1354"/>
        <v>0</v>
      </c>
      <c r="Q240" s="83">
        <f t="shared" si="1186"/>
        <v>153.91</v>
      </c>
      <c r="R240" s="81">
        <f t="shared" si="1355"/>
        <v>0</v>
      </c>
      <c r="S240" s="83">
        <f t="shared" si="1356"/>
        <v>230.87</v>
      </c>
      <c r="T240" s="81">
        <f t="shared" si="1357"/>
        <v>0</v>
      </c>
      <c r="U240" s="81">
        <f t="shared" si="1358"/>
        <v>0</v>
      </c>
      <c r="V240" s="82"/>
      <c r="W240" s="81">
        <f t="shared" si="1359"/>
        <v>0</v>
      </c>
      <c r="X240" s="10"/>
      <c r="Y240" s="151"/>
      <c r="Z240" s="151"/>
      <c r="AA240" s="151"/>
      <c r="AB240" s="151"/>
      <c r="AC240" s="151"/>
      <c r="AD240" s="151"/>
      <c r="AE240" s="159"/>
      <c r="AF240" s="159"/>
      <c r="AG240" s="159"/>
      <c r="AH240" s="159"/>
      <c r="AI240" s="84">
        <f>IF($I240=AI$7,$E240,0)</f>
        <v>0</v>
      </c>
      <c r="AJ240" s="84">
        <f>IF($K240=ROUND(AI$7*$F240,2),$G240,0)</f>
        <v>0</v>
      </c>
      <c r="AK240" s="141">
        <f t="shared" si="1361"/>
        <v>0</v>
      </c>
      <c r="AL240" s="141">
        <f t="shared" si="1362"/>
        <v>0</v>
      </c>
      <c r="AM240" s="141">
        <f t="shared" si="1363"/>
        <v>0</v>
      </c>
      <c r="AN240" s="141">
        <f t="shared" si="1364"/>
        <v>0</v>
      </c>
      <c r="AO240" s="84">
        <f>IF($I240=AO$7,$E240,0)</f>
        <v>0</v>
      </c>
      <c r="AP240" s="84">
        <f>IF($K240=ROUND(AO$7*$F240,2),$G240,0)</f>
        <v>0</v>
      </c>
      <c r="AQ240" s="141">
        <f t="shared" si="1366"/>
        <v>0</v>
      </c>
      <c r="AR240" s="141">
        <f t="shared" si="1367"/>
        <v>0</v>
      </c>
      <c r="AS240" s="141">
        <f t="shared" si="1368"/>
        <v>0</v>
      </c>
      <c r="AT240" s="141">
        <f t="shared" si="1369"/>
        <v>0</v>
      </c>
      <c r="AU240" s="141">
        <f>IF($H240&gt;0,#REF!,0)</f>
        <v>0</v>
      </c>
      <c r="AV240" s="141">
        <f t="shared" si="1370"/>
        <v>0</v>
      </c>
      <c r="AW240" s="141">
        <f>IF($H240&gt;0,#REF!,0)</f>
        <v>0</v>
      </c>
      <c r="AX240" s="141">
        <f t="shared" si="1371"/>
        <v>0</v>
      </c>
      <c r="AY240" s="247">
        <f t="shared" si="1178"/>
        <v>0</v>
      </c>
      <c r="AZ240" s="85"/>
      <c r="BA240" s="86">
        <v>0</v>
      </c>
    </row>
    <row r="241" spans="1:53" ht="45.75" x14ac:dyDescent="0.65">
      <c r="A241" s="87" t="str">
        <f>IF(E241+G241&gt;0,A238,"")</f>
        <v/>
      </c>
      <c r="B241" s="87" t="str">
        <f>IF(E241+G241&gt;0,B238,"")</f>
        <v/>
      </c>
      <c r="C241" s="76">
        <f>C239</f>
        <v>7</v>
      </c>
      <c r="D241" s="77" t="s">
        <v>150</v>
      </c>
      <c r="E241" s="78">
        <v>0</v>
      </c>
      <c r="F241" s="137">
        <v>1.1000000000000001</v>
      </c>
      <c r="G241" s="78">
        <v>0</v>
      </c>
      <c r="H241" s="249">
        <f t="shared" si="1177"/>
        <v>0</v>
      </c>
      <c r="I241" s="80">
        <f>SUMIF(Y$14:AT$14,C241,Y$7:AT$7)</f>
        <v>0</v>
      </c>
      <c r="J241" s="81">
        <f t="shared" si="1350"/>
        <v>0</v>
      </c>
      <c r="K241" s="80">
        <f t="shared" si="1351"/>
        <v>0</v>
      </c>
      <c r="L241" s="81">
        <f t="shared" si="1352"/>
        <v>0</v>
      </c>
      <c r="M241" s="81">
        <f t="shared" si="1353"/>
        <v>0</v>
      </c>
      <c r="N241" s="82"/>
      <c r="O241" s="81">
        <f t="shared" si="1354"/>
        <v>0</v>
      </c>
      <c r="Q241" s="83">
        <f t="shared" si="1186"/>
        <v>153.91</v>
      </c>
      <c r="R241" s="81">
        <f t="shared" si="1355"/>
        <v>0</v>
      </c>
      <c r="S241" s="83">
        <f t="shared" si="1356"/>
        <v>169.3</v>
      </c>
      <c r="T241" s="81">
        <f t="shared" si="1357"/>
        <v>0</v>
      </c>
      <c r="U241" s="81">
        <f t="shared" si="1358"/>
        <v>0</v>
      </c>
      <c r="V241" s="82"/>
      <c r="W241" s="81">
        <f t="shared" si="1359"/>
        <v>0</v>
      </c>
      <c r="X241" s="10"/>
      <c r="Y241" s="151"/>
      <c r="Z241" s="151"/>
      <c r="AA241" s="151"/>
      <c r="AB241" s="151"/>
      <c r="AC241" s="151"/>
      <c r="AD241" s="151"/>
      <c r="AE241" s="159"/>
      <c r="AF241" s="159"/>
      <c r="AG241" s="159"/>
      <c r="AH241" s="159"/>
      <c r="AI241" s="84">
        <f>IF($I241=AI$7,$E241,0)</f>
        <v>0</v>
      </c>
      <c r="AJ241" s="84">
        <f>IF($K241=ROUND(AI$7*$F241,2),$G241,0)</f>
        <v>0</v>
      </c>
      <c r="AK241" s="141">
        <f t="shared" si="1361"/>
        <v>0</v>
      </c>
      <c r="AL241" s="141">
        <f t="shared" si="1362"/>
        <v>0</v>
      </c>
      <c r="AM241" s="141">
        <f t="shared" si="1363"/>
        <v>0</v>
      </c>
      <c r="AN241" s="141">
        <f t="shared" si="1364"/>
        <v>0</v>
      </c>
      <c r="AO241" s="84">
        <f>IF($I241=AO$7,$E241,0)</f>
        <v>0</v>
      </c>
      <c r="AP241" s="84">
        <f>IF($K241=ROUND(AO$7*$F241,2),$G241,0)</f>
        <v>0</v>
      </c>
      <c r="AQ241" s="141">
        <f t="shared" si="1366"/>
        <v>0</v>
      </c>
      <c r="AR241" s="141">
        <f t="shared" si="1367"/>
        <v>0</v>
      </c>
      <c r="AS241" s="141">
        <f t="shared" si="1368"/>
        <v>0</v>
      </c>
      <c r="AT241" s="141">
        <f t="shared" si="1369"/>
        <v>0</v>
      </c>
      <c r="AU241" s="141">
        <f>IF($H241&gt;0,#REF!,0)</f>
        <v>0</v>
      </c>
      <c r="AV241" s="141">
        <f t="shared" si="1370"/>
        <v>0</v>
      </c>
      <c r="AW241" s="141">
        <f>IF($H241&gt;0,#REF!,0)</f>
        <v>0</v>
      </c>
      <c r="AX241" s="141">
        <f t="shared" si="1371"/>
        <v>0</v>
      </c>
      <c r="AY241" s="247">
        <f t="shared" si="1178"/>
        <v>0</v>
      </c>
      <c r="AZ241" s="85"/>
      <c r="BA241" s="86">
        <v>0</v>
      </c>
    </row>
    <row r="242" spans="1:53" ht="45.75" x14ac:dyDescent="0.65">
      <c r="A242" s="74" t="s">
        <v>151</v>
      </c>
      <c r="B242" s="74" t="s">
        <v>152</v>
      </c>
      <c r="C242" s="76">
        <f>C243</f>
        <v>6</v>
      </c>
      <c r="D242" s="77" t="s">
        <v>153</v>
      </c>
      <c r="E242" s="78">
        <v>5.2549999999999999</v>
      </c>
      <c r="F242" s="137">
        <v>1.5</v>
      </c>
      <c r="G242" s="78">
        <v>0</v>
      </c>
      <c r="H242" s="249">
        <f t="shared" si="1177"/>
        <v>5.2550000000000001E-3</v>
      </c>
      <c r="I242" s="80">
        <f>SUMIF(Y$14:AT$14,C242,Y$6:AT$6)</f>
        <v>0</v>
      </c>
      <c r="J242" s="81">
        <f>IF(H242=0,ROUND(E242*I242,2),ROUND(H242*E242,2))</f>
        <v>0.03</v>
      </c>
      <c r="K242" s="80">
        <f>ROUND(F242*I242,2)</f>
        <v>0</v>
      </c>
      <c r="L242" s="81">
        <f>IF(H242=0,ROUND(ROUND(F242*I242,2)*G242,2),ROUND(G242*H242,2))</f>
        <v>0</v>
      </c>
      <c r="M242" s="81">
        <f>L242-ROUND(G242*I242,2)</f>
        <v>0</v>
      </c>
      <c r="N242" s="82"/>
      <c r="O242" s="81">
        <f>J242+L242+N242</f>
        <v>0.03</v>
      </c>
      <c r="Q242" s="83">
        <f t="shared" si="1186"/>
        <v>153.91</v>
      </c>
      <c r="R242" s="81">
        <f>ROUND(Q242*E242,2)</f>
        <v>808.8</v>
      </c>
      <c r="S242" s="83">
        <f>ROUND(F242*Q242,2)</f>
        <v>230.87</v>
      </c>
      <c r="T242" s="81">
        <f>ROUND(S242*G242,2)</f>
        <v>0</v>
      </c>
      <c r="U242" s="81">
        <f>T242-ROUND(Q242*G242,2)</f>
        <v>0</v>
      </c>
      <c r="V242" s="82"/>
      <c r="W242" s="81">
        <f>R242+T242+V242</f>
        <v>808.8</v>
      </c>
      <c r="X242" s="10"/>
      <c r="Y242" s="151"/>
      <c r="Z242" s="151"/>
      <c r="AA242" s="151"/>
      <c r="AB242" s="151"/>
      <c r="AC242" s="151"/>
      <c r="AD242" s="151"/>
      <c r="AE242" s="159"/>
      <c r="AF242" s="159"/>
      <c r="AG242" s="159"/>
      <c r="AH242" s="159"/>
      <c r="AI242" s="84">
        <f>IF($I242=AI$6,$E242,0)</f>
        <v>0</v>
      </c>
      <c r="AJ242" s="84">
        <f t="shared" ref="AJ242:AJ243" si="1372">IF($K242=ROUND(AI$6*$F242,2),$G242,0)</f>
        <v>0</v>
      </c>
      <c r="AK242" s="141">
        <f>IF($H242&gt;0,AI242,0)</f>
        <v>0</v>
      </c>
      <c r="AL242" s="141">
        <f>IF(AK242&gt;0,1,0)</f>
        <v>0</v>
      </c>
      <c r="AM242" s="141">
        <f>IF($H242&gt;0,AJ242,0)</f>
        <v>0</v>
      </c>
      <c r="AN242" s="141">
        <f>IF(AM242&gt;0,1,0)</f>
        <v>0</v>
      </c>
      <c r="AO242" s="84">
        <f>IF($I242=AO$6,$E242,0)</f>
        <v>0</v>
      </c>
      <c r="AP242" s="84">
        <f t="shared" ref="AP242:AP243" si="1373">IF($K242=ROUND(AO$6*$F242,2),$G242,0)</f>
        <v>0</v>
      </c>
      <c r="AQ242" s="141">
        <f>IF($H242&gt;0,AO242,0)</f>
        <v>0</v>
      </c>
      <c r="AR242" s="141">
        <f>IF(AQ242&gt;0,1,0)</f>
        <v>0</v>
      </c>
      <c r="AS242" s="141">
        <f>IF($H242&gt;0,AP242,0)</f>
        <v>0</v>
      </c>
      <c r="AT242" s="141">
        <f>IF(AS242&gt;0,1,0)</f>
        <v>0</v>
      </c>
      <c r="AU242" s="141" t="e">
        <f>IF($H242&gt;0,#REF!,0)</f>
        <v>#REF!</v>
      </c>
      <c r="AV242" s="141" t="e">
        <f>IF(AU242&gt;0,1,0)</f>
        <v>#REF!</v>
      </c>
      <c r="AW242" s="141" t="e">
        <f>IF($H242&gt;0,#REF!,0)</f>
        <v>#REF!</v>
      </c>
      <c r="AX242" s="141" t="e">
        <f>IF(AW242&gt;0,1,0)</f>
        <v>#REF!</v>
      </c>
      <c r="AY242" s="247">
        <f t="shared" si="1178"/>
        <v>1.0800000000000001E-2</v>
      </c>
      <c r="AZ242" s="85"/>
      <c r="BA242" s="86">
        <v>10.8</v>
      </c>
    </row>
    <row r="243" spans="1:53" ht="45.75" x14ac:dyDescent="0.65">
      <c r="A243" s="87" t="str">
        <f>IF(E243+G243&gt;0,A242,"")</f>
        <v/>
      </c>
      <c r="B243" s="87" t="str">
        <f>IF(E243+G243&gt;0,B242,"")</f>
        <v/>
      </c>
      <c r="C243" s="76">
        <v>6</v>
      </c>
      <c r="D243" s="77" t="s">
        <v>153</v>
      </c>
      <c r="E243" s="78">
        <v>0</v>
      </c>
      <c r="F243" s="137">
        <v>1.1000000000000001</v>
      </c>
      <c r="G243" s="78">
        <v>0</v>
      </c>
      <c r="H243" s="249">
        <f t="shared" si="1177"/>
        <v>0</v>
      </c>
      <c r="I243" s="80">
        <f>SUMIF(Y$14:AT$14,C243,Y$6:AT$6)</f>
        <v>0</v>
      </c>
      <c r="J243" s="81">
        <f t="shared" ref="J243:J245" si="1374">IF(H243=0,ROUND(E243*I243,2),ROUND(H243*E243,2))</f>
        <v>0</v>
      </c>
      <c r="K243" s="80">
        <f t="shared" ref="K243:K245" si="1375">ROUND(F243*I243,2)</f>
        <v>0</v>
      </c>
      <c r="L243" s="81">
        <f t="shared" ref="L243:L245" si="1376">IF(H243=0,ROUND(ROUND(F243*I243,2)*G243,2),ROUND(G243*H243,2))</f>
        <v>0</v>
      </c>
      <c r="M243" s="81">
        <f t="shared" ref="M243:M245" si="1377">L243-ROUND(G243*I243,2)</f>
        <v>0</v>
      </c>
      <c r="N243" s="82"/>
      <c r="O243" s="81">
        <f t="shared" ref="O243:O245" si="1378">J243+L243+N243</f>
        <v>0</v>
      </c>
      <c r="Q243" s="83">
        <f t="shared" si="1186"/>
        <v>153.91</v>
      </c>
      <c r="R243" s="81">
        <f t="shared" ref="R243:R245" si="1379">ROUND(Q243*E243,2)</f>
        <v>0</v>
      </c>
      <c r="S243" s="83">
        <f t="shared" ref="S243:S245" si="1380">ROUND(F243*Q243,2)</f>
        <v>169.3</v>
      </c>
      <c r="T243" s="81">
        <f t="shared" ref="T243:T245" si="1381">ROUND(S243*G243,2)</f>
        <v>0</v>
      </c>
      <c r="U243" s="81">
        <f t="shared" ref="U243:U245" si="1382">T243-ROUND(Q243*G243,2)</f>
        <v>0</v>
      </c>
      <c r="V243" s="82"/>
      <c r="W243" s="81">
        <f t="shared" ref="W243:W245" si="1383">R243+T243+V243</f>
        <v>0</v>
      </c>
      <c r="X243" s="10"/>
      <c r="Y243" s="151"/>
      <c r="Z243" s="151"/>
      <c r="AA243" s="151"/>
      <c r="AB243" s="151"/>
      <c r="AC243" s="151"/>
      <c r="AD243" s="151"/>
      <c r="AE243" s="159"/>
      <c r="AF243" s="159"/>
      <c r="AG243" s="159"/>
      <c r="AH243" s="159"/>
      <c r="AI243" s="84">
        <f t="shared" ref="AI243" si="1384">IF($I243=AI$6,$E243,0)</f>
        <v>0</v>
      </c>
      <c r="AJ243" s="84">
        <f t="shared" si="1372"/>
        <v>0</v>
      </c>
      <c r="AK243" s="141">
        <f t="shared" ref="AK243:AK245" si="1385">IF($H243&gt;0,AI243,0)</f>
        <v>0</v>
      </c>
      <c r="AL243" s="141">
        <f t="shared" ref="AL243:AL245" si="1386">IF(AK243&gt;0,1,0)</f>
        <v>0</v>
      </c>
      <c r="AM243" s="141">
        <f t="shared" ref="AM243:AM245" si="1387">IF($H243&gt;0,AJ243,0)</f>
        <v>0</v>
      </c>
      <c r="AN243" s="141">
        <f t="shared" ref="AN243:AN245" si="1388">IF(AM243&gt;0,1,0)</f>
        <v>0</v>
      </c>
      <c r="AO243" s="84">
        <f t="shared" ref="AO243" si="1389">IF($I243=AO$6,$E243,0)</f>
        <v>0</v>
      </c>
      <c r="AP243" s="84">
        <f t="shared" si="1373"/>
        <v>0</v>
      </c>
      <c r="AQ243" s="141">
        <f t="shared" ref="AQ243:AQ245" si="1390">IF($H243&gt;0,AO243,0)</f>
        <v>0</v>
      </c>
      <c r="AR243" s="141">
        <f t="shared" ref="AR243:AR245" si="1391">IF(AQ243&gt;0,1,0)</f>
        <v>0</v>
      </c>
      <c r="AS243" s="141">
        <f t="shared" ref="AS243:AS245" si="1392">IF($H243&gt;0,AP243,0)</f>
        <v>0</v>
      </c>
      <c r="AT243" s="141">
        <f t="shared" ref="AT243:AT245" si="1393">IF(AS243&gt;0,1,0)</f>
        <v>0</v>
      </c>
      <c r="AU243" s="141">
        <f>IF($H243&gt;0,#REF!,0)</f>
        <v>0</v>
      </c>
      <c r="AV243" s="141">
        <f t="shared" ref="AV243:AV245" si="1394">IF(AU243&gt;0,1,0)</f>
        <v>0</v>
      </c>
      <c r="AW243" s="141">
        <f>IF($H243&gt;0,#REF!,0)</f>
        <v>0</v>
      </c>
      <c r="AX243" s="141">
        <f t="shared" ref="AX243:AX245" si="1395">IF(AW243&gt;0,1,0)</f>
        <v>0</v>
      </c>
      <c r="AY243" s="247">
        <f t="shared" si="1178"/>
        <v>0</v>
      </c>
      <c r="AZ243" s="85"/>
      <c r="BA243" s="86">
        <v>0</v>
      </c>
    </row>
    <row r="244" spans="1:53" ht="45.75" x14ac:dyDescent="0.65">
      <c r="A244" s="87" t="str">
        <f>IF(E244+G244&gt;0,A242,"")</f>
        <v/>
      </c>
      <c r="B244" s="87" t="str">
        <f>IF(E244+G244&gt;0,B242,"")</f>
        <v/>
      </c>
      <c r="C244" s="76">
        <f>C243</f>
        <v>6</v>
      </c>
      <c r="D244" s="77" t="s">
        <v>153</v>
      </c>
      <c r="E244" s="78">
        <v>0</v>
      </c>
      <c r="F244" s="137">
        <v>1.5</v>
      </c>
      <c r="G244" s="78">
        <v>0</v>
      </c>
      <c r="H244" s="249">
        <f t="shared" si="1177"/>
        <v>0</v>
      </c>
      <c r="I244" s="80">
        <f>SUMIF(Y$14:AT$14,C244,Y$7:AT$7)</f>
        <v>0</v>
      </c>
      <c r="J244" s="81">
        <f t="shared" si="1374"/>
        <v>0</v>
      </c>
      <c r="K244" s="80">
        <f t="shared" si="1375"/>
        <v>0</v>
      </c>
      <c r="L244" s="81">
        <f t="shared" si="1376"/>
        <v>0</v>
      </c>
      <c r="M244" s="81">
        <f t="shared" si="1377"/>
        <v>0</v>
      </c>
      <c r="N244" s="82"/>
      <c r="O244" s="81">
        <f t="shared" si="1378"/>
        <v>0</v>
      </c>
      <c r="Q244" s="83">
        <f t="shared" si="1186"/>
        <v>153.91</v>
      </c>
      <c r="R244" s="81">
        <f t="shared" si="1379"/>
        <v>0</v>
      </c>
      <c r="S244" s="83">
        <f t="shared" si="1380"/>
        <v>230.87</v>
      </c>
      <c r="T244" s="81">
        <f t="shared" si="1381"/>
        <v>0</v>
      </c>
      <c r="U244" s="81">
        <f t="shared" si="1382"/>
        <v>0</v>
      </c>
      <c r="V244" s="82"/>
      <c r="W244" s="81">
        <f t="shared" si="1383"/>
        <v>0</v>
      </c>
      <c r="X244" s="10"/>
      <c r="Y244" s="151"/>
      <c r="Z244" s="151"/>
      <c r="AA244" s="151"/>
      <c r="AB244" s="151"/>
      <c r="AC244" s="151"/>
      <c r="AD244" s="151"/>
      <c r="AE244" s="159"/>
      <c r="AF244" s="159"/>
      <c r="AG244" s="159"/>
      <c r="AH244" s="159"/>
      <c r="AI244" s="84">
        <f>IF($I244=AI$7,$E244,0)</f>
        <v>0</v>
      </c>
      <c r="AJ244" s="84">
        <f>IF($K244=ROUND(AI$7*$F244,2),$G244,0)</f>
        <v>0</v>
      </c>
      <c r="AK244" s="141">
        <f t="shared" si="1385"/>
        <v>0</v>
      </c>
      <c r="AL244" s="141">
        <f t="shared" si="1386"/>
        <v>0</v>
      </c>
      <c r="AM244" s="141">
        <f t="shared" si="1387"/>
        <v>0</v>
      </c>
      <c r="AN244" s="141">
        <f t="shared" si="1388"/>
        <v>0</v>
      </c>
      <c r="AO244" s="84">
        <f>IF($I244=AO$7,$E244,0)</f>
        <v>0</v>
      </c>
      <c r="AP244" s="84">
        <f>IF($K244=ROUND(AO$7*$F244,2),$G244,0)</f>
        <v>0</v>
      </c>
      <c r="AQ244" s="141">
        <f t="shared" si="1390"/>
        <v>0</v>
      </c>
      <c r="AR244" s="141">
        <f t="shared" si="1391"/>
        <v>0</v>
      </c>
      <c r="AS244" s="141">
        <f t="shared" si="1392"/>
        <v>0</v>
      </c>
      <c r="AT244" s="141">
        <f t="shared" si="1393"/>
        <v>0</v>
      </c>
      <c r="AU244" s="141">
        <f>IF($H244&gt;0,#REF!,0)</f>
        <v>0</v>
      </c>
      <c r="AV244" s="141">
        <f t="shared" si="1394"/>
        <v>0</v>
      </c>
      <c r="AW244" s="141">
        <f>IF($H244&gt;0,#REF!,0)</f>
        <v>0</v>
      </c>
      <c r="AX244" s="141">
        <f t="shared" si="1395"/>
        <v>0</v>
      </c>
      <c r="AY244" s="247">
        <f t="shared" si="1178"/>
        <v>0</v>
      </c>
      <c r="AZ244" s="85"/>
      <c r="BA244" s="86">
        <v>0</v>
      </c>
    </row>
    <row r="245" spans="1:53" ht="45.75" x14ac:dyDescent="0.65">
      <c r="A245" s="87" t="str">
        <f>IF(E245+G245&gt;0,A242,"")</f>
        <v/>
      </c>
      <c r="B245" s="87" t="str">
        <f>IF(E245+G245&gt;0,B242,"")</f>
        <v/>
      </c>
      <c r="C245" s="76">
        <f>C243</f>
        <v>6</v>
      </c>
      <c r="D245" s="77" t="s">
        <v>153</v>
      </c>
      <c r="E245" s="78">
        <v>0</v>
      </c>
      <c r="F245" s="137">
        <v>1.1000000000000001</v>
      </c>
      <c r="G245" s="78">
        <v>0</v>
      </c>
      <c r="H245" s="249">
        <f t="shared" si="1177"/>
        <v>0</v>
      </c>
      <c r="I245" s="80">
        <f>SUMIF(Y$14:AT$14,C245,Y$7:AT$7)</f>
        <v>0</v>
      </c>
      <c r="J245" s="81">
        <f t="shared" si="1374"/>
        <v>0</v>
      </c>
      <c r="K245" s="80">
        <f t="shared" si="1375"/>
        <v>0</v>
      </c>
      <c r="L245" s="81">
        <f t="shared" si="1376"/>
        <v>0</v>
      </c>
      <c r="M245" s="81">
        <f t="shared" si="1377"/>
        <v>0</v>
      </c>
      <c r="N245" s="82"/>
      <c r="O245" s="81">
        <f t="shared" si="1378"/>
        <v>0</v>
      </c>
      <c r="Q245" s="83">
        <f t="shared" si="1186"/>
        <v>153.91</v>
      </c>
      <c r="R245" s="81">
        <f t="shared" si="1379"/>
        <v>0</v>
      </c>
      <c r="S245" s="83">
        <f t="shared" si="1380"/>
        <v>169.3</v>
      </c>
      <c r="T245" s="81">
        <f t="shared" si="1381"/>
        <v>0</v>
      </c>
      <c r="U245" s="81">
        <f t="shared" si="1382"/>
        <v>0</v>
      </c>
      <c r="V245" s="82"/>
      <c r="W245" s="81">
        <f t="shared" si="1383"/>
        <v>0</v>
      </c>
      <c r="X245" s="10"/>
      <c r="Y245" s="151"/>
      <c r="Z245" s="151"/>
      <c r="AA245" s="151"/>
      <c r="AB245" s="151"/>
      <c r="AC245" s="151"/>
      <c r="AD245" s="151"/>
      <c r="AE245" s="159"/>
      <c r="AF245" s="159"/>
      <c r="AG245" s="159"/>
      <c r="AH245" s="159"/>
      <c r="AI245" s="84">
        <f>IF($I245=AI$7,$E245,0)</f>
        <v>0</v>
      </c>
      <c r="AJ245" s="84">
        <f>IF($K245=ROUND(AI$7*$F245,2),$G245,0)</f>
        <v>0</v>
      </c>
      <c r="AK245" s="141">
        <f t="shared" si="1385"/>
        <v>0</v>
      </c>
      <c r="AL245" s="141">
        <f t="shared" si="1386"/>
        <v>0</v>
      </c>
      <c r="AM245" s="141">
        <f t="shared" si="1387"/>
        <v>0</v>
      </c>
      <c r="AN245" s="141">
        <f t="shared" si="1388"/>
        <v>0</v>
      </c>
      <c r="AO245" s="84">
        <f>IF($I245=AO$7,$E245,0)</f>
        <v>0</v>
      </c>
      <c r="AP245" s="84">
        <f>IF($K245=ROUND(AO$7*$F245,2),$G245,0)</f>
        <v>0</v>
      </c>
      <c r="AQ245" s="141">
        <f t="shared" si="1390"/>
        <v>0</v>
      </c>
      <c r="AR245" s="141">
        <f t="shared" si="1391"/>
        <v>0</v>
      </c>
      <c r="AS245" s="141">
        <f t="shared" si="1392"/>
        <v>0</v>
      </c>
      <c r="AT245" s="141">
        <f t="shared" si="1393"/>
        <v>0</v>
      </c>
      <c r="AU245" s="141">
        <f>IF($H245&gt;0,#REF!,0)</f>
        <v>0</v>
      </c>
      <c r="AV245" s="141">
        <f t="shared" si="1394"/>
        <v>0</v>
      </c>
      <c r="AW245" s="141">
        <f>IF($H245&gt;0,#REF!,0)</f>
        <v>0</v>
      </c>
      <c r="AX245" s="141">
        <f t="shared" si="1395"/>
        <v>0</v>
      </c>
      <c r="AY245" s="247">
        <f t="shared" si="1178"/>
        <v>0</v>
      </c>
      <c r="AZ245" s="85"/>
      <c r="BA245" s="86">
        <v>0</v>
      </c>
    </row>
    <row r="246" spans="1:53" ht="45.75" x14ac:dyDescent="0.65">
      <c r="A246" s="74" t="s">
        <v>151</v>
      </c>
      <c r="B246" s="74" t="s">
        <v>154</v>
      </c>
      <c r="C246" s="76">
        <f>C247</f>
        <v>6</v>
      </c>
      <c r="D246" s="77" t="s">
        <v>153</v>
      </c>
      <c r="E246" s="78">
        <v>3.9220000000000002</v>
      </c>
      <c r="F246" s="137">
        <v>1.5</v>
      </c>
      <c r="G246" s="78">
        <v>0</v>
      </c>
      <c r="H246" s="249">
        <f t="shared" si="1177"/>
        <v>3.9220000000000001E-3</v>
      </c>
      <c r="I246" s="80">
        <f>SUMIF(Y$14:AT$14,C246,Y$6:AT$6)</f>
        <v>0</v>
      </c>
      <c r="J246" s="81">
        <f>IF(H246=0,ROUND(E246*I246,2),ROUND(H246*E246,2))</f>
        <v>0.02</v>
      </c>
      <c r="K246" s="80">
        <f>ROUND(F246*I246,2)</f>
        <v>0</v>
      </c>
      <c r="L246" s="81">
        <f>IF(H246=0,ROUND(ROUND(F246*I246,2)*G246,2),ROUND(G246*H246,2))</f>
        <v>0</v>
      </c>
      <c r="M246" s="81">
        <f>L246-ROUND(G246*I246,2)</f>
        <v>0</v>
      </c>
      <c r="N246" s="82"/>
      <c r="O246" s="81">
        <f>J246+L246+N246</f>
        <v>0.02</v>
      </c>
      <c r="Q246" s="83">
        <f t="shared" si="1186"/>
        <v>153.91</v>
      </c>
      <c r="R246" s="81">
        <f>ROUND(Q246*E246,2)</f>
        <v>603.64</v>
      </c>
      <c r="S246" s="83">
        <f>ROUND(F246*Q246,2)</f>
        <v>230.87</v>
      </c>
      <c r="T246" s="81">
        <f>ROUND(S246*G246,2)</f>
        <v>0</v>
      </c>
      <c r="U246" s="81">
        <f>T246-ROUND(Q246*G246,2)</f>
        <v>0</v>
      </c>
      <c r="V246" s="82"/>
      <c r="W246" s="81">
        <f>R246+T246+V246</f>
        <v>603.64</v>
      </c>
      <c r="X246" s="10"/>
      <c r="Y246" s="151"/>
      <c r="Z246" s="151"/>
      <c r="AA246" s="151"/>
      <c r="AB246" s="151"/>
      <c r="AC246" s="151"/>
      <c r="AD246" s="151"/>
      <c r="AE246" s="159"/>
      <c r="AF246" s="159"/>
      <c r="AG246" s="159"/>
      <c r="AH246" s="159"/>
      <c r="AI246" s="84">
        <f>IF($I246=AI$6,$E246,0)</f>
        <v>0</v>
      </c>
      <c r="AJ246" s="84">
        <f t="shared" ref="AJ246:AJ247" si="1396">IF($K246=ROUND(AI$6*$F246,2),$G246,0)</f>
        <v>0</v>
      </c>
      <c r="AK246" s="141">
        <f>IF($H246&gt;0,AI246,0)</f>
        <v>0</v>
      </c>
      <c r="AL246" s="141">
        <f>IF(AK246&gt;0,1,0)</f>
        <v>0</v>
      </c>
      <c r="AM246" s="141">
        <f>IF($H246&gt;0,AJ246,0)</f>
        <v>0</v>
      </c>
      <c r="AN246" s="141">
        <f>IF(AM246&gt;0,1,0)</f>
        <v>0</v>
      </c>
      <c r="AO246" s="84">
        <f>IF($I246=AO$6,$E246,0)</f>
        <v>0</v>
      </c>
      <c r="AP246" s="84">
        <f t="shared" ref="AP246:AP247" si="1397">IF($K246=ROUND(AO$6*$F246,2),$G246,0)</f>
        <v>0</v>
      </c>
      <c r="AQ246" s="141">
        <f>IF($H246&gt;0,AO246,0)</f>
        <v>0</v>
      </c>
      <c r="AR246" s="141">
        <f>IF(AQ246&gt;0,1,0)</f>
        <v>0</v>
      </c>
      <c r="AS246" s="141">
        <f>IF($H246&gt;0,AP246,0)</f>
        <v>0</v>
      </c>
      <c r="AT246" s="141">
        <f>IF(AS246&gt;0,1,0)</f>
        <v>0</v>
      </c>
      <c r="AU246" s="141" t="e">
        <f>IF($H246&gt;0,#REF!,0)</f>
        <v>#REF!</v>
      </c>
      <c r="AV246" s="141" t="e">
        <f>IF(AU246&gt;0,1,0)</f>
        <v>#REF!</v>
      </c>
      <c r="AW246" s="141" t="e">
        <f>IF($H246&gt;0,#REF!,0)</f>
        <v>#REF!</v>
      </c>
      <c r="AX246" s="141" t="e">
        <f>IF(AW246&gt;0,1,0)</f>
        <v>#REF!</v>
      </c>
      <c r="AY246" s="247">
        <f t="shared" si="1178"/>
        <v>4.0999999999999995E-3</v>
      </c>
      <c r="AZ246" s="85"/>
      <c r="BA246" s="86">
        <v>4.0999999999999996</v>
      </c>
    </row>
    <row r="247" spans="1:53" ht="45.75" x14ac:dyDescent="0.65">
      <c r="A247" s="87" t="str">
        <f>IF(E247+G247&gt;0,A246,"")</f>
        <v/>
      </c>
      <c r="B247" s="87" t="str">
        <f>IF(E247+G247&gt;0,B246,"")</f>
        <v/>
      </c>
      <c r="C247" s="76">
        <v>6</v>
      </c>
      <c r="D247" s="77" t="s">
        <v>153</v>
      </c>
      <c r="E247" s="78">
        <v>0</v>
      </c>
      <c r="F247" s="137">
        <v>1.1000000000000001</v>
      </c>
      <c r="G247" s="78">
        <v>0</v>
      </c>
      <c r="H247" s="249">
        <f t="shared" si="1177"/>
        <v>0</v>
      </c>
      <c r="I247" s="80">
        <f>SUMIF(Y$14:AT$14,C247,Y$6:AT$6)</f>
        <v>0</v>
      </c>
      <c r="J247" s="81">
        <f t="shared" ref="J247:J249" si="1398">IF(H247=0,ROUND(E247*I247,2),ROUND(H247*E247,2))</f>
        <v>0</v>
      </c>
      <c r="K247" s="80">
        <f t="shared" ref="K247:K249" si="1399">ROUND(F247*I247,2)</f>
        <v>0</v>
      </c>
      <c r="L247" s="81">
        <f t="shared" ref="L247:L249" si="1400">IF(H247=0,ROUND(ROUND(F247*I247,2)*G247,2),ROUND(G247*H247,2))</f>
        <v>0</v>
      </c>
      <c r="M247" s="81">
        <f t="shared" ref="M247:M249" si="1401">L247-ROUND(G247*I247,2)</f>
        <v>0</v>
      </c>
      <c r="N247" s="82"/>
      <c r="O247" s="81">
        <f t="shared" ref="O247:O249" si="1402">J247+L247+N247</f>
        <v>0</v>
      </c>
      <c r="Q247" s="83">
        <f t="shared" si="1186"/>
        <v>153.91</v>
      </c>
      <c r="R247" s="81">
        <f t="shared" ref="R247:R249" si="1403">ROUND(Q247*E247,2)</f>
        <v>0</v>
      </c>
      <c r="S247" s="83">
        <f t="shared" ref="S247:S249" si="1404">ROUND(F247*Q247,2)</f>
        <v>169.3</v>
      </c>
      <c r="T247" s="81">
        <f t="shared" ref="T247:T249" si="1405">ROUND(S247*G247,2)</f>
        <v>0</v>
      </c>
      <c r="U247" s="81">
        <f t="shared" ref="U247:U249" si="1406">T247-ROUND(Q247*G247,2)</f>
        <v>0</v>
      </c>
      <c r="V247" s="82"/>
      <c r="W247" s="81">
        <f t="shared" ref="W247:W249" si="1407">R247+T247+V247</f>
        <v>0</v>
      </c>
      <c r="X247" s="10"/>
      <c r="Y247" s="151"/>
      <c r="Z247" s="151"/>
      <c r="AA247" s="151"/>
      <c r="AB247" s="151"/>
      <c r="AC247" s="151"/>
      <c r="AD247" s="151"/>
      <c r="AE247" s="159"/>
      <c r="AF247" s="159"/>
      <c r="AG247" s="159"/>
      <c r="AH247" s="159"/>
      <c r="AI247" s="84">
        <f t="shared" ref="AI247" si="1408">IF($I247=AI$6,$E247,0)</f>
        <v>0</v>
      </c>
      <c r="AJ247" s="84">
        <f t="shared" si="1396"/>
        <v>0</v>
      </c>
      <c r="AK247" s="141">
        <f t="shared" ref="AK247:AK249" si="1409">IF($H247&gt;0,AI247,0)</f>
        <v>0</v>
      </c>
      <c r="AL247" s="141">
        <f t="shared" ref="AL247:AL249" si="1410">IF(AK247&gt;0,1,0)</f>
        <v>0</v>
      </c>
      <c r="AM247" s="141">
        <f t="shared" ref="AM247:AM249" si="1411">IF($H247&gt;0,AJ247,0)</f>
        <v>0</v>
      </c>
      <c r="AN247" s="141">
        <f t="shared" ref="AN247:AN249" si="1412">IF(AM247&gt;0,1,0)</f>
        <v>0</v>
      </c>
      <c r="AO247" s="84">
        <f t="shared" ref="AO247" si="1413">IF($I247=AO$6,$E247,0)</f>
        <v>0</v>
      </c>
      <c r="AP247" s="84">
        <f t="shared" si="1397"/>
        <v>0</v>
      </c>
      <c r="AQ247" s="141">
        <f t="shared" ref="AQ247:AQ249" si="1414">IF($H247&gt;0,AO247,0)</f>
        <v>0</v>
      </c>
      <c r="AR247" s="141">
        <f t="shared" ref="AR247:AR249" si="1415">IF(AQ247&gt;0,1,0)</f>
        <v>0</v>
      </c>
      <c r="AS247" s="141">
        <f t="shared" ref="AS247:AS249" si="1416">IF($H247&gt;0,AP247,0)</f>
        <v>0</v>
      </c>
      <c r="AT247" s="141">
        <f t="shared" ref="AT247:AT249" si="1417">IF(AS247&gt;0,1,0)</f>
        <v>0</v>
      </c>
      <c r="AU247" s="141">
        <f>IF($H247&gt;0,#REF!,0)</f>
        <v>0</v>
      </c>
      <c r="AV247" s="141">
        <f t="shared" ref="AV247:AV249" si="1418">IF(AU247&gt;0,1,0)</f>
        <v>0</v>
      </c>
      <c r="AW247" s="141">
        <f>IF($H247&gt;0,#REF!,0)</f>
        <v>0</v>
      </c>
      <c r="AX247" s="141">
        <f t="shared" ref="AX247:AX249" si="1419">IF(AW247&gt;0,1,0)</f>
        <v>0</v>
      </c>
      <c r="AY247" s="247">
        <f t="shared" si="1178"/>
        <v>0</v>
      </c>
      <c r="AZ247" s="85"/>
      <c r="BA247" s="86">
        <v>0</v>
      </c>
    </row>
    <row r="248" spans="1:53" ht="45.75" x14ac:dyDescent="0.65">
      <c r="A248" s="87" t="str">
        <f>IF(E248+G248&gt;0,A246,"")</f>
        <v/>
      </c>
      <c r="B248" s="87" t="str">
        <f>IF(E248+G248&gt;0,B246,"")</f>
        <v/>
      </c>
      <c r="C248" s="76">
        <f>C247</f>
        <v>6</v>
      </c>
      <c r="D248" s="77" t="s">
        <v>153</v>
      </c>
      <c r="E248" s="78">
        <v>0</v>
      </c>
      <c r="F248" s="137">
        <v>1.5</v>
      </c>
      <c r="G248" s="78">
        <v>0</v>
      </c>
      <c r="H248" s="249">
        <f t="shared" si="1177"/>
        <v>0</v>
      </c>
      <c r="I248" s="80">
        <f>SUMIF(Y$14:AT$14,C248,Y$7:AT$7)</f>
        <v>0</v>
      </c>
      <c r="J248" s="81">
        <f t="shared" si="1398"/>
        <v>0</v>
      </c>
      <c r="K248" s="80">
        <f t="shared" si="1399"/>
        <v>0</v>
      </c>
      <c r="L248" s="81">
        <f t="shared" si="1400"/>
        <v>0</v>
      </c>
      <c r="M248" s="81">
        <f t="shared" si="1401"/>
        <v>0</v>
      </c>
      <c r="N248" s="82"/>
      <c r="O248" s="81">
        <f t="shared" si="1402"/>
        <v>0</v>
      </c>
      <c r="Q248" s="83">
        <f t="shared" si="1186"/>
        <v>153.91</v>
      </c>
      <c r="R248" s="81">
        <f t="shared" si="1403"/>
        <v>0</v>
      </c>
      <c r="S248" s="83">
        <f t="shared" si="1404"/>
        <v>230.87</v>
      </c>
      <c r="T248" s="81">
        <f t="shared" si="1405"/>
        <v>0</v>
      </c>
      <c r="U248" s="81">
        <f t="shared" si="1406"/>
        <v>0</v>
      </c>
      <c r="V248" s="82"/>
      <c r="W248" s="81">
        <f t="shared" si="1407"/>
        <v>0</v>
      </c>
      <c r="X248" s="10"/>
      <c r="Y248" s="151"/>
      <c r="Z248" s="151"/>
      <c r="AA248" s="151"/>
      <c r="AB248" s="151"/>
      <c r="AC248" s="151"/>
      <c r="AD248" s="151"/>
      <c r="AE248" s="159"/>
      <c r="AF248" s="159"/>
      <c r="AG248" s="159"/>
      <c r="AH248" s="159"/>
      <c r="AI248" s="84">
        <f>IF($I248=AI$7,$E248,0)</f>
        <v>0</v>
      </c>
      <c r="AJ248" s="84">
        <f>IF($K248=ROUND(AI$7*$F248,2),$G248,0)</f>
        <v>0</v>
      </c>
      <c r="AK248" s="141">
        <f t="shared" si="1409"/>
        <v>0</v>
      </c>
      <c r="AL248" s="141">
        <f t="shared" si="1410"/>
        <v>0</v>
      </c>
      <c r="AM248" s="141">
        <f t="shared" si="1411"/>
        <v>0</v>
      </c>
      <c r="AN248" s="141">
        <f t="shared" si="1412"/>
        <v>0</v>
      </c>
      <c r="AO248" s="84">
        <f>IF($I248=AO$7,$E248,0)</f>
        <v>0</v>
      </c>
      <c r="AP248" s="84">
        <f>IF($K248=ROUND(AO$7*$F248,2),$G248,0)</f>
        <v>0</v>
      </c>
      <c r="AQ248" s="141">
        <f t="shared" si="1414"/>
        <v>0</v>
      </c>
      <c r="AR248" s="141">
        <f t="shared" si="1415"/>
        <v>0</v>
      </c>
      <c r="AS248" s="141">
        <f t="shared" si="1416"/>
        <v>0</v>
      </c>
      <c r="AT248" s="141">
        <f t="shared" si="1417"/>
        <v>0</v>
      </c>
      <c r="AU248" s="141">
        <f>IF($H248&gt;0,#REF!,0)</f>
        <v>0</v>
      </c>
      <c r="AV248" s="141">
        <f t="shared" si="1418"/>
        <v>0</v>
      </c>
      <c r="AW248" s="141">
        <f>IF($H248&gt;0,#REF!,0)</f>
        <v>0</v>
      </c>
      <c r="AX248" s="141">
        <f t="shared" si="1419"/>
        <v>0</v>
      </c>
      <c r="AY248" s="247">
        <f t="shared" si="1178"/>
        <v>0</v>
      </c>
      <c r="AZ248" s="85"/>
      <c r="BA248" s="86">
        <v>0</v>
      </c>
    </row>
    <row r="249" spans="1:53" ht="45.75" x14ac:dyDescent="0.65">
      <c r="A249" s="87" t="str">
        <f>IF(E249+G249&gt;0,A246,"")</f>
        <v/>
      </c>
      <c r="B249" s="87" t="str">
        <f>IF(E249+G249&gt;0,B246,"")</f>
        <v/>
      </c>
      <c r="C249" s="76">
        <f>C247</f>
        <v>6</v>
      </c>
      <c r="D249" s="77" t="s">
        <v>153</v>
      </c>
      <c r="E249" s="78">
        <v>0</v>
      </c>
      <c r="F249" s="137">
        <v>1.1000000000000001</v>
      </c>
      <c r="G249" s="78">
        <v>0</v>
      </c>
      <c r="H249" s="249">
        <f t="shared" si="1177"/>
        <v>0</v>
      </c>
      <c r="I249" s="80">
        <f>SUMIF(Y$14:AT$14,C249,Y$7:AT$7)</f>
        <v>0</v>
      </c>
      <c r="J249" s="81">
        <f t="shared" si="1398"/>
        <v>0</v>
      </c>
      <c r="K249" s="80">
        <f t="shared" si="1399"/>
        <v>0</v>
      </c>
      <c r="L249" s="81">
        <f t="shared" si="1400"/>
        <v>0</v>
      </c>
      <c r="M249" s="81">
        <f t="shared" si="1401"/>
        <v>0</v>
      </c>
      <c r="N249" s="82"/>
      <c r="O249" s="81">
        <f t="shared" si="1402"/>
        <v>0</v>
      </c>
      <c r="Q249" s="83">
        <f t="shared" si="1186"/>
        <v>153.91</v>
      </c>
      <c r="R249" s="81">
        <f t="shared" si="1403"/>
        <v>0</v>
      </c>
      <c r="S249" s="83">
        <f t="shared" si="1404"/>
        <v>169.3</v>
      </c>
      <c r="T249" s="81">
        <f t="shared" si="1405"/>
        <v>0</v>
      </c>
      <c r="U249" s="81">
        <f t="shared" si="1406"/>
        <v>0</v>
      </c>
      <c r="V249" s="82"/>
      <c r="W249" s="81">
        <f t="shared" si="1407"/>
        <v>0</v>
      </c>
      <c r="X249" s="10"/>
      <c r="Y249" s="151"/>
      <c r="Z249" s="151"/>
      <c r="AA249" s="151"/>
      <c r="AB249" s="151"/>
      <c r="AC249" s="151"/>
      <c r="AD249" s="151"/>
      <c r="AE249" s="159"/>
      <c r="AF249" s="159"/>
      <c r="AG249" s="159"/>
      <c r="AH249" s="159"/>
      <c r="AI249" s="84">
        <f>IF($I249=AI$7,$E249,0)</f>
        <v>0</v>
      </c>
      <c r="AJ249" s="84">
        <f>IF($K249=ROUND(AI$7*$F249,2),$G249,0)</f>
        <v>0</v>
      </c>
      <c r="AK249" s="141">
        <f t="shared" si="1409"/>
        <v>0</v>
      </c>
      <c r="AL249" s="141">
        <f t="shared" si="1410"/>
        <v>0</v>
      </c>
      <c r="AM249" s="141">
        <f t="shared" si="1411"/>
        <v>0</v>
      </c>
      <c r="AN249" s="141">
        <f t="shared" si="1412"/>
        <v>0</v>
      </c>
      <c r="AO249" s="84">
        <f>IF($I249=AO$7,$E249,0)</f>
        <v>0</v>
      </c>
      <c r="AP249" s="84">
        <f>IF($K249=ROUND(AO$7*$F249,2),$G249,0)</f>
        <v>0</v>
      </c>
      <c r="AQ249" s="141">
        <f t="shared" si="1414"/>
        <v>0</v>
      </c>
      <c r="AR249" s="141">
        <f t="shared" si="1415"/>
        <v>0</v>
      </c>
      <c r="AS249" s="141">
        <f t="shared" si="1416"/>
        <v>0</v>
      </c>
      <c r="AT249" s="141">
        <f t="shared" si="1417"/>
        <v>0</v>
      </c>
      <c r="AU249" s="141">
        <f>IF($H249&gt;0,#REF!,0)</f>
        <v>0</v>
      </c>
      <c r="AV249" s="141">
        <f t="shared" si="1418"/>
        <v>0</v>
      </c>
      <c r="AW249" s="141">
        <f>IF($H249&gt;0,#REF!,0)</f>
        <v>0</v>
      </c>
      <c r="AX249" s="141">
        <f t="shared" si="1419"/>
        <v>0</v>
      </c>
      <c r="AY249" s="247">
        <f t="shared" si="1178"/>
        <v>0</v>
      </c>
      <c r="AZ249" s="85"/>
      <c r="BA249" s="86">
        <v>0</v>
      </c>
    </row>
    <row r="250" spans="1:53" ht="45.75" x14ac:dyDescent="0.65">
      <c r="A250" s="74" t="s">
        <v>155</v>
      </c>
      <c r="B250" s="74" t="s">
        <v>156</v>
      </c>
      <c r="C250" s="76">
        <f>C251</f>
        <v>5</v>
      </c>
      <c r="D250" s="77" t="s">
        <v>157</v>
      </c>
      <c r="E250" s="78">
        <v>17.077999999999999</v>
      </c>
      <c r="F250" s="137">
        <v>1.5</v>
      </c>
      <c r="G250" s="78">
        <v>0</v>
      </c>
      <c r="H250" s="249">
        <f t="shared" si="1177"/>
        <v>1.7077999999999999E-2</v>
      </c>
      <c r="I250" s="80">
        <f>SUMIF(Y$14:AT$14,C250,Y$6:AT$6)</f>
        <v>1148.3900000000001</v>
      </c>
      <c r="J250" s="81">
        <f>IF(H250=0,ROUND(E250*I250,2),ROUND(H250*E250,2))</f>
        <v>0.28999999999999998</v>
      </c>
      <c r="K250" s="80">
        <f>ROUND(F250*I250,2)</f>
        <v>1722.59</v>
      </c>
      <c r="L250" s="81">
        <f>IF(H250=0,ROUND(ROUND(F250*I250,2)*G250,2),ROUND(G250*H250,2))</f>
        <v>0</v>
      </c>
      <c r="M250" s="81">
        <f>L250-ROUND(G250*I250,2)</f>
        <v>0</v>
      </c>
      <c r="N250" s="82"/>
      <c r="O250" s="81">
        <f>J250+L250+N250</f>
        <v>0.28999999999999998</v>
      </c>
      <c r="Q250" s="83">
        <f t="shared" si="1186"/>
        <v>153.91</v>
      </c>
      <c r="R250" s="81">
        <f>ROUND(Q250*E250,2)</f>
        <v>2628.47</v>
      </c>
      <c r="S250" s="83">
        <f>ROUND(F250*Q250,2)</f>
        <v>230.87</v>
      </c>
      <c r="T250" s="81">
        <f>ROUND(S250*G250,2)</f>
        <v>0</v>
      </c>
      <c r="U250" s="81">
        <f>T250-ROUND(Q250*G250,2)</f>
        <v>0</v>
      </c>
      <c r="V250" s="82"/>
      <c r="W250" s="81">
        <f>R250+T250+V250</f>
        <v>2628.47</v>
      </c>
      <c r="X250" s="10"/>
      <c r="Y250" s="151"/>
      <c r="Z250" s="151"/>
      <c r="AA250" s="151"/>
      <c r="AB250" s="151"/>
      <c r="AC250" s="151"/>
      <c r="AD250" s="151"/>
      <c r="AE250" s="159"/>
      <c r="AF250" s="159"/>
      <c r="AG250" s="159"/>
      <c r="AH250" s="159"/>
      <c r="AI250" s="84">
        <f>IF($I250=AI$6,$E250,0)</f>
        <v>0</v>
      </c>
      <c r="AJ250" s="84">
        <f t="shared" ref="AJ250:AJ251" si="1420">IF($K250=ROUND(AI$6*$F250,2),$G250,0)</f>
        <v>0</v>
      </c>
      <c r="AK250" s="141">
        <f>IF($H250&gt;0,AI250,0)</f>
        <v>0</v>
      </c>
      <c r="AL250" s="141">
        <f>IF(AK250&gt;0,1,0)</f>
        <v>0</v>
      </c>
      <c r="AM250" s="141">
        <f>IF($H250&gt;0,AJ250,0)</f>
        <v>0</v>
      </c>
      <c r="AN250" s="141">
        <f>IF(AM250&gt;0,1,0)</f>
        <v>0</v>
      </c>
      <c r="AO250" s="84">
        <f>IF($I250=AO$6,$E250,0)</f>
        <v>17.077999999999999</v>
      </c>
      <c r="AP250" s="84">
        <f t="shared" ref="AP250:AP251" si="1421">IF($K250=ROUND(AO$6*$F250,2),$G250,0)</f>
        <v>0</v>
      </c>
      <c r="AQ250" s="141">
        <f>IF($H250&gt;0,AO250,0)</f>
        <v>17.077999999999999</v>
      </c>
      <c r="AR250" s="141">
        <f>IF(AQ250&gt;0,1,0)</f>
        <v>1</v>
      </c>
      <c r="AS250" s="141">
        <f>IF($H250&gt;0,AP250,0)</f>
        <v>0</v>
      </c>
      <c r="AT250" s="141">
        <f>IF(AS250&gt;0,1,0)</f>
        <v>0</v>
      </c>
      <c r="AU250" s="141" t="e">
        <f>IF($H250&gt;0,#REF!,0)</f>
        <v>#REF!</v>
      </c>
      <c r="AV250" s="141" t="e">
        <f>IF(AU250&gt;0,1,0)</f>
        <v>#REF!</v>
      </c>
      <c r="AW250" s="141" t="e">
        <f>IF($H250&gt;0,#REF!,0)</f>
        <v>#REF!</v>
      </c>
      <c r="AX250" s="141" t="e">
        <f>IF(AW250&gt;0,1,0)</f>
        <v>#REF!</v>
      </c>
      <c r="AY250" s="247">
        <f t="shared" si="1178"/>
        <v>2.5999999999999999E-2</v>
      </c>
      <c r="AZ250" s="85"/>
      <c r="BA250" s="86">
        <v>26</v>
      </c>
    </row>
    <row r="251" spans="1:53" ht="45.75" x14ac:dyDescent="0.65">
      <c r="A251" s="87" t="str">
        <f>IF(E251+G251&gt;0,A250,"")</f>
        <v/>
      </c>
      <c r="B251" s="87" t="str">
        <f>IF(E251+G251&gt;0,B250,"")</f>
        <v/>
      </c>
      <c r="C251" s="76">
        <v>5</v>
      </c>
      <c r="D251" s="77" t="s">
        <v>157</v>
      </c>
      <c r="E251" s="78">
        <v>0</v>
      </c>
      <c r="F251" s="137">
        <v>1.1000000000000001</v>
      </c>
      <c r="G251" s="78">
        <v>0</v>
      </c>
      <c r="H251" s="249">
        <f t="shared" si="1177"/>
        <v>0</v>
      </c>
      <c r="I251" s="80">
        <f>SUMIF(Y$14:AT$14,C251,Y$6:AT$6)</f>
        <v>1148.3900000000001</v>
      </c>
      <c r="J251" s="81">
        <f t="shared" ref="J251:J253" si="1422">IF(H251=0,ROUND(E251*I251,2),ROUND(H251*E251,2))</f>
        <v>0</v>
      </c>
      <c r="K251" s="80">
        <f t="shared" ref="K251:K253" si="1423">ROUND(F251*I251,2)</f>
        <v>1263.23</v>
      </c>
      <c r="L251" s="81">
        <f t="shared" ref="L251:L253" si="1424">IF(H251=0,ROUND(ROUND(F251*I251,2)*G251,2),ROUND(G251*H251,2))</f>
        <v>0</v>
      </c>
      <c r="M251" s="81">
        <f t="shared" ref="M251:M253" si="1425">L251-ROUND(G251*I251,2)</f>
        <v>0</v>
      </c>
      <c r="N251" s="82"/>
      <c r="O251" s="81">
        <f t="shared" ref="O251:O253" si="1426">J251+L251+N251</f>
        <v>0</v>
      </c>
      <c r="Q251" s="83">
        <f t="shared" si="1186"/>
        <v>153.91</v>
      </c>
      <c r="R251" s="81">
        <f t="shared" ref="R251:R253" si="1427">ROUND(Q251*E251,2)</f>
        <v>0</v>
      </c>
      <c r="S251" s="83">
        <f t="shared" ref="S251:S253" si="1428">ROUND(F251*Q251,2)</f>
        <v>169.3</v>
      </c>
      <c r="T251" s="81">
        <f t="shared" ref="T251:T253" si="1429">ROUND(S251*G251,2)</f>
        <v>0</v>
      </c>
      <c r="U251" s="81">
        <f t="shared" ref="U251:U253" si="1430">T251-ROUND(Q251*G251,2)</f>
        <v>0</v>
      </c>
      <c r="V251" s="82"/>
      <c r="W251" s="81">
        <f t="shared" ref="W251:W253" si="1431">R251+T251+V251</f>
        <v>0</v>
      </c>
      <c r="X251" s="10"/>
      <c r="Y251" s="151"/>
      <c r="Z251" s="151"/>
      <c r="AA251" s="151"/>
      <c r="AB251" s="151"/>
      <c r="AC251" s="151"/>
      <c r="AD251" s="151"/>
      <c r="AE251" s="159"/>
      <c r="AF251" s="159"/>
      <c r="AG251" s="159"/>
      <c r="AH251" s="159"/>
      <c r="AI251" s="84">
        <f t="shared" ref="AI251" si="1432">IF($I251=AI$6,$E251,0)</f>
        <v>0</v>
      </c>
      <c r="AJ251" s="84">
        <f t="shared" si="1420"/>
        <v>0</v>
      </c>
      <c r="AK251" s="141">
        <f t="shared" ref="AK251:AK253" si="1433">IF($H251&gt;0,AI251,0)</f>
        <v>0</v>
      </c>
      <c r="AL251" s="141">
        <f t="shared" ref="AL251:AL253" si="1434">IF(AK251&gt;0,1,0)</f>
        <v>0</v>
      </c>
      <c r="AM251" s="141">
        <f t="shared" ref="AM251:AM253" si="1435">IF($H251&gt;0,AJ251,0)</f>
        <v>0</v>
      </c>
      <c r="AN251" s="141">
        <f t="shared" ref="AN251:AN253" si="1436">IF(AM251&gt;0,1,0)</f>
        <v>0</v>
      </c>
      <c r="AO251" s="84">
        <f t="shared" ref="AO251" si="1437">IF($I251=AO$6,$E251,0)</f>
        <v>0</v>
      </c>
      <c r="AP251" s="84">
        <f t="shared" si="1421"/>
        <v>0</v>
      </c>
      <c r="AQ251" s="141">
        <f t="shared" ref="AQ251:AQ253" si="1438">IF($H251&gt;0,AO251,0)</f>
        <v>0</v>
      </c>
      <c r="AR251" s="141">
        <f t="shared" ref="AR251:AR253" si="1439">IF(AQ251&gt;0,1,0)</f>
        <v>0</v>
      </c>
      <c r="AS251" s="141">
        <f t="shared" ref="AS251:AS253" si="1440">IF($H251&gt;0,AP251,0)</f>
        <v>0</v>
      </c>
      <c r="AT251" s="141">
        <f t="shared" ref="AT251:AT253" si="1441">IF(AS251&gt;0,1,0)</f>
        <v>0</v>
      </c>
      <c r="AU251" s="141">
        <f>IF($H251&gt;0,#REF!,0)</f>
        <v>0</v>
      </c>
      <c r="AV251" s="141">
        <f t="shared" ref="AV251:AV253" si="1442">IF(AU251&gt;0,1,0)</f>
        <v>0</v>
      </c>
      <c r="AW251" s="141">
        <f>IF($H251&gt;0,#REF!,0)</f>
        <v>0</v>
      </c>
      <c r="AX251" s="141">
        <f t="shared" ref="AX251:AX253" si="1443">IF(AW251&gt;0,1,0)</f>
        <v>0</v>
      </c>
      <c r="AY251" s="247">
        <f t="shared" si="1178"/>
        <v>0</v>
      </c>
      <c r="AZ251" s="85"/>
      <c r="BA251" s="86">
        <v>0</v>
      </c>
    </row>
    <row r="252" spans="1:53" ht="45.75" x14ac:dyDescent="0.65">
      <c r="A252" s="87" t="str">
        <f>IF(E252+G252&gt;0,A250,"")</f>
        <v/>
      </c>
      <c r="B252" s="87" t="str">
        <f>IF(E252+G252&gt;0,B250,"")</f>
        <v/>
      </c>
      <c r="C252" s="76">
        <f>C251</f>
        <v>5</v>
      </c>
      <c r="D252" s="77" t="s">
        <v>157</v>
      </c>
      <c r="E252" s="78">
        <v>0</v>
      </c>
      <c r="F252" s="137">
        <v>1.5</v>
      </c>
      <c r="G252" s="78">
        <v>0</v>
      </c>
      <c r="H252" s="249">
        <f t="shared" si="1177"/>
        <v>0</v>
      </c>
      <c r="I252" s="80">
        <f>SUMIF(Y$14:AT$14,C252,Y$7:AT$7)</f>
        <v>0</v>
      </c>
      <c r="J252" s="81">
        <f t="shared" si="1422"/>
        <v>0</v>
      </c>
      <c r="K252" s="80">
        <f t="shared" si="1423"/>
        <v>0</v>
      </c>
      <c r="L252" s="81">
        <f t="shared" si="1424"/>
        <v>0</v>
      </c>
      <c r="M252" s="81">
        <f t="shared" si="1425"/>
        <v>0</v>
      </c>
      <c r="N252" s="82"/>
      <c r="O252" s="81">
        <f t="shared" si="1426"/>
        <v>0</v>
      </c>
      <c r="Q252" s="83">
        <f t="shared" si="1186"/>
        <v>153.91</v>
      </c>
      <c r="R252" s="81">
        <f t="shared" si="1427"/>
        <v>0</v>
      </c>
      <c r="S252" s="83">
        <f t="shared" si="1428"/>
        <v>230.87</v>
      </c>
      <c r="T252" s="81">
        <f t="shared" si="1429"/>
        <v>0</v>
      </c>
      <c r="U252" s="81">
        <f t="shared" si="1430"/>
        <v>0</v>
      </c>
      <c r="V252" s="82"/>
      <c r="W252" s="81">
        <f t="shared" si="1431"/>
        <v>0</v>
      </c>
      <c r="X252" s="10"/>
      <c r="Y252" s="151"/>
      <c r="Z252" s="151"/>
      <c r="AA252" s="151"/>
      <c r="AB252" s="151"/>
      <c r="AC252" s="151"/>
      <c r="AD252" s="151"/>
      <c r="AE252" s="159"/>
      <c r="AF252" s="159"/>
      <c r="AG252" s="159"/>
      <c r="AH252" s="159"/>
      <c r="AI252" s="84">
        <f>IF($I252=AI$7,$E252,0)</f>
        <v>0</v>
      </c>
      <c r="AJ252" s="84">
        <f>IF($K252=ROUND(AI$7*$F252,2),$G252,0)</f>
        <v>0</v>
      </c>
      <c r="AK252" s="141">
        <f t="shared" si="1433"/>
        <v>0</v>
      </c>
      <c r="AL252" s="141">
        <f t="shared" si="1434"/>
        <v>0</v>
      </c>
      <c r="AM252" s="141">
        <f t="shared" si="1435"/>
        <v>0</v>
      </c>
      <c r="AN252" s="141">
        <f t="shared" si="1436"/>
        <v>0</v>
      </c>
      <c r="AO252" s="84">
        <f>IF($I252=AO$7,$E252,0)</f>
        <v>0</v>
      </c>
      <c r="AP252" s="84">
        <f>IF($K252=ROUND(AO$7*$F252,2),$G252,0)</f>
        <v>0</v>
      </c>
      <c r="AQ252" s="141">
        <f t="shared" si="1438"/>
        <v>0</v>
      </c>
      <c r="AR252" s="141">
        <f t="shared" si="1439"/>
        <v>0</v>
      </c>
      <c r="AS252" s="141">
        <f t="shared" si="1440"/>
        <v>0</v>
      </c>
      <c r="AT252" s="141">
        <f t="shared" si="1441"/>
        <v>0</v>
      </c>
      <c r="AU252" s="141">
        <f>IF($H252&gt;0,#REF!,0)</f>
        <v>0</v>
      </c>
      <c r="AV252" s="141">
        <f t="shared" si="1442"/>
        <v>0</v>
      </c>
      <c r="AW252" s="141">
        <f>IF($H252&gt;0,#REF!,0)</f>
        <v>0</v>
      </c>
      <c r="AX252" s="141">
        <f t="shared" si="1443"/>
        <v>0</v>
      </c>
      <c r="AY252" s="247">
        <f t="shared" si="1178"/>
        <v>0</v>
      </c>
      <c r="AZ252" s="85"/>
      <c r="BA252" s="86">
        <v>0</v>
      </c>
    </row>
    <row r="253" spans="1:53" ht="45.75" x14ac:dyDescent="0.65">
      <c r="A253" s="87" t="str">
        <f>IF(E253+G253&gt;0,A250,"")</f>
        <v/>
      </c>
      <c r="B253" s="87" t="str">
        <f>IF(E253+G253&gt;0,B250,"")</f>
        <v/>
      </c>
      <c r="C253" s="76">
        <f>C251</f>
        <v>5</v>
      </c>
      <c r="D253" s="77" t="s">
        <v>157</v>
      </c>
      <c r="E253" s="78">
        <v>0</v>
      </c>
      <c r="F253" s="137">
        <v>1.1000000000000001</v>
      </c>
      <c r="G253" s="78">
        <v>0</v>
      </c>
      <c r="H253" s="249">
        <f t="shared" si="1177"/>
        <v>0</v>
      </c>
      <c r="I253" s="80">
        <f>SUMIF(Y$14:AT$14,C253,Y$7:AT$7)</f>
        <v>0</v>
      </c>
      <c r="J253" s="81">
        <f t="shared" si="1422"/>
        <v>0</v>
      </c>
      <c r="K253" s="80">
        <f t="shared" si="1423"/>
        <v>0</v>
      </c>
      <c r="L253" s="81">
        <f t="shared" si="1424"/>
        <v>0</v>
      </c>
      <c r="M253" s="81">
        <f t="shared" si="1425"/>
        <v>0</v>
      </c>
      <c r="N253" s="82"/>
      <c r="O253" s="81">
        <f t="shared" si="1426"/>
        <v>0</v>
      </c>
      <c r="Q253" s="83">
        <f t="shared" si="1186"/>
        <v>153.91</v>
      </c>
      <c r="R253" s="81">
        <f t="shared" si="1427"/>
        <v>0</v>
      </c>
      <c r="S253" s="83">
        <f t="shared" si="1428"/>
        <v>169.3</v>
      </c>
      <c r="T253" s="81">
        <f t="shared" si="1429"/>
        <v>0</v>
      </c>
      <c r="U253" s="81">
        <f t="shared" si="1430"/>
        <v>0</v>
      </c>
      <c r="V253" s="82"/>
      <c r="W253" s="81">
        <f t="shared" si="1431"/>
        <v>0</v>
      </c>
      <c r="X253" s="10"/>
      <c r="Y253" s="151"/>
      <c r="Z253" s="151"/>
      <c r="AA253" s="151"/>
      <c r="AB253" s="151"/>
      <c r="AC253" s="151"/>
      <c r="AD253" s="151"/>
      <c r="AE253" s="159"/>
      <c r="AF253" s="159"/>
      <c r="AG253" s="159"/>
      <c r="AH253" s="159"/>
      <c r="AI253" s="84">
        <f>IF($I253=AI$7,$E253,0)</f>
        <v>0</v>
      </c>
      <c r="AJ253" s="84">
        <f>IF($K253=ROUND(AI$7*$F253,2),$G253,0)</f>
        <v>0</v>
      </c>
      <c r="AK253" s="141">
        <f t="shared" si="1433"/>
        <v>0</v>
      </c>
      <c r="AL253" s="141">
        <f t="shared" si="1434"/>
        <v>0</v>
      </c>
      <c r="AM253" s="141">
        <f t="shared" si="1435"/>
        <v>0</v>
      </c>
      <c r="AN253" s="141">
        <f t="shared" si="1436"/>
        <v>0</v>
      </c>
      <c r="AO253" s="84">
        <f>IF($I253=AO$7,$E253,0)</f>
        <v>0</v>
      </c>
      <c r="AP253" s="84">
        <f>IF($K253=ROUND(AO$7*$F253,2),$G253,0)</f>
        <v>0</v>
      </c>
      <c r="AQ253" s="141">
        <f t="shared" si="1438"/>
        <v>0</v>
      </c>
      <c r="AR253" s="141">
        <f t="shared" si="1439"/>
        <v>0</v>
      </c>
      <c r="AS253" s="141">
        <f t="shared" si="1440"/>
        <v>0</v>
      </c>
      <c r="AT253" s="141">
        <f t="shared" si="1441"/>
        <v>0</v>
      </c>
      <c r="AU253" s="141">
        <f>IF($H253&gt;0,#REF!,0)</f>
        <v>0</v>
      </c>
      <c r="AV253" s="141">
        <f t="shared" si="1442"/>
        <v>0</v>
      </c>
      <c r="AW253" s="141">
        <f>IF($H253&gt;0,#REF!,0)</f>
        <v>0</v>
      </c>
      <c r="AX253" s="141">
        <f t="shared" si="1443"/>
        <v>0</v>
      </c>
      <c r="AY253" s="247">
        <f t="shared" si="1178"/>
        <v>0</v>
      </c>
      <c r="AZ253" s="85"/>
      <c r="BA253" s="86">
        <v>0</v>
      </c>
    </row>
    <row r="254" spans="1:53" ht="45.75" x14ac:dyDescent="0.65">
      <c r="A254" s="74" t="s">
        <v>400</v>
      </c>
      <c r="B254" s="74" t="s">
        <v>401</v>
      </c>
      <c r="C254" s="76">
        <f>C255</f>
        <v>6</v>
      </c>
      <c r="D254" s="77" t="s">
        <v>402</v>
      </c>
      <c r="E254" s="78">
        <v>8.9930000000000003</v>
      </c>
      <c r="F254" s="137">
        <v>1.5</v>
      </c>
      <c r="G254" s="78">
        <v>0</v>
      </c>
      <c r="H254" s="249">
        <f t="shared" si="1177"/>
        <v>8.993000000000001E-3</v>
      </c>
      <c r="I254" s="80">
        <f>SUMIF(Y$14:AT$14,C254,Y$6:AT$6)</f>
        <v>0</v>
      </c>
      <c r="J254" s="81">
        <f>IF(H254=0,ROUND(E254*I254,2),ROUND(H254*E254,2))</f>
        <v>0.08</v>
      </c>
      <c r="K254" s="80">
        <f>ROUND(F254*I254,2)</f>
        <v>0</v>
      </c>
      <c r="L254" s="81">
        <f>IF(H254=0,ROUND(ROUND(F254*I254,2)*G254,2),ROUND(G254*H254,2))</f>
        <v>0</v>
      </c>
      <c r="M254" s="81">
        <f>L254-ROUND(G254*I254,2)</f>
        <v>0</v>
      </c>
      <c r="N254" s="82"/>
      <c r="O254" s="81">
        <f>J254+L254+N254</f>
        <v>0.08</v>
      </c>
      <c r="Q254" s="83">
        <f t="shared" si="1186"/>
        <v>153.91</v>
      </c>
      <c r="R254" s="81">
        <f>ROUND(Q254*E254,2)</f>
        <v>1384.11</v>
      </c>
      <c r="S254" s="83">
        <f>ROUND(F254*Q254,2)</f>
        <v>230.87</v>
      </c>
      <c r="T254" s="81">
        <f>ROUND(S254*G254,2)</f>
        <v>0</v>
      </c>
      <c r="U254" s="81">
        <f>T254-ROUND(Q254*G254,2)</f>
        <v>0</v>
      </c>
      <c r="V254" s="82"/>
      <c r="W254" s="81">
        <f>R254+T254+V254</f>
        <v>1384.11</v>
      </c>
      <c r="X254" s="10"/>
      <c r="Y254" s="151"/>
      <c r="Z254" s="151"/>
      <c r="AA254" s="151"/>
      <c r="AB254" s="151"/>
      <c r="AC254" s="151"/>
      <c r="AD254" s="151"/>
      <c r="AE254" s="159"/>
      <c r="AF254" s="159"/>
      <c r="AG254" s="159"/>
      <c r="AH254" s="159"/>
      <c r="AI254" s="84">
        <f>IF($I254=AI$6,$E254,0)</f>
        <v>0</v>
      </c>
      <c r="AJ254" s="84">
        <f t="shared" ref="AJ254:AJ255" si="1444">IF($K254=ROUND(AI$6*$F254,2),$G254,0)</f>
        <v>0</v>
      </c>
      <c r="AK254" s="141">
        <f>IF($H254&gt;0,AI254,0)</f>
        <v>0</v>
      </c>
      <c r="AL254" s="141">
        <f>IF(AK254&gt;0,1,0)</f>
        <v>0</v>
      </c>
      <c r="AM254" s="141">
        <f>IF($H254&gt;0,AJ254,0)</f>
        <v>0</v>
      </c>
      <c r="AN254" s="141">
        <f>IF(AM254&gt;0,1,0)</f>
        <v>0</v>
      </c>
      <c r="AO254" s="84">
        <f>IF($I254=AO$6,$E254,0)</f>
        <v>0</v>
      </c>
      <c r="AP254" s="84">
        <f t="shared" ref="AP254:AP255" si="1445">IF($K254=ROUND(AO$6*$F254,2),$G254,0)</f>
        <v>0</v>
      </c>
      <c r="AQ254" s="141">
        <f>IF($H254&gt;0,AO254,0)</f>
        <v>0</v>
      </c>
      <c r="AR254" s="141">
        <f>IF(AQ254&gt;0,1,0)</f>
        <v>0</v>
      </c>
      <c r="AS254" s="141">
        <f>IF($H254&gt;0,AP254,0)</f>
        <v>0</v>
      </c>
      <c r="AT254" s="141">
        <f>IF(AS254&gt;0,1,0)</f>
        <v>0</v>
      </c>
      <c r="AU254" s="141" t="e">
        <f>IF($H254&gt;0,#REF!,0)</f>
        <v>#REF!</v>
      </c>
      <c r="AV254" s="141" t="e">
        <f>IF(AU254&gt;0,1,0)</f>
        <v>#REF!</v>
      </c>
      <c r="AW254" s="141" t="e">
        <f>IF($H254&gt;0,#REF!,0)</f>
        <v>#REF!</v>
      </c>
      <c r="AX254" s="141" t="e">
        <f>IF(AW254&gt;0,1,0)</f>
        <v>#REF!</v>
      </c>
      <c r="AY254" s="247">
        <f t="shared" si="1178"/>
        <v>8.9999999999999993E-3</v>
      </c>
      <c r="AZ254" s="85"/>
      <c r="BA254" s="86">
        <v>9</v>
      </c>
    </row>
    <row r="255" spans="1:53" ht="45.75" x14ac:dyDescent="0.65">
      <c r="A255" s="87" t="str">
        <f>IF(E255+G255&gt;0,A254,"")</f>
        <v/>
      </c>
      <c r="B255" s="87" t="str">
        <f>IF(E255+G255&gt;0,B254,"")</f>
        <v/>
      </c>
      <c r="C255" s="76">
        <v>6</v>
      </c>
      <c r="D255" s="77" t="s">
        <v>402</v>
      </c>
      <c r="E255" s="78">
        <v>0</v>
      </c>
      <c r="F255" s="137">
        <v>1.1000000000000001</v>
      </c>
      <c r="G255" s="78">
        <v>0</v>
      </c>
      <c r="H255" s="249">
        <f t="shared" si="1177"/>
        <v>0</v>
      </c>
      <c r="I255" s="80">
        <f>SUMIF(Y$14:AT$14,C255,Y$6:AT$6)</f>
        <v>0</v>
      </c>
      <c r="J255" s="81">
        <f t="shared" ref="J255:J257" si="1446">IF(H255=0,ROUND(E255*I255,2),ROUND(H255*E255,2))</f>
        <v>0</v>
      </c>
      <c r="K255" s="80">
        <f t="shared" ref="K255:K257" si="1447">ROUND(F255*I255,2)</f>
        <v>0</v>
      </c>
      <c r="L255" s="81">
        <f t="shared" ref="L255:L257" si="1448">IF(H255=0,ROUND(ROUND(F255*I255,2)*G255,2),ROUND(G255*H255,2))</f>
        <v>0</v>
      </c>
      <c r="M255" s="81">
        <f t="shared" ref="M255:M257" si="1449">L255-ROUND(G255*I255,2)</f>
        <v>0</v>
      </c>
      <c r="N255" s="82"/>
      <c r="O255" s="81">
        <f t="shared" ref="O255:O257" si="1450">J255+L255+N255</f>
        <v>0</v>
      </c>
      <c r="Q255" s="83">
        <f t="shared" si="1186"/>
        <v>153.91</v>
      </c>
      <c r="R255" s="81">
        <f t="shared" ref="R255:R257" si="1451">ROUND(Q255*E255,2)</f>
        <v>0</v>
      </c>
      <c r="S255" s="83">
        <f t="shared" ref="S255:S257" si="1452">ROUND(F255*Q255,2)</f>
        <v>169.3</v>
      </c>
      <c r="T255" s="81">
        <f t="shared" ref="T255:T257" si="1453">ROUND(S255*G255,2)</f>
        <v>0</v>
      </c>
      <c r="U255" s="81">
        <f t="shared" ref="U255:U257" si="1454">T255-ROUND(Q255*G255,2)</f>
        <v>0</v>
      </c>
      <c r="V255" s="82"/>
      <c r="W255" s="81">
        <f t="shared" ref="W255:W257" si="1455">R255+T255+V255</f>
        <v>0</v>
      </c>
      <c r="X255" s="10"/>
      <c r="Y255" s="151"/>
      <c r="Z255" s="151"/>
      <c r="AA255" s="151"/>
      <c r="AB255" s="151"/>
      <c r="AC255" s="151"/>
      <c r="AD255" s="151"/>
      <c r="AE255" s="159"/>
      <c r="AF255" s="159"/>
      <c r="AG255" s="159"/>
      <c r="AH255" s="159"/>
      <c r="AI255" s="84">
        <f t="shared" ref="AI255" si="1456">IF($I255=AI$6,$E255,0)</f>
        <v>0</v>
      </c>
      <c r="AJ255" s="84">
        <f t="shared" si="1444"/>
        <v>0</v>
      </c>
      <c r="AK255" s="141">
        <f t="shared" ref="AK255:AK257" si="1457">IF($H255&gt;0,AI255,0)</f>
        <v>0</v>
      </c>
      <c r="AL255" s="141">
        <f t="shared" ref="AL255:AL257" si="1458">IF(AK255&gt;0,1,0)</f>
        <v>0</v>
      </c>
      <c r="AM255" s="141">
        <f t="shared" ref="AM255:AM257" si="1459">IF($H255&gt;0,AJ255,0)</f>
        <v>0</v>
      </c>
      <c r="AN255" s="141">
        <f t="shared" ref="AN255:AN257" si="1460">IF(AM255&gt;0,1,0)</f>
        <v>0</v>
      </c>
      <c r="AO255" s="84">
        <f t="shared" ref="AO255" si="1461">IF($I255=AO$6,$E255,0)</f>
        <v>0</v>
      </c>
      <c r="AP255" s="84">
        <f t="shared" si="1445"/>
        <v>0</v>
      </c>
      <c r="AQ255" s="141">
        <f t="shared" ref="AQ255:AQ257" si="1462">IF($H255&gt;0,AO255,0)</f>
        <v>0</v>
      </c>
      <c r="AR255" s="141">
        <f t="shared" ref="AR255:AR257" si="1463">IF(AQ255&gt;0,1,0)</f>
        <v>0</v>
      </c>
      <c r="AS255" s="141">
        <f t="shared" ref="AS255:AS257" si="1464">IF($H255&gt;0,AP255,0)</f>
        <v>0</v>
      </c>
      <c r="AT255" s="141">
        <f t="shared" ref="AT255:AT257" si="1465">IF(AS255&gt;0,1,0)</f>
        <v>0</v>
      </c>
      <c r="AU255" s="141">
        <f>IF($H255&gt;0,#REF!,0)</f>
        <v>0</v>
      </c>
      <c r="AV255" s="141">
        <f t="shared" ref="AV255:AV257" si="1466">IF(AU255&gt;0,1,0)</f>
        <v>0</v>
      </c>
      <c r="AW255" s="141">
        <f>IF($H255&gt;0,#REF!,0)</f>
        <v>0</v>
      </c>
      <c r="AX255" s="141">
        <f t="shared" ref="AX255:AX257" si="1467">IF(AW255&gt;0,1,0)</f>
        <v>0</v>
      </c>
      <c r="AY255" s="247">
        <f t="shared" si="1178"/>
        <v>0</v>
      </c>
      <c r="AZ255" s="85"/>
      <c r="BA255" s="86">
        <v>0</v>
      </c>
    </row>
    <row r="256" spans="1:53" ht="45.75" x14ac:dyDescent="0.65">
      <c r="A256" s="87" t="str">
        <f>IF(E256+G256&gt;0,A254,"")</f>
        <v/>
      </c>
      <c r="B256" s="87" t="str">
        <f>IF(E256+G256&gt;0,B254,"")</f>
        <v/>
      </c>
      <c r="C256" s="76">
        <f>C255</f>
        <v>6</v>
      </c>
      <c r="D256" s="77" t="s">
        <v>402</v>
      </c>
      <c r="E256" s="78">
        <v>0</v>
      </c>
      <c r="F256" s="137">
        <v>1.5</v>
      </c>
      <c r="G256" s="78">
        <v>0</v>
      </c>
      <c r="H256" s="249">
        <f t="shared" si="1177"/>
        <v>0</v>
      </c>
      <c r="I256" s="80">
        <f>SUMIF(Y$14:AT$14,C256,Y$7:AT$7)</f>
        <v>0</v>
      </c>
      <c r="J256" s="81">
        <f t="shared" si="1446"/>
        <v>0</v>
      </c>
      <c r="K256" s="80">
        <f t="shared" si="1447"/>
        <v>0</v>
      </c>
      <c r="L256" s="81">
        <f t="shared" si="1448"/>
        <v>0</v>
      </c>
      <c r="M256" s="81">
        <f t="shared" si="1449"/>
        <v>0</v>
      </c>
      <c r="N256" s="82"/>
      <c r="O256" s="81">
        <f t="shared" si="1450"/>
        <v>0</v>
      </c>
      <c r="Q256" s="83">
        <f t="shared" si="1186"/>
        <v>153.91</v>
      </c>
      <c r="R256" s="81">
        <f t="shared" si="1451"/>
        <v>0</v>
      </c>
      <c r="S256" s="83">
        <f t="shared" si="1452"/>
        <v>230.87</v>
      </c>
      <c r="T256" s="81">
        <f t="shared" si="1453"/>
        <v>0</v>
      </c>
      <c r="U256" s="81">
        <f t="shared" si="1454"/>
        <v>0</v>
      </c>
      <c r="V256" s="82"/>
      <c r="W256" s="81">
        <f t="shared" si="1455"/>
        <v>0</v>
      </c>
      <c r="X256" s="10"/>
      <c r="Y256" s="151"/>
      <c r="Z256" s="151"/>
      <c r="AA256" s="151"/>
      <c r="AB256" s="151"/>
      <c r="AC256" s="151"/>
      <c r="AD256" s="151"/>
      <c r="AE256" s="159"/>
      <c r="AF256" s="159"/>
      <c r="AG256" s="159"/>
      <c r="AH256" s="159"/>
      <c r="AI256" s="84">
        <f>IF($I256=AI$7,$E256,0)</f>
        <v>0</v>
      </c>
      <c r="AJ256" s="84">
        <f>IF($K256=ROUND(AI$7*$F256,2),$G256,0)</f>
        <v>0</v>
      </c>
      <c r="AK256" s="141">
        <f t="shared" si="1457"/>
        <v>0</v>
      </c>
      <c r="AL256" s="141">
        <f t="shared" si="1458"/>
        <v>0</v>
      </c>
      <c r="AM256" s="141">
        <f t="shared" si="1459"/>
        <v>0</v>
      </c>
      <c r="AN256" s="141">
        <f t="shared" si="1460"/>
        <v>0</v>
      </c>
      <c r="AO256" s="84">
        <f>IF($I256=AO$7,$E256,0)</f>
        <v>0</v>
      </c>
      <c r="AP256" s="84">
        <f>IF($K256=ROUND(AO$7*$F256,2),$G256,0)</f>
        <v>0</v>
      </c>
      <c r="AQ256" s="141">
        <f t="shared" si="1462"/>
        <v>0</v>
      </c>
      <c r="AR256" s="141">
        <f t="shared" si="1463"/>
        <v>0</v>
      </c>
      <c r="AS256" s="141">
        <f t="shared" si="1464"/>
        <v>0</v>
      </c>
      <c r="AT256" s="141">
        <f t="shared" si="1465"/>
        <v>0</v>
      </c>
      <c r="AU256" s="141">
        <f>IF($H256&gt;0,#REF!,0)</f>
        <v>0</v>
      </c>
      <c r="AV256" s="141">
        <f t="shared" si="1466"/>
        <v>0</v>
      </c>
      <c r="AW256" s="141">
        <f>IF($H256&gt;0,#REF!,0)</f>
        <v>0</v>
      </c>
      <c r="AX256" s="141">
        <f t="shared" si="1467"/>
        <v>0</v>
      </c>
      <c r="AY256" s="247">
        <f t="shared" si="1178"/>
        <v>0</v>
      </c>
      <c r="AZ256" s="85"/>
      <c r="BA256" s="86">
        <v>0</v>
      </c>
    </row>
    <row r="257" spans="1:53" ht="45.75" x14ac:dyDescent="0.65">
      <c r="A257" s="87" t="str">
        <f>IF(E257+G257&gt;0,A254,"")</f>
        <v/>
      </c>
      <c r="B257" s="87" t="str">
        <f>IF(E257+G257&gt;0,B254,"")</f>
        <v/>
      </c>
      <c r="C257" s="76">
        <f>C255</f>
        <v>6</v>
      </c>
      <c r="D257" s="77" t="s">
        <v>402</v>
      </c>
      <c r="E257" s="78">
        <v>0</v>
      </c>
      <c r="F257" s="137">
        <v>1.1000000000000001</v>
      </c>
      <c r="G257" s="78">
        <v>0</v>
      </c>
      <c r="H257" s="249">
        <f t="shared" si="1177"/>
        <v>0</v>
      </c>
      <c r="I257" s="80">
        <f>SUMIF(Y$14:AT$14,C257,Y$7:AT$7)</f>
        <v>0</v>
      </c>
      <c r="J257" s="81">
        <f t="shared" si="1446"/>
        <v>0</v>
      </c>
      <c r="K257" s="80">
        <f t="shared" si="1447"/>
        <v>0</v>
      </c>
      <c r="L257" s="81">
        <f t="shared" si="1448"/>
        <v>0</v>
      </c>
      <c r="M257" s="81">
        <f t="shared" si="1449"/>
        <v>0</v>
      </c>
      <c r="N257" s="82"/>
      <c r="O257" s="81">
        <f t="shared" si="1450"/>
        <v>0</v>
      </c>
      <c r="Q257" s="83">
        <f t="shared" si="1186"/>
        <v>153.91</v>
      </c>
      <c r="R257" s="81">
        <f t="shared" si="1451"/>
        <v>0</v>
      </c>
      <c r="S257" s="83">
        <f t="shared" si="1452"/>
        <v>169.3</v>
      </c>
      <c r="T257" s="81">
        <f t="shared" si="1453"/>
        <v>0</v>
      </c>
      <c r="U257" s="81">
        <f t="shared" si="1454"/>
        <v>0</v>
      </c>
      <c r="V257" s="82"/>
      <c r="W257" s="81">
        <f t="shared" si="1455"/>
        <v>0</v>
      </c>
      <c r="X257" s="10"/>
      <c r="Y257" s="151"/>
      <c r="Z257" s="151"/>
      <c r="AA257" s="151"/>
      <c r="AB257" s="151"/>
      <c r="AC257" s="151"/>
      <c r="AD257" s="151"/>
      <c r="AE257" s="159"/>
      <c r="AF257" s="159"/>
      <c r="AG257" s="159"/>
      <c r="AH257" s="159"/>
      <c r="AI257" s="84">
        <f>IF($I257=AI$7,$E257,0)</f>
        <v>0</v>
      </c>
      <c r="AJ257" s="84">
        <f>IF($K257=ROUND(AI$7*$F257,2),$G257,0)</f>
        <v>0</v>
      </c>
      <c r="AK257" s="141">
        <f t="shared" si="1457"/>
        <v>0</v>
      </c>
      <c r="AL257" s="141">
        <f t="shared" si="1458"/>
        <v>0</v>
      </c>
      <c r="AM257" s="141">
        <f t="shared" si="1459"/>
        <v>0</v>
      </c>
      <c r="AN257" s="141">
        <f t="shared" si="1460"/>
        <v>0</v>
      </c>
      <c r="AO257" s="84">
        <f>IF($I257=AO$7,$E257,0)</f>
        <v>0</v>
      </c>
      <c r="AP257" s="84">
        <f>IF($K257=ROUND(AO$7*$F257,2),$G257,0)</f>
        <v>0</v>
      </c>
      <c r="AQ257" s="141">
        <f t="shared" si="1462"/>
        <v>0</v>
      </c>
      <c r="AR257" s="141">
        <f t="shared" si="1463"/>
        <v>0</v>
      </c>
      <c r="AS257" s="141">
        <f t="shared" si="1464"/>
        <v>0</v>
      </c>
      <c r="AT257" s="141">
        <f t="shared" si="1465"/>
        <v>0</v>
      </c>
      <c r="AU257" s="141">
        <f>IF($H257&gt;0,#REF!,0)</f>
        <v>0</v>
      </c>
      <c r="AV257" s="141">
        <f t="shared" si="1466"/>
        <v>0</v>
      </c>
      <c r="AW257" s="141">
        <f>IF($H257&gt;0,#REF!,0)</f>
        <v>0</v>
      </c>
      <c r="AX257" s="141">
        <f t="shared" si="1467"/>
        <v>0</v>
      </c>
      <c r="AY257" s="247">
        <f t="shared" si="1178"/>
        <v>0</v>
      </c>
      <c r="AZ257" s="85"/>
      <c r="BA257" s="86">
        <v>0</v>
      </c>
    </row>
    <row r="258" spans="1:53" ht="45.75" x14ac:dyDescent="0.65">
      <c r="A258" s="74" t="s">
        <v>158</v>
      </c>
      <c r="B258" s="74" t="s">
        <v>46</v>
      </c>
      <c r="C258" s="76">
        <f>C259</f>
        <v>6</v>
      </c>
      <c r="D258" s="77" t="s">
        <v>159</v>
      </c>
      <c r="E258" s="78">
        <v>1.4419999999999999</v>
      </c>
      <c r="F258" s="137">
        <v>1.5</v>
      </c>
      <c r="G258" s="78">
        <v>0</v>
      </c>
      <c r="H258" s="249">
        <f t="shared" si="1177"/>
        <v>1.4419999999999999E-3</v>
      </c>
      <c r="I258" s="80">
        <f>SUMIF(Y$14:AT$14,C258,Y$6:AT$6)</f>
        <v>0</v>
      </c>
      <c r="J258" s="81">
        <f>IF(H258=0,ROUND(E258*I258,2),ROUND(H258*E258,2))</f>
        <v>0</v>
      </c>
      <c r="K258" s="80">
        <f>ROUND(F258*I258,2)</f>
        <v>0</v>
      </c>
      <c r="L258" s="81">
        <f>IF(H258=0,ROUND(ROUND(F258*I258,2)*G258,2),ROUND(G258*H258,2))</f>
        <v>0</v>
      </c>
      <c r="M258" s="81">
        <f>L258-ROUND(G258*I258,2)</f>
        <v>0</v>
      </c>
      <c r="N258" s="82"/>
      <c r="O258" s="81">
        <f>J258+L258+N258</f>
        <v>0</v>
      </c>
      <c r="Q258" s="83">
        <f t="shared" si="1186"/>
        <v>153.91</v>
      </c>
      <c r="R258" s="81">
        <f>ROUND(Q258*E258,2)</f>
        <v>221.94</v>
      </c>
      <c r="S258" s="83">
        <f>ROUND(F258*Q258,2)</f>
        <v>230.87</v>
      </c>
      <c r="T258" s="81">
        <f>ROUND(S258*G258,2)</f>
        <v>0</v>
      </c>
      <c r="U258" s="81">
        <f>T258-ROUND(Q258*G258,2)</f>
        <v>0</v>
      </c>
      <c r="V258" s="82"/>
      <c r="W258" s="81">
        <f>R258+T258+V258</f>
        <v>221.94</v>
      </c>
      <c r="X258" s="10"/>
      <c r="Y258" s="151"/>
      <c r="Z258" s="151"/>
      <c r="AA258" s="151"/>
      <c r="AB258" s="151"/>
      <c r="AC258" s="151"/>
      <c r="AD258" s="151"/>
      <c r="AE258" s="159"/>
      <c r="AF258" s="159"/>
      <c r="AG258" s="159"/>
      <c r="AH258" s="159"/>
      <c r="AI258" s="84">
        <f>IF($I258=AI$6,$E258,0)</f>
        <v>0</v>
      </c>
      <c r="AJ258" s="84">
        <f t="shared" ref="AJ258:AJ259" si="1468">IF($K258=ROUND(AI$6*$F258,2),$G258,0)</f>
        <v>0</v>
      </c>
      <c r="AK258" s="141">
        <f>IF($H258&gt;0,AI258,0)</f>
        <v>0</v>
      </c>
      <c r="AL258" s="141">
        <f>IF(AK258&gt;0,1,0)</f>
        <v>0</v>
      </c>
      <c r="AM258" s="141">
        <f>IF($H258&gt;0,AJ258,0)</f>
        <v>0</v>
      </c>
      <c r="AN258" s="141">
        <f>IF(AM258&gt;0,1,0)</f>
        <v>0</v>
      </c>
      <c r="AO258" s="84">
        <f>IF($I258=AO$6,$E258,0)</f>
        <v>0</v>
      </c>
      <c r="AP258" s="84">
        <f t="shared" ref="AP258:AP259" si="1469">IF($K258=ROUND(AO$6*$F258,2),$G258,0)</f>
        <v>0</v>
      </c>
      <c r="AQ258" s="141">
        <f>IF($H258&gt;0,AO258,0)</f>
        <v>0</v>
      </c>
      <c r="AR258" s="141">
        <f>IF(AQ258&gt;0,1,0)</f>
        <v>0</v>
      </c>
      <c r="AS258" s="141">
        <f>IF($H258&gt;0,AP258,0)</f>
        <v>0</v>
      </c>
      <c r="AT258" s="141">
        <f>IF(AS258&gt;0,1,0)</f>
        <v>0</v>
      </c>
      <c r="AU258" s="141" t="e">
        <f>IF($H258&gt;0,#REF!,0)</f>
        <v>#REF!</v>
      </c>
      <c r="AV258" s="141" t="e">
        <f>IF(AU258&gt;0,1,0)</f>
        <v>#REF!</v>
      </c>
      <c r="AW258" s="141" t="e">
        <f>IF($H258&gt;0,#REF!,0)</f>
        <v>#REF!</v>
      </c>
      <c r="AX258" s="141" t="e">
        <f>IF(AW258&gt;0,1,0)</f>
        <v>#REF!</v>
      </c>
      <c r="AY258" s="247">
        <f t="shared" si="1178"/>
        <v>2.7000000000000001E-3</v>
      </c>
      <c r="AZ258" s="85"/>
      <c r="BA258" s="86">
        <v>2.7</v>
      </c>
    </row>
    <row r="259" spans="1:53" ht="45.75" x14ac:dyDescent="0.65">
      <c r="A259" s="87" t="str">
        <f>IF(E259+G259&gt;0,A258,"")</f>
        <v/>
      </c>
      <c r="B259" s="87" t="str">
        <f>IF(E259+G259&gt;0,B258,"")</f>
        <v/>
      </c>
      <c r="C259" s="76">
        <v>6</v>
      </c>
      <c r="D259" s="77" t="s">
        <v>159</v>
      </c>
      <c r="E259" s="78">
        <v>0</v>
      </c>
      <c r="F259" s="137">
        <v>1.1000000000000001</v>
      </c>
      <c r="G259" s="78">
        <v>0</v>
      </c>
      <c r="H259" s="249">
        <f t="shared" si="1177"/>
        <v>0</v>
      </c>
      <c r="I259" s="80">
        <f>SUMIF(Y$14:AT$14,C259,Y$6:AT$6)</f>
        <v>0</v>
      </c>
      <c r="J259" s="81">
        <f t="shared" ref="J259:J261" si="1470">IF(H259=0,ROUND(E259*I259,2),ROUND(H259*E259,2))</f>
        <v>0</v>
      </c>
      <c r="K259" s="80">
        <f t="shared" ref="K259:K261" si="1471">ROUND(F259*I259,2)</f>
        <v>0</v>
      </c>
      <c r="L259" s="81">
        <f t="shared" ref="L259:L261" si="1472">IF(H259=0,ROUND(ROUND(F259*I259,2)*G259,2),ROUND(G259*H259,2))</f>
        <v>0</v>
      </c>
      <c r="M259" s="81">
        <f t="shared" ref="M259:M261" si="1473">L259-ROUND(G259*I259,2)</f>
        <v>0</v>
      </c>
      <c r="N259" s="82"/>
      <c r="O259" s="81">
        <f t="shared" ref="O259:O261" si="1474">J259+L259+N259</f>
        <v>0</v>
      </c>
      <c r="Q259" s="83">
        <f t="shared" si="1186"/>
        <v>153.91</v>
      </c>
      <c r="R259" s="81">
        <f t="shared" ref="R259:R261" si="1475">ROUND(Q259*E259,2)</f>
        <v>0</v>
      </c>
      <c r="S259" s="83">
        <f t="shared" ref="S259:S261" si="1476">ROUND(F259*Q259,2)</f>
        <v>169.3</v>
      </c>
      <c r="T259" s="81">
        <f t="shared" ref="T259:T261" si="1477">ROUND(S259*G259,2)</f>
        <v>0</v>
      </c>
      <c r="U259" s="81">
        <f t="shared" ref="U259:U261" si="1478">T259-ROUND(Q259*G259,2)</f>
        <v>0</v>
      </c>
      <c r="V259" s="82"/>
      <c r="W259" s="81">
        <f t="shared" ref="W259:W261" si="1479">R259+T259+V259</f>
        <v>0</v>
      </c>
      <c r="X259" s="10"/>
      <c r="Y259" s="151"/>
      <c r="Z259" s="151"/>
      <c r="AA259" s="151"/>
      <c r="AB259" s="151"/>
      <c r="AC259" s="151"/>
      <c r="AD259" s="151"/>
      <c r="AE259" s="159"/>
      <c r="AF259" s="159"/>
      <c r="AG259" s="159"/>
      <c r="AH259" s="159"/>
      <c r="AI259" s="84">
        <f t="shared" ref="AI259" si="1480">IF($I259=AI$6,$E259,0)</f>
        <v>0</v>
      </c>
      <c r="AJ259" s="84">
        <f t="shared" si="1468"/>
        <v>0</v>
      </c>
      <c r="AK259" s="141">
        <f t="shared" ref="AK259:AK261" si="1481">IF($H259&gt;0,AI259,0)</f>
        <v>0</v>
      </c>
      <c r="AL259" s="141">
        <f t="shared" ref="AL259:AL261" si="1482">IF(AK259&gt;0,1,0)</f>
        <v>0</v>
      </c>
      <c r="AM259" s="141">
        <f t="shared" ref="AM259:AM261" si="1483">IF($H259&gt;0,AJ259,0)</f>
        <v>0</v>
      </c>
      <c r="AN259" s="141">
        <f t="shared" ref="AN259:AN261" si="1484">IF(AM259&gt;0,1,0)</f>
        <v>0</v>
      </c>
      <c r="AO259" s="84">
        <f t="shared" ref="AO259" si="1485">IF($I259=AO$6,$E259,0)</f>
        <v>0</v>
      </c>
      <c r="AP259" s="84">
        <f t="shared" si="1469"/>
        <v>0</v>
      </c>
      <c r="AQ259" s="141">
        <f t="shared" ref="AQ259:AQ261" si="1486">IF($H259&gt;0,AO259,0)</f>
        <v>0</v>
      </c>
      <c r="AR259" s="141">
        <f t="shared" ref="AR259:AR261" si="1487">IF(AQ259&gt;0,1,0)</f>
        <v>0</v>
      </c>
      <c r="AS259" s="141">
        <f t="shared" ref="AS259:AS261" si="1488">IF($H259&gt;0,AP259,0)</f>
        <v>0</v>
      </c>
      <c r="AT259" s="141">
        <f t="shared" ref="AT259:AT261" si="1489">IF(AS259&gt;0,1,0)</f>
        <v>0</v>
      </c>
      <c r="AU259" s="141">
        <f>IF($H259&gt;0,#REF!,0)</f>
        <v>0</v>
      </c>
      <c r="AV259" s="141">
        <f t="shared" ref="AV259:AV261" si="1490">IF(AU259&gt;0,1,0)</f>
        <v>0</v>
      </c>
      <c r="AW259" s="141">
        <f>IF($H259&gt;0,#REF!,0)</f>
        <v>0</v>
      </c>
      <c r="AX259" s="141">
        <f t="shared" ref="AX259:AX261" si="1491">IF(AW259&gt;0,1,0)</f>
        <v>0</v>
      </c>
      <c r="AY259" s="247">
        <f t="shared" si="1178"/>
        <v>0</v>
      </c>
      <c r="AZ259" s="85"/>
      <c r="BA259" s="86">
        <v>0</v>
      </c>
    </row>
    <row r="260" spans="1:53" ht="45.75" x14ac:dyDescent="0.65">
      <c r="A260" s="87" t="str">
        <f>IF(E260+G260&gt;0,A258,"")</f>
        <v/>
      </c>
      <c r="B260" s="87" t="str">
        <f>IF(E260+G260&gt;0,B258,"")</f>
        <v/>
      </c>
      <c r="C260" s="76">
        <f>C259</f>
        <v>6</v>
      </c>
      <c r="D260" s="77" t="s">
        <v>159</v>
      </c>
      <c r="E260" s="78">
        <v>0</v>
      </c>
      <c r="F260" s="137">
        <v>1.5</v>
      </c>
      <c r="G260" s="78">
        <v>0</v>
      </c>
      <c r="H260" s="249">
        <f t="shared" si="1177"/>
        <v>0</v>
      </c>
      <c r="I260" s="80">
        <f>SUMIF(Y$14:AT$14,C260,Y$7:AT$7)</f>
        <v>0</v>
      </c>
      <c r="J260" s="81">
        <f t="shared" si="1470"/>
        <v>0</v>
      </c>
      <c r="K260" s="80">
        <f t="shared" si="1471"/>
        <v>0</v>
      </c>
      <c r="L260" s="81">
        <f t="shared" si="1472"/>
        <v>0</v>
      </c>
      <c r="M260" s="81">
        <f t="shared" si="1473"/>
        <v>0</v>
      </c>
      <c r="N260" s="82"/>
      <c r="O260" s="81">
        <f t="shared" si="1474"/>
        <v>0</v>
      </c>
      <c r="Q260" s="83">
        <f t="shared" si="1186"/>
        <v>153.91</v>
      </c>
      <c r="R260" s="81">
        <f t="shared" si="1475"/>
        <v>0</v>
      </c>
      <c r="S260" s="83">
        <f t="shared" si="1476"/>
        <v>230.87</v>
      </c>
      <c r="T260" s="81">
        <f t="shared" si="1477"/>
        <v>0</v>
      </c>
      <c r="U260" s="81">
        <f t="shared" si="1478"/>
        <v>0</v>
      </c>
      <c r="V260" s="82"/>
      <c r="W260" s="81">
        <f t="shared" si="1479"/>
        <v>0</v>
      </c>
      <c r="X260" s="10"/>
      <c r="Y260" s="151"/>
      <c r="Z260" s="151"/>
      <c r="AA260" s="151"/>
      <c r="AB260" s="151"/>
      <c r="AC260" s="151"/>
      <c r="AD260" s="151"/>
      <c r="AE260" s="159"/>
      <c r="AF260" s="159"/>
      <c r="AG260" s="159"/>
      <c r="AH260" s="159"/>
      <c r="AI260" s="84">
        <f>IF($I260=AI$7,$E260,0)</f>
        <v>0</v>
      </c>
      <c r="AJ260" s="84">
        <f>IF($K260=ROUND(AI$7*$F260,2),$G260,0)</f>
        <v>0</v>
      </c>
      <c r="AK260" s="141">
        <f t="shared" si="1481"/>
        <v>0</v>
      </c>
      <c r="AL260" s="141">
        <f t="shared" si="1482"/>
        <v>0</v>
      </c>
      <c r="AM260" s="141">
        <f t="shared" si="1483"/>
        <v>0</v>
      </c>
      <c r="AN260" s="141">
        <f t="shared" si="1484"/>
        <v>0</v>
      </c>
      <c r="AO260" s="84">
        <f>IF($I260=AO$7,$E260,0)</f>
        <v>0</v>
      </c>
      <c r="AP260" s="84">
        <f>IF($K260=ROUND(AO$7*$F260,2),$G260,0)</f>
        <v>0</v>
      </c>
      <c r="AQ260" s="141">
        <f t="shared" si="1486"/>
        <v>0</v>
      </c>
      <c r="AR260" s="141">
        <f t="shared" si="1487"/>
        <v>0</v>
      </c>
      <c r="AS260" s="141">
        <f t="shared" si="1488"/>
        <v>0</v>
      </c>
      <c r="AT260" s="141">
        <f t="shared" si="1489"/>
        <v>0</v>
      </c>
      <c r="AU260" s="141">
        <f>IF($H260&gt;0,#REF!,0)</f>
        <v>0</v>
      </c>
      <c r="AV260" s="141">
        <f t="shared" si="1490"/>
        <v>0</v>
      </c>
      <c r="AW260" s="141">
        <f>IF($H260&gt;0,#REF!,0)</f>
        <v>0</v>
      </c>
      <c r="AX260" s="141">
        <f t="shared" si="1491"/>
        <v>0</v>
      </c>
      <c r="AY260" s="247">
        <f t="shared" si="1178"/>
        <v>0</v>
      </c>
      <c r="AZ260" s="85"/>
      <c r="BA260" s="86">
        <v>0</v>
      </c>
    </row>
    <row r="261" spans="1:53" ht="45.75" x14ac:dyDescent="0.65">
      <c r="A261" s="87" t="str">
        <f>IF(E261+G261&gt;0,A258,"")</f>
        <v/>
      </c>
      <c r="B261" s="87" t="str">
        <f>IF(E261+G261&gt;0,B258,"")</f>
        <v/>
      </c>
      <c r="C261" s="76">
        <f>C259</f>
        <v>6</v>
      </c>
      <c r="D261" s="77" t="s">
        <v>159</v>
      </c>
      <c r="E261" s="78">
        <v>0</v>
      </c>
      <c r="F261" s="137">
        <v>1.1000000000000001</v>
      </c>
      <c r="G261" s="78">
        <v>0</v>
      </c>
      <c r="H261" s="249">
        <f t="shared" si="1177"/>
        <v>0</v>
      </c>
      <c r="I261" s="80">
        <f>SUMIF(Y$14:AT$14,C261,Y$7:AT$7)</f>
        <v>0</v>
      </c>
      <c r="J261" s="81">
        <f t="shared" si="1470"/>
        <v>0</v>
      </c>
      <c r="K261" s="80">
        <f t="shared" si="1471"/>
        <v>0</v>
      </c>
      <c r="L261" s="81">
        <f t="shared" si="1472"/>
        <v>0</v>
      </c>
      <c r="M261" s="81">
        <f t="shared" si="1473"/>
        <v>0</v>
      </c>
      <c r="N261" s="82"/>
      <c r="O261" s="81">
        <f t="shared" si="1474"/>
        <v>0</v>
      </c>
      <c r="Q261" s="83">
        <f t="shared" si="1186"/>
        <v>153.91</v>
      </c>
      <c r="R261" s="81">
        <f t="shared" si="1475"/>
        <v>0</v>
      </c>
      <c r="S261" s="83">
        <f t="shared" si="1476"/>
        <v>169.3</v>
      </c>
      <c r="T261" s="81">
        <f t="shared" si="1477"/>
        <v>0</v>
      </c>
      <c r="U261" s="81">
        <f t="shared" si="1478"/>
        <v>0</v>
      </c>
      <c r="V261" s="82"/>
      <c r="W261" s="81">
        <f t="shared" si="1479"/>
        <v>0</v>
      </c>
      <c r="X261" s="10"/>
      <c r="Y261" s="151"/>
      <c r="Z261" s="151"/>
      <c r="AA261" s="151"/>
      <c r="AB261" s="151"/>
      <c r="AC261" s="151"/>
      <c r="AD261" s="151"/>
      <c r="AE261" s="159"/>
      <c r="AF261" s="159"/>
      <c r="AG261" s="159"/>
      <c r="AH261" s="159"/>
      <c r="AI261" s="84">
        <f>IF($I261=AI$7,$E261,0)</f>
        <v>0</v>
      </c>
      <c r="AJ261" s="84">
        <f>IF($K261=ROUND(AI$7*$F261,2),$G261,0)</f>
        <v>0</v>
      </c>
      <c r="AK261" s="141">
        <f t="shared" si="1481"/>
        <v>0</v>
      </c>
      <c r="AL261" s="141">
        <f t="shared" si="1482"/>
        <v>0</v>
      </c>
      <c r="AM261" s="141">
        <f t="shared" si="1483"/>
        <v>0</v>
      </c>
      <c r="AN261" s="141">
        <f t="shared" si="1484"/>
        <v>0</v>
      </c>
      <c r="AO261" s="84">
        <f>IF($I261=AO$7,$E261,0)</f>
        <v>0</v>
      </c>
      <c r="AP261" s="84">
        <f>IF($K261=ROUND(AO$7*$F261,2),$G261,0)</f>
        <v>0</v>
      </c>
      <c r="AQ261" s="141">
        <f t="shared" si="1486"/>
        <v>0</v>
      </c>
      <c r="AR261" s="141">
        <f t="shared" si="1487"/>
        <v>0</v>
      </c>
      <c r="AS261" s="141">
        <f t="shared" si="1488"/>
        <v>0</v>
      </c>
      <c r="AT261" s="141">
        <f t="shared" si="1489"/>
        <v>0</v>
      </c>
      <c r="AU261" s="141">
        <f>IF($H261&gt;0,#REF!,0)</f>
        <v>0</v>
      </c>
      <c r="AV261" s="141">
        <f t="shared" si="1490"/>
        <v>0</v>
      </c>
      <c r="AW261" s="141">
        <f>IF($H261&gt;0,#REF!,0)</f>
        <v>0</v>
      </c>
      <c r="AX261" s="141">
        <f t="shared" si="1491"/>
        <v>0</v>
      </c>
      <c r="AY261" s="247">
        <f t="shared" si="1178"/>
        <v>0</v>
      </c>
      <c r="AZ261" s="85"/>
      <c r="BA261" s="86">
        <v>0</v>
      </c>
    </row>
    <row r="262" spans="1:53" ht="45.75" x14ac:dyDescent="0.65">
      <c r="A262" s="74" t="s">
        <v>160</v>
      </c>
      <c r="B262" s="74" t="s">
        <v>46</v>
      </c>
      <c r="C262" s="76">
        <f>C263</f>
        <v>6</v>
      </c>
      <c r="D262" s="77" t="s">
        <v>161</v>
      </c>
      <c r="E262" s="78">
        <v>0</v>
      </c>
      <c r="F262" s="137">
        <v>1.5</v>
      </c>
      <c r="G262" s="78">
        <v>0</v>
      </c>
      <c r="H262" s="249">
        <f t="shared" si="1177"/>
        <v>0</v>
      </c>
      <c r="I262" s="80">
        <f>SUMIF(Y$14:AT$14,C262,Y$6:AT$6)</f>
        <v>0</v>
      </c>
      <c r="J262" s="81">
        <f>IF(H262=0,ROUND(E262*I262,2),ROUND(H262*E262,2))</f>
        <v>0</v>
      </c>
      <c r="K262" s="80">
        <f>ROUND(F262*I262,2)</f>
        <v>0</v>
      </c>
      <c r="L262" s="81">
        <f>IF(H262=0,ROUND(ROUND(F262*I262,2)*G262,2),ROUND(G262*H262,2))</f>
        <v>0</v>
      </c>
      <c r="M262" s="81">
        <f>L262-ROUND(G262*I262,2)</f>
        <v>0</v>
      </c>
      <c r="N262" s="82"/>
      <c r="O262" s="81">
        <f>J262+L262+N262</f>
        <v>0</v>
      </c>
      <c r="Q262" s="83">
        <f t="shared" si="1186"/>
        <v>153.91</v>
      </c>
      <c r="R262" s="81">
        <f>ROUND(Q262*E262,2)</f>
        <v>0</v>
      </c>
      <c r="S262" s="83">
        <f>ROUND(F262*Q262,2)</f>
        <v>230.87</v>
      </c>
      <c r="T262" s="81">
        <f>ROUND(S262*G262,2)</f>
        <v>0</v>
      </c>
      <c r="U262" s="81">
        <f>T262-ROUND(Q262*G262,2)</f>
        <v>0</v>
      </c>
      <c r="V262" s="82"/>
      <c r="W262" s="81">
        <f>R262+T262+V262</f>
        <v>0</v>
      </c>
      <c r="X262" s="10"/>
      <c r="Y262" s="151"/>
      <c r="Z262" s="151"/>
      <c r="AA262" s="151"/>
      <c r="AB262" s="151"/>
      <c r="AC262" s="151"/>
      <c r="AD262" s="151"/>
      <c r="AE262" s="159"/>
      <c r="AF262" s="159"/>
      <c r="AG262" s="159"/>
      <c r="AH262" s="159"/>
      <c r="AI262" s="84">
        <f>IF($I262=AI$6,$E262,0)</f>
        <v>0</v>
      </c>
      <c r="AJ262" s="84">
        <f t="shared" ref="AJ262:AJ263" si="1492">IF($K262=ROUND(AI$6*$F262,2),$G262,0)</f>
        <v>0</v>
      </c>
      <c r="AK262" s="141">
        <f>IF($H262&gt;0,AI262,0)</f>
        <v>0</v>
      </c>
      <c r="AL262" s="141">
        <f>IF(AK262&gt;0,1,0)</f>
        <v>0</v>
      </c>
      <c r="AM262" s="141">
        <f>IF($H262&gt;0,AJ262,0)</f>
        <v>0</v>
      </c>
      <c r="AN262" s="141">
        <f>IF(AM262&gt;0,1,0)</f>
        <v>0</v>
      </c>
      <c r="AO262" s="84">
        <f>IF($I262=AO$6,$E262,0)</f>
        <v>0</v>
      </c>
      <c r="AP262" s="84">
        <f t="shared" ref="AP262:AP263" si="1493">IF($K262=ROUND(AO$6*$F262,2),$G262,0)</f>
        <v>0</v>
      </c>
      <c r="AQ262" s="141">
        <f>IF($H262&gt;0,AO262,0)</f>
        <v>0</v>
      </c>
      <c r="AR262" s="141">
        <f>IF(AQ262&gt;0,1,0)</f>
        <v>0</v>
      </c>
      <c r="AS262" s="141">
        <f>IF($H262&gt;0,AP262,0)</f>
        <v>0</v>
      </c>
      <c r="AT262" s="141">
        <f>IF(AS262&gt;0,1,0)</f>
        <v>0</v>
      </c>
      <c r="AU262" s="141">
        <f>IF($H262&gt;0,#REF!,0)</f>
        <v>0</v>
      </c>
      <c r="AV262" s="141">
        <f>IF(AU262&gt;0,1,0)</f>
        <v>0</v>
      </c>
      <c r="AW262" s="141">
        <f>IF($H262&gt;0,#REF!,0)</f>
        <v>0</v>
      </c>
      <c r="AX262" s="141">
        <f>IF(AW262&gt;0,1,0)</f>
        <v>0</v>
      </c>
      <c r="AY262" s="247">
        <f t="shared" si="1178"/>
        <v>3.3E-3</v>
      </c>
      <c r="AZ262" s="85"/>
      <c r="BA262" s="86">
        <v>3.3</v>
      </c>
    </row>
    <row r="263" spans="1:53" ht="45.75" x14ac:dyDescent="0.65">
      <c r="A263" s="87" t="str">
        <f>IF(E263+G263&gt;0,A262,"")</f>
        <v/>
      </c>
      <c r="B263" s="87" t="str">
        <f>IF(E263+G263&gt;0,B262,"")</f>
        <v/>
      </c>
      <c r="C263" s="76">
        <v>6</v>
      </c>
      <c r="D263" s="77" t="s">
        <v>161</v>
      </c>
      <c r="E263" s="78">
        <v>0</v>
      </c>
      <c r="F263" s="137">
        <v>1.1000000000000001</v>
      </c>
      <c r="G263" s="78">
        <v>0</v>
      </c>
      <c r="H263" s="249">
        <f t="shared" si="1177"/>
        <v>0</v>
      </c>
      <c r="I263" s="80">
        <f>SUMIF(Y$14:AT$14,C263,Y$6:AT$6)</f>
        <v>0</v>
      </c>
      <c r="J263" s="81">
        <f t="shared" ref="J263:J265" si="1494">IF(H263=0,ROUND(E263*I263,2),ROUND(H263*E263,2))</f>
        <v>0</v>
      </c>
      <c r="K263" s="80">
        <f t="shared" ref="K263:K265" si="1495">ROUND(F263*I263,2)</f>
        <v>0</v>
      </c>
      <c r="L263" s="81">
        <f t="shared" ref="L263:L265" si="1496">IF(H263=0,ROUND(ROUND(F263*I263,2)*G263,2),ROUND(G263*H263,2))</f>
        <v>0</v>
      </c>
      <c r="M263" s="81">
        <f t="shared" ref="M263:M265" si="1497">L263-ROUND(G263*I263,2)</f>
        <v>0</v>
      </c>
      <c r="N263" s="82"/>
      <c r="O263" s="81">
        <f t="shared" ref="O263:O265" si="1498">J263+L263+N263</f>
        <v>0</v>
      </c>
      <c r="Q263" s="83">
        <f t="shared" si="1186"/>
        <v>153.91</v>
      </c>
      <c r="R263" s="81">
        <f t="shared" ref="R263:R265" si="1499">ROUND(Q263*E263,2)</f>
        <v>0</v>
      </c>
      <c r="S263" s="83">
        <f t="shared" ref="S263:S265" si="1500">ROUND(F263*Q263,2)</f>
        <v>169.3</v>
      </c>
      <c r="T263" s="81">
        <f t="shared" ref="T263:T265" si="1501">ROUND(S263*G263,2)</f>
        <v>0</v>
      </c>
      <c r="U263" s="81">
        <f t="shared" ref="U263:U265" si="1502">T263-ROUND(Q263*G263,2)</f>
        <v>0</v>
      </c>
      <c r="V263" s="82"/>
      <c r="W263" s="81">
        <f t="shared" ref="W263:W265" si="1503">R263+T263+V263</f>
        <v>0</v>
      </c>
      <c r="X263" s="10"/>
      <c r="Y263" s="151"/>
      <c r="Z263" s="151"/>
      <c r="AA263" s="151"/>
      <c r="AB263" s="151"/>
      <c r="AC263" s="151"/>
      <c r="AD263" s="151"/>
      <c r="AE263" s="159"/>
      <c r="AF263" s="159"/>
      <c r="AG263" s="159"/>
      <c r="AH263" s="159"/>
      <c r="AI263" s="84">
        <f t="shared" ref="AI263" si="1504">IF($I263=AI$6,$E263,0)</f>
        <v>0</v>
      </c>
      <c r="AJ263" s="84">
        <f t="shared" si="1492"/>
        <v>0</v>
      </c>
      <c r="AK263" s="141">
        <f t="shared" ref="AK263:AK265" si="1505">IF($H263&gt;0,AI263,0)</f>
        <v>0</v>
      </c>
      <c r="AL263" s="141">
        <f t="shared" ref="AL263:AL265" si="1506">IF(AK263&gt;0,1,0)</f>
        <v>0</v>
      </c>
      <c r="AM263" s="141">
        <f t="shared" ref="AM263:AM265" si="1507">IF($H263&gt;0,AJ263,0)</f>
        <v>0</v>
      </c>
      <c r="AN263" s="141">
        <f t="shared" ref="AN263:AN265" si="1508">IF(AM263&gt;0,1,0)</f>
        <v>0</v>
      </c>
      <c r="AO263" s="84">
        <f t="shared" ref="AO263" si="1509">IF($I263=AO$6,$E263,0)</f>
        <v>0</v>
      </c>
      <c r="AP263" s="84">
        <f t="shared" si="1493"/>
        <v>0</v>
      </c>
      <c r="AQ263" s="141">
        <f t="shared" ref="AQ263:AQ265" si="1510">IF($H263&gt;0,AO263,0)</f>
        <v>0</v>
      </c>
      <c r="AR263" s="141">
        <f t="shared" ref="AR263:AR265" si="1511">IF(AQ263&gt;0,1,0)</f>
        <v>0</v>
      </c>
      <c r="AS263" s="141">
        <f t="shared" ref="AS263:AS265" si="1512">IF($H263&gt;0,AP263,0)</f>
        <v>0</v>
      </c>
      <c r="AT263" s="141">
        <f t="shared" ref="AT263:AT265" si="1513">IF(AS263&gt;0,1,0)</f>
        <v>0</v>
      </c>
      <c r="AU263" s="141">
        <f>IF($H263&gt;0,#REF!,0)</f>
        <v>0</v>
      </c>
      <c r="AV263" s="141">
        <f t="shared" ref="AV263:AV265" si="1514">IF(AU263&gt;0,1,0)</f>
        <v>0</v>
      </c>
      <c r="AW263" s="141">
        <f>IF($H263&gt;0,#REF!,0)</f>
        <v>0</v>
      </c>
      <c r="AX263" s="141">
        <f t="shared" ref="AX263:AX265" si="1515">IF(AW263&gt;0,1,0)</f>
        <v>0</v>
      </c>
      <c r="AY263" s="247">
        <f t="shared" si="1178"/>
        <v>0</v>
      </c>
      <c r="AZ263" s="85"/>
      <c r="BA263" s="86">
        <v>0</v>
      </c>
    </row>
    <row r="264" spans="1:53" ht="45.75" x14ac:dyDescent="0.65">
      <c r="A264" s="87" t="str">
        <f>IF(E264+G264&gt;0,A262,"")</f>
        <v/>
      </c>
      <c r="B264" s="87" t="str">
        <f>IF(E264+G264&gt;0,B262,"")</f>
        <v/>
      </c>
      <c r="C264" s="76">
        <f>C263</f>
        <v>6</v>
      </c>
      <c r="D264" s="77" t="s">
        <v>161</v>
      </c>
      <c r="E264" s="78">
        <v>0</v>
      </c>
      <c r="F264" s="137">
        <v>1.5</v>
      </c>
      <c r="G264" s="78">
        <v>0</v>
      </c>
      <c r="H264" s="249">
        <f t="shared" si="1177"/>
        <v>0</v>
      </c>
      <c r="I264" s="80">
        <f>SUMIF(Y$14:AT$14,C264,Y$7:AT$7)</f>
        <v>0</v>
      </c>
      <c r="J264" s="81">
        <f t="shared" si="1494"/>
        <v>0</v>
      </c>
      <c r="K264" s="80">
        <f t="shared" si="1495"/>
        <v>0</v>
      </c>
      <c r="L264" s="81">
        <f t="shared" si="1496"/>
        <v>0</v>
      </c>
      <c r="M264" s="81">
        <f t="shared" si="1497"/>
        <v>0</v>
      </c>
      <c r="N264" s="82"/>
      <c r="O264" s="81">
        <f t="shared" si="1498"/>
        <v>0</v>
      </c>
      <c r="Q264" s="83">
        <f t="shared" si="1186"/>
        <v>153.91</v>
      </c>
      <c r="R264" s="81">
        <f t="shared" si="1499"/>
        <v>0</v>
      </c>
      <c r="S264" s="83">
        <f t="shared" si="1500"/>
        <v>230.87</v>
      </c>
      <c r="T264" s="81">
        <f t="shared" si="1501"/>
        <v>0</v>
      </c>
      <c r="U264" s="81">
        <f t="shared" si="1502"/>
        <v>0</v>
      </c>
      <c r="V264" s="82"/>
      <c r="W264" s="81">
        <f t="shared" si="1503"/>
        <v>0</v>
      </c>
      <c r="X264" s="10"/>
      <c r="Y264" s="151"/>
      <c r="Z264" s="151"/>
      <c r="AA264" s="151"/>
      <c r="AB264" s="151"/>
      <c r="AC264" s="151"/>
      <c r="AD264" s="151"/>
      <c r="AE264" s="159"/>
      <c r="AF264" s="159"/>
      <c r="AG264" s="159"/>
      <c r="AH264" s="159"/>
      <c r="AI264" s="84">
        <f>IF($I264=AI$7,$E264,0)</f>
        <v>0</v>
      </c>
      <c r="AJ264" s="84">
        <f>IF($K264=ROUND(AI$7*$F264,2),$G264,0)</f>
        <v>0</v>
      </c>
      <c r="AK264" s="141">
        <f t="shared" si="1505"/>
        <v>0</v>
      </c>
      <c r="AL264" s="141">
        <f t="shared" si="1506"/>
        <v>0</v>
      </c>
      <c r="AM264" s="141">
        <f t="shared" si="1507"/>
        <v>0</v>
      </c>
      <c r="AN264" s="141">
        <f t="shared" si="1508"/>
        <v>0</v>
      </c>
      <c r="AO264" s="84">
        <f>IF($I264=AO$7,$E264,0)</f>
        <v>0</v>
      </c>
      <c r="AP264" s="84">
        <f>IF($K264=ROUND(AO$7*$F264,2),$G264,0)</f>
        <v>0</v>
      </c>
      <c r="AQ264" s="141">
        <f t="shared" si="1510"/>
        <v>0</v>
      </c>
      <c r="AR264" s="141">
        <f t="shared" si="1511"/>
        <v>0</v>
      </c>
      <c r="AS264" s="141">
        <f t="shared" si="1512"/>
        <v>0</v>
      </c>
      <c r="AT264" s="141">
        <f t="shared" si="1513"/>
        <v>0</v>
      </c>
      <c r="AU264" s="141">
        <f>IF($H264&gt;0,#REF!,0)</f>
        <v>0</v>
      </c>
      <c r="AV264" s="141">
        <f t="shared" si="1514"/>
        <v>0</v>
      </c>
      <c r="AW264" s="141">
        <f>IF($H264&gt;0,#REF!,0)</f>
        <v>0</v>
      </c>
      <c r="AX264" s="141">
        <f t="shared" si="1515"/>
        <v>0</v>
      </c>
      <c r="AY264" s="247">
        <f t="shared" si="1178"/>
        <v>0</v>
      </c>
      <c r="AZ264" s="85"/>
      <c r="BA264" s="86">
        <v>0</v>
      </c>
    </row>
    <row r="265" spans="1:53" ht="45.75" x14ac:dyDescent="0.65">
      <c r="A265" s="87" t="str">
        <f>IF(E265+G265&gt;0,A262,"")</f>
        <v/>
      </c>
      <c r="B265" s="87" t="str">
        <f>IF(E265+G265&gt;0,B262,"")</f>
        <v/>
      </c>
      <c r="C265" s="76">
        <f>C263</f>
        <v>6</v>
      </c>
      <c r="D265" s="77" t="s">
        <v>161</v>
      </c>
      <c r="E265" s="78">
        <v>0</v>
      </c>
      <c r="F265" s="137">
        <v>1.1000000000000001</v>
      </c>
      <c r="G265" s="78">
        <v>0</v>
      </c>
      <c r="H265" s="249">
        <f t="shared" si="1177"/>
        <v>0</v>
      </c>
      <c r="I265" s="80">
        <f>SUMIF(Y$14:AT$14,C265,Y$7:AT$7)</f>
        <v>0</v>
      </c>
      <c r="J265" s="81">
        <f t="shared" si="1494"/>
        <v>0</v>
      </c>
      <c r="K265" s="80">
        <f t="shared" si="1495"/>
        <v>0</v>
      </c>
      <c r="L265" s="81">
        <f t="shared" si="1496"/>
        <v>0</v>
      </c>
      <c r="M265" s="81">
        <f t="shared" si="1497"/>
        <v>0</v>
      </c>
      <c r="N265" s="82"/>
      <c r="O265" s="81">
        <f t="shared" si="1498"/>
        <v>0</v>
      </c>
      <c r="Q265" s="83">
        <f t="shared" si="1186"/>
        <v>153.91</v>
      </c>
      <c r="R265" s="81">
        <f t="shared" si="1499"/>
        <v>0</v>
      </c>
      <c r="S265" s="83">
        <f t="shared" si="1500"/>
        <v>169.3</v>
      </c>
      <c r="T265" s="81">
        <f t="shared" si="1501"/>
        <v>0</v>
      </c>
      <c r="U265" s="81">
        <f t="shared" si="1502"/>
        <v>0</v>
      </c>
      <c r="V265" s="82"/>
      <c r="W265" s="81">
        <f t="shared" si="1503"/>
        <v>0</v>
      </c>
      <c r="X265" s="10"/>
      <c r="Y265" s="151"/>
      <c r="Z265" s="151"/>
      <c r="AA265" s="151"/>
      <c r="AB265" s="151"/>
      <c r="AC265" s="151"/>
      <c r="AD265" s="151"/>
      <c r="AE265" s="159"/>
      <c r="AF265" s="159"/>
      <c r="AG265" s="159"/>
      <c r="AH265" s="159"/>
      <c r="AI265" s="84">
        <f>IF($I265=AI$7,$E265,0)</f>
        <v>0</v>
      </c>
      <c r="AJ265" s="84">
        <f>IF($K265=ROUND(AI$7*$F265,2),$G265,0)</f>
        <v>0</v>
      </c>
      <c r="AK265" s="141">
        <f t="shared" si="1505"/>
        <v>0</v>
      </c>
      <c r="AL265" s="141">
        <f t="shared" si="1506"/>
        <v>0</v>
      </c>
      <c r="AM265" s="141">
        <f t="shared" si="1507"/>
        <v>0</v>
      </c>
      <c r="AN265" s="141">
        <f t="shared" si="1508"/>
        <v>0</v>
      </c>
      <c r="AO265" s="84">
        <f>IF($I265=AO$7,$E265,0)</f>
        <v>0</v>
      </c>
      <c r="AP265" s="84">
        <f>IF($K265=ROUND(AO$7*$F265,2),$G265,0)</f>
        <v>0</v>
      </c>
      <c r="AQ265" s="141">
        <f t="shared" si="1510"/>
        <v>0</v>
      </c>
      <c r="AR265" s="141">
        <f t="shared" si="1511"/>
        <v>0</v>
      </c>
      <c r="AS265" s="141">
        <f t="shared" si="1512"/>
        <v>0</v>
      </c>
      <c r="AT265" s="141">
        <f t="shared" si="1513"/>
        <v>0</v>
      </c>
      <c r="AU265" s="141">
        <f>IF($H265&gt;0,#REF!,0)</f>
        <v>0</v>
      </c>
      <c r="AV265" s="141">
        <f t="shared" si="1514"/>
        <v>0</v>
      </c>
      <c r="AW265" s="141">
        <f>IF($H265&gt;0,#REF!,0)</f>
        <v>0</v>
      </c>
      <c r="AX265" s="141">
        <f t="shared" si="1515"/>
        <v>0</v>
      </c>
      <c r="AY265" s="247">
        <f t="shared" si="1178"/>
        <v>0</v>
      </c>
      <c r="AZ265" s="85"/>
      <c r="BA265" s="86">
        <v>0</v>
      </c>
    </row>
    <row r="266" spans="1:53" ht="45.75" x14ac:dyDescent="0.65">
      <c r="A266" s="74" t="s">
        <v>162</v>
      </c>
      <c r="B266" s="74" t="s">
        <v>46</v>
      </c>
      <c r="C266" s="76">
        <f>C267</f>
        <v>7</v>
      </c>
      <c r="D266" s="77" t="s">
        <v>163</v>
      </c>
      <c r="E266" s="78">
        <v>0.27</v>
      </c>
      <c r="F266" s="137">
        <v>1.5</v>
      </c>
      <c r="G266" s="78">
        <v>0</v>
      </c>
      <c r="H266" s="249">
        <f t="shared" si="1177"/>
        <v>2.7E-4</v>
      </c>
      <c r="I266" s="80">
        <f>SUMIF(Y$14:AT$14,C266,Y$6:AT$6)</f>
        <v>0</v>
      </c>
      <c r="J266" s="81">
        <f>IF(H266=0,ROUND(E266*I266,2),ROUND(H266*E266,2))</f>
        <v>0</v>
      </c>
      <c r="K266" s="80">
        <f>ROUND(F266*I266,2)</f>
        <v>0</v>
      </c>
      <c r="L266" s="81">
        <f>IF(H266=0,ROUND(ROUND(F266*I266,2)*G266,2),ROUND(G266*H266,2))</f>
        <v>0</v>
      </c>
      <c r="M266" s="81">
        <f>L266-ROUND(G266*I266,2)</f>
        <v>0</v>
      </c>
      <c r="N266" s="82"/>
      <c r="O266" s="81">
        <f>J266+L266+N266</f>
        <v>0</v>
      </c>
      <c r="Q266" s="83">
        <f t="shared" si="1186"/>
        <v>153.91</v>
      </c>
      <c r="R266" s="81">
        <f>ROUND(Q266*E266,2)</f>
        <v>41.56</v>
      </c>
      <c r="S266" s="83">
        <f>ROUND(F266*Q266,2)</f>
        <v>230.87</v>
      </c>
      <c r="T266" s="81">
        <f>ROUND(S266*G266,2)</f>
        <v>0</v>
      </c>
      <c r="U266" s="81">
        <f>T266-ROUND(Q266*G266,2)</f>
        <v>0</v>
      </c>
      <c r="V266" s="82"/>
      <c r="W266" s="81">
        <f>R266+T266+V266</f>
        <v>41.56</v>
      </c>
      <c r="X266" s="10"/>
      <c r="Y266" s="151"/>
      <c r="Z266" s="151"/>
      <c r="AA266" s="151"/>
      <c r="AB266" s="151"/>
      <c r="AC266" s="151"/>
      <c r="AD266" s="151"/>
      <c r="AE266" s="159"/>
      <c r="AF266" s="159"/>
      <c r="AG266" s="159"/>
      <c r="AH266" s="159"/>
      <c r="AI266" s="84">
        <f>IF($I266=AI$6,$E266,0)</f>
        <v>0</v>
      </c>
      <c r="AJ266" s="84">
        <f t="shared" ref="AJ266:AJ267" si="1516">IF($K266=ROUND(AI$6*$F266,2),$G266,0)</f>
        <v>0</v>
      </c>
      <c r="AK266" s="141">
        <f>IF($H266&gt;0,AI266,0)</f>
        <v>0</v>
      </c>
      <c r="AL266" s="141">
        <f>IF(AK266&gt;0,1,0)</f>
        <v>0</v>
      </c>
      <c r="AM266" s="141">
        <f>IF($H266&gt;0,AJ266,0)</f>
        <v>0</v>
      </c>
      <c r="AN266" s="141">
        <f>IF(AM266&gt;0,1,0)</f>
        <v>0</v>
      </c>
      <c r="AO266" s="84">
        <f>IF($I266=AO$6,$E266,0)</f>
        <v>0</v>
      </c>
      <c r="AP266" s="84">
        <f t="shared" ref="AP266:AP267" si="1517">IF($K266=ROUND(AO$6*$F266,2),$G266,0)</f>
        <v>0</v>
      </c>
      <c r="AQ266" s="141">
        <f>IF($H266&gt;0,AO266,0)</f>
        <v>0</v>
      </c>
      <c r="AR266" s="141">
        <f>IF(AQ266&gt;0,1,0)</f>
        <v>0</v>
      </c>
      <c r="AS266" s="141">
        <f>IF($H266&gt;0,AP266,0)</f>
        <v>0</v>
      </c>
      <c r="AT266" s="141">
        <f>IF(AS266&gt;0,1,0)</f>
        <v>0</v>
      </c>
      <c r="AU266" s="141" t="e">
        <f>IF($H266&gt;0,#REF!,0)</f>
        <v>#REF!</v>
      </c>
      <c r="AV266" s="141" t="e">
        <f>IF(AU266&gt;0,1,0)</f>
        <v>#REF!</v>
      </c>
      <c r="AW266" s="141" t="e">
        <f>IF($H266&gt;0,#REF!,0)</f>
        <v>#REF!</v>
      </c>
      <c r="AX266" s="141" t="e">
        <f>IF(AW266&gt;0,1,0)</f>
        <v>#REF!</v>
      </c>
      <c r="AY266" s="247">
        <f t="shared" si="1178"/>
        <v>4.0000000000000002E-4</v>
      </c>
      <c r="AZ266" s="85"/>
      <c r="BA266" s="86">
        <v>0.4</v>
      </c>
    </row>
    <row r="267" spans="1:53" ht="45.75" x14ac:dyDescent="0.65">
      <c r="A267" s="87" t="str">
        <f>IF(E267+G267&gt;0,A266,"")</f>
        <v/>
      </c>
      <c r="B267" s="87" t="str">
        <f>IF(E267+G267&gt;0,B266,"")</f>
        <v/>
      </c>
      <c r="C267" s="76">
        <v>7</v>
      </c>
      <c r="D267" s="77" t="s">
        <v>163</v>
      </c>
      <c r="E267" s="78">
        <v>0</v>
      </c>
      <c r="F267" s="137">
        <v>1.1000000000000001</v>
      </c>
      <c r="G267" s="78">
        <v>0</v>
      </c>
      <c r="H267" s="249">
        <f t="shared" si="1177"/>
        <v>0</v>
      </c>
      <c r="I267" s="80">
        <f>SUMIF(Y$14:AT$14,C267,Y$6:AT$6)</f>
        <v>0</v>
      </c>
      <c r="J267" s="81">
        <f t="shared" ref="J267:J269" si="1518">IF(H267=0,ROUND(E267*I267,2),ROUND(H267*E267,2))</f>
        <v>0</v>
      </c>
      <c r="K267" s="80">
        <f t="shared" ref="K267:K269" si="1519">ROUND(F267*I267,2)</f>
        <v>0</v>
      </c>
      <c r="L267" s="81">
        <f t="shared" ref="L267:L269" si="1520">IF(H267=0,ROUND(ROUND(F267*I267,2)*G267,2),ROUND(G267*H267,2))</f>
        <v>0</v>
      </c>
      <c r="M267" s="81">
        <f t="shared" ref="M267:M269" si="1521">L267-ROUND(G267*I267,2)</f>
        <v>0</v>
      </c>
      <c r="N267" s="82"/>
      <c r="O267" s="81">
        <f t="shared" ref="O267:O269" si="1522">J267+L267+N267</f>
        <v>0</v>
      </c>
      <c r="Q267" s="83">
        <f t="shared" si="1186"/>
        <v>153.91</v>
      </c>
      <c r="R267" s="81">
        <f t="shared" ref="R267:R269" si="1523">ROUND(Q267*E267,2)</f>
        <v>0</v>
      </c>
      <c r="S267" s="83">
        <f t="shared" ref="S267:S269" si="1524">ROUND(F267*Q267,2)</f>
        <v>169.3</v>
      </c>
      <c r="T267" s="81">
        <f t="shared" ref="T267:T269" si="1525">ROUND(S267*G267,2)</f>
        <v>0</v>
      </c>
      <c r="U267" s="81">
        <f t="shared" ref="U267:U269" si="1526">T267-ROUND(Q267*G267,2)</f>
        <v>0</v>
      </c>
      <c r="V267" s="82"/>
      <c r="W267" s="81">
        <f t="shared" ref="W267:W269" si="1527">R267+T267+V267</f>
        <v>0</v>
      </c>
      <c r="X267" s="10"/>
      <c r="Y267" s="151"/>
      <c r="Z267" s="151"/>
      <c r="AA267" s="151"/>
      <c r="AB267" s="151"/>
      <c r="AC267" s="151"/>
      <c r="AD267" s="151"/>
      <c r="AE267" s="159"/>
      <c r="AF267" s="159"/>
      <c r="AG267" s="159"/>
      <c r="AH267" s="159"/>
      <c r="AI267" s="84">
        <f t="shared" ref="AI267" si="1528">IF($I267=AI$6,$E267,0)</f>
        <v>0</v>
      </c>
      <c r="AJ267" s="84">
        <f t="shared" si="1516"/>
        <v>0</v>
      </c>
      <c r="AK267" s="141">
        <f t="shared" ref="AK267:AK269" si="1529">IF($H267&gt;0,AI267,0)</f>
        <v>0</v>
      </c>
      <c r="AL267" s="141">
        <f t="shared" ref="AL267:AL269" si="1530">IF(AK267&gt;0,1,0)</f>
        <v>0</v>
      </c>
      <c r="AM267" s="141">
        <f t="shared" ref="AM267:AM269" si="1531">IF($H267&gt;0,AJ267,0)</f>
        <v>0</v>
      </c>
      <c r="AN267" s="141">
        <f t="shared" ref="AN267:AN269" si="1532">IF(AM267&gt;0,1,0)</f>
        <v>0</v>
      </c>
      <c r="AO267" s="84">
        <f t="shared" ref="AO267" si="1533">IF($I267=AO$6,$E267,0)</f>
        <v>0</v>
      </c>
      <c r="AP267" s="84">
        <f t="shared" si="1517"/>
        <v>0</v>
      </c>
      <c r="AQ267" s="141">
        <f t="shared" ref="AQ267:AQ269" si="1534">IF($H267&gt;0,AO267,0)</f>
        <v>0</v>
      </c>
      <c r="AR267" s="141">
        <f t="shared" ref="AR267:AR269" si="1535">IF(AQ267&gt;0,1,0)</f>
        <v>0</v>
      </c>
      <c r="AS267" s="141">
        <f t="shared" ref="AS267:AS269" si="1536">IF($H267&gt;0,AP267,0)</f>
        <v>0</v>
      </c>
      <c r="AT267" s="141">
        <f t="shared" ref="AT267:AT269" si="1537">IF(AS267&gt;0,1,0)</f>
        <v>0</v>
      </c>
      <c r="AU267" s="141">
        <f>IF($H267&gt;0,#REF!,0)</f>
        <v>0</v>
      </c>
      <c r="AV267" s="141">
        <f t="shared" ref="AV267:AV269" si="1538">IF(AU267&gt;0,1,0)</f>
        <v>0</v>
      </c>
      <c r="AW267" s="141">
        <f>IF($H267&gt;0,#REF!,0)</f>
        <v>0</v>
      </c>
      <c r="AX267" s="141">
        <f t="shared" ref="AX267:AX269" si="1539">IF(AW267&gt;0,1,0)</f>
        <v>0</v>
      </c>
      <c r="AY267" s="247">
        <f t="shared" si="1178"/>
        <v>0</v>
      </c>
      <c r="AZ267" s="85"/>
      <c r="BA267" s="86">
        <v>0</v>
      </c>
    </row>
    <row r="268" spans="1:53" ht="45.75" x14ac:dyDescent="0.65">
      <c r="A268" s="87" t="str">
        <f>IF(E268+G268&gt;0,A266,"")</f>
        <v/>
      </c>
      <c r="B268" s="87" t="str">
        <f>IF(E268+G268&gt;0,B266,"")</f>
        <v/>
      </c>
      <c r="C268" s="76">
        <f>C267</f>
        <v>7</v>
      </c>
      <c r="D268" s="77" t="s">
        <v>163</v>
      </c>
      <c r="E268" s="78">
        <v>0</v>
      </c>
      <c r="F268" s="137">
        <v>1.5</v>
      </c>
      <c r="G268" s="78">
        <v>0</v>
      </c>
      <c r="H268" s="249">
        <f t="shared" si="1177"/>
        <v>0</v>
      </c>
      <c r="I268" s="80">
        <f>SUMIF(Y$14:AT$14,C268,Y$7:AT$7)</f>
        <v>0</v>
      </c>
      <c r="J268" s="81">
        <f t="shared" si="1518"/>
        <v>0</v>
      </c>
      <c r="K268" s="80">
        <f t="shared" si="1519"/>
        <v>0</v>
      </c>
      <c r="L268" s="81">
        <f t="shared" si="1520"/>
        <v>0</v>
      </c>
      <c r="M268" s="81">
        <f t="shared" si="1521"/>
        <v>0</v>
      </c>
      <c r="N268" s="82"/>
      <c r="O268" s="81">
        <f t="shared" si="1522"/>
        <v>0</v>
      </c>
      <c r="Q268" s="83">
        <f t="shared" si="1186"/>
        <v>153.91</v>
      </c>
      <c r="R268" s="81">
        <f t="shared" si="1523"/>
        <v>0</v>
      </c>
      <c r="S268" s="83">
        <f t="shared" si="1524"/>
        <v>230.87</v>
      </c>
      <c r="T268" s="81">
        <f t="shared" si="1525"/>
        <v>0</v>
      </c>
      <c r="U268" s="81">
        <f t="shared" si="1526"/>
        <v>0</v>
      </c>
      <c r="V268" s="82"/>
      <c r="W268" s="81">
        <f t="shared" si="1527"/>
        <v>0</v>
      </c>
      <c r="X268" s="10"/>
      <c r="Y268" s="151"/>
      <c r="Z268" s="151"/>
      <c r="AA268" s="151"/>
      <c r="AB268" s="151"/>
      <c r="AC268" s="151"/>
      <c r="AD268" s="151"/>
      <c r="AE268" s="159"/>
      <c r="AF268" s="159"/>
      <c r="AG268" s="159"/>
      <c r="AH268" s="159"/>
      <c r="AI268" s="84">
        <f>IF($I268=AI$7,$E268,0)</f>
        <v>0</v>
      </c>
      <c r="AJ268" s="84">
        <f>IF($K268=ROUND(AI$7*$F268,2),$G268,0)</f>
        <v>0</v>
      </c>
      <c r="AK268" s="141">
        <f t="shared" si="1529"/>
        <v>0</v>
      </c>
      <c r="AL268" s="141">
        <f t="shared" si="1530"/>
        <v>0</v>
      </c>
      <c r="AM268" s="141">
        <f t="shared" si="1531"/>
        <v>0</v>
      </c>
      <c r="AN268" s="141">
        <f t="shared" si="1532"/>
        <v>0</v>
      </c>
      <c r="AO268" s="84">
        <f>IF($I268=AO$7,$E268,0)</f>
        <v>0</v>
      </c>
      <c r="AP268" s="84">
        <f>IF($K268=ROUND(AO$7*$F268,2),$G268,0)</f>
        <v>0</v>
      </c>
      <c r="AQ268" s="141">
        <f t="shared" si="1534"/>
        <v>0</v>
      </c>
      <c r="AR268" s="141">
        <f t="shared" si="1535"/>
        <v>0</v>
      </c>
      <c r="AS268" s="141">
        <f t="shared" si="1536"/>
        <v>0</v>
      </c>
      <c r="AT268" s="141">
        <f t="shared" si="1537"/>
        <v>0</v>
      </c>
      <c r="AU268" s="141">
        <f>IF($H268&gt;0,#REF!,0)</f>
        <v>0</v>
      </c>
      <c r="AV268" s="141">
        <f t="shared" si="1538"/>
        <v>0</v>
      </c>
      <c r="AW268" s="141">
        <f>IF($H268&gt;0,#REF!,0)</f>
        <v>0</v>
      </c>
      <c r="AX268" s="141">
        <f t="shared" si="1539"/>
        <v>0</v>
      </c>
      <c r="AY268" s="247">
        <f t="shared" si="1178"/>
        <v>0</v>
      </c>
      <c r="AZ268" s="85"/>
      <c r="BA268" s="86">
        <v>0</v>
      </c>
    </row>
    <row r="269" spans="1:53" ht="45.75" x14ac:dyDescent="0.65">
      <c r="A269" s="87" t="str">
        <f>IF(E269+G269&gt;0,A266,"")</f>
        <v/>
      </c>
      <c r="B269" s="87" t="str">
        <f>IF(E269+G269&gt;0,B266,"")</f>
        <v/>
      </c>
      <c r="C269" s="76">
        <f>C267</f>
        <v>7</v>
      </c>
      <c r="D269" s="77" t="s">
        <v>163</v>
      </c>
      <c r="E269" s="78">
        <v>0</v>
      </c>
      <c r="F269" s="137">
        <v>1.1000000000000001</v>
      </c>
      <c r="G269" s="78">
        <v>0</v>
      </c>
      <c r="H269" s="249">
        <f t="shared" si="1177"/>
        <v>0</v>
      </c>
      <c r="I269" s="80">
        <f>SUMIF(Y$14:AT$14,C269,Y$7:AT$7)</f>
        <v>0</v>
      </c>
      <c r="J269" s="81">
        <f t="shared" si="1518"/>
        <v>0</v>
      </c>
      <c r="K269" s="80">
        <f t="shared" si="1519"/>
        <v>0</v>
      </c>
      <c r="L269" s="81">
        <f t="shared" si="1520"/>
        <v>0</v>
      </c>
      <c r="M269" s="81">
        <f t="shared" si="1521"/>
        <v>0</v>
      </c>
      <c r="N269" s="82"/>
      <c r="O269" s="81">
        <f t="shared" si="1522"/>
        <v>0</v>
      </c>
      <c r="Q269" s="83">
        <f t="shared" si="1186"/>
        <v>153.91</v>
      </c>
      <c r="R269" s="81">
        <f t="shared" si="1523"/>
        <v>0</v>
      </c>
      <c r="S269" s="83">
        <f t="shared" si="1524"/>
        <v>169.3</v>
      </c>
      <c r="T269" s="81">
        <f t="shared" si="1525"/>
        <v>0</v>
      </c>
      <c r="U269" s="81">
        <f t="shared" si="1526"/>
        <v>0</v>
      </c>
      <c r="V269" s="82"/>
      <c r="W269" s="81">
        <f t="shared" si="1527"/>
        <v>0</v>
      </c>
      <c r="X269" s="10"/>
      <c r="Y269" s="151"/>
      <c r="Z269" s="151"/>
      <c r="AA269" s="151"/>
      <c r="AB269" s="151"/>
      <c r="AC269" s="151"/>
      <c r="AD269" s="151"/>
      <c r="AE269" s="159"/>
      <c r="AF269" s="159"/>
      <c r="AG269" s="159"/>
      <c r="AH269" s="159"/>
      <c r="AI269" s="84">
        <f>IF($I269=AI$7,$E269,0)</f>
        <v>0</v>
      </c>
      <c r="AJ269" s="84">
        <f>IF($K269=ROUND(AI$7*$F269,2),$G269,0)</f>
        <v>0</v>
      </c>
      <c r="AK269" s="141">
        <f t="shared" si="1529"/>
        <v>0</v>
      </c>
      <c r="AL269" s="141">
        <f t="shared" si="1530"/>
        <v>0</v>
      </c>
      <c r="AM269" s="141">
        <f t="shared" si="1531"/>
        <v>0</v>
      </c>
      <c r="AN269" s="141">
        <f t="shared" si="1532"/>
        <v>0</v>
      </c>
      <c r="AO269" s="84">
        <f>IF($I269=AO$7,$E269,0)</f>
        <v>0</v>
      </c>
      <c r="AP269" s="84">
        <f>IF($K269=ROUND(AO$7*$F269,2),$G269,0)</f>
        <v>0</v>
      </c>
      <c r="AQ269" s="141">
        <f t="shared" si="1534"/>
        <v>0</v>
      </c>
      <c r="AR269" s="141">
        <f t="shared" si="1535"/>
        <v>0</v>
      </c>
      <c r="AS269" s="141">
        <f t="shared" si="1536"/>
        <v>0</v>
      </c>
      <c r="AT269" s="141">
        <f t="shared" si="1537"/>
        <v>0</v>
      </c>
      <c r="AU269" s="141">
        <f>IF($H269&gt;0,#REF!,0)</f>
        <v>0</v>
      </c>
      <c r="AV269" s="141">
        <f t="shared" si="1538"/>
        <v>0</v>
      </c>
      <c r="AW269" s="141">
        <f>IF($H269&gt;0,#REF!,0)</f>
        <v>0</v>
      </c>
      <c r="AX269" s="141">
        <f t="shared" si="1539"/>
        <v>0</v>
      </c>
      <c r="AY269" s="247">
        <f t="shared" si="1178"/>
        <v>0</v>
      </c>
      <c r="AZ269" s="85"/>
      <c r="BA269" s="86">
        <v>0</v>
      </c>
    </row>
    <row r="270" spans="1:53" ht="45.75" x14ac:dyDescent="0.65">
      <c r="A270" s="74" t="s">
        <v>164</v>
      </c>
      <c r="B270" s="74" t="s">
        <v>46</v>
      </c>
      <c r="C270" s="76">
        <f>C271</f>
        <v>6</v>
      </c>
      <c r="D270" s="77" t="s">
        <v>165</v>
      </c>
      <c r="E270" s="78">
        <v>1.403</v>
      </c>
      <c r="F270" s="137">
        <v>1.5</v>
      </c>
      <c r="G270" s="78">
        <v>0</v>
      </c>
      <c r="H270" s="249">
        <f t="shared" si="1177"/>
        <v>1.403E-3</v>
      </c>
      <c r="I270" s="80">
        <f>SUMIF(Y$14:AT$14,C270,Y$6:AT$6)</f>
        <v>0</v>
      </c>
      <c r="J270" s="81">
        <f>IF(H270=0,ROUND(E270*I270,2),ROUND(H270*E270,2))</f>
        <v>0</v>
      </c>
      <c r="K270" s="80">
        <f>ROUND(F270*I270,2)</f>
        <v>0</v>
      </c>
      <c r="L270" s="81">
        <f>IF(H270=0,ROUND(ROUND(F270*I270,2)*G270,2),ROUND(G270*H270,2))</f>
        <v>0</v>
      </c>
      <c r="M270" s="81">
        <f>L270-ROUND(G270*I270,2)</f>
        <v>0</v>
      </c>
      <c r="N270" s="82"/>
      <c r="O270" s="81">
        <f>J270+L270+N270</f>
        <v>0</v>
      </c>
      <c r="Q270" s="83">
        <f t="shared" si="1186"/>
        <v>153.91</v>
      </c>
      <c r="R270" s="81">
        <f>ROUND(Q270*E270,2)</f>
        <v>215.94</v>
      </c>
      <c r="S270" s="83">
        <f>ROUND(F270*Q270,2)</f>
        <v>230.87</v>
      </c>
      <c r="T270" s="81">
        <f>ROUND(S270*G270,2)</f>
        <v>0</v>
      </c>
      <c r="U270" s="81">
        <f>T270-ROUND(Q270*G270,2)</f>
        <v>0</v>
      </c>
      <c r="V270" s="82"/>
      <c r="W270" s="81">
        <f>R270+T270+V270</f>
        <v>215.94</v>
      </c>
      <c r="X270" s="10"/>
      <c r="Y270" s="151"/>
      <c r="Z270" s="151"/>
      <c r="AA270" s="151"/>
      <c r="AB270" s="151"/>
      <c r="AC270" s="151"/>
      <c r="AD270" s="151"/>
      <c r="AE270" s="159"/>
      <c r="AF270" s="159"/>
      <c r="AG270" s="159"/>
      <c r="AH270" s="159"/>
      <c r="AI270" s="84">
        <f>IF($I270=AI$6,$E270,0)</f>
        <v>0</v>
      </c>
      <c r="AJ270" s="84">
        <f t="shared" ref="AJ270:AJ271" si="1540">IF($K270=ROUND(AI$6*$F270,2),$G270,0)</f>
        <v>0</v>
      </c>
      <c r="AK270" s="141">
        <f>IF($H270&gt;0,AI270,0)</f>
        <v>0</v>
      </c>
      <c r="AL270" s="141">
        <f>IF(AK270&gt;0,1,0)</f>
        <v>0</v>
      </c>
      <c r="AM270" s="141">
        <f>IF($H270&gt;0,AJ270,0)</f>
        <v>0</v>
      </c>
      <c r="AN270" s="141">
        <f>IF(AM270&gt;0,1,0)</f>
        <v>0</v>
      </c>
      <c r="AO270" s="84">
        <f>IF($I270=AO$6,$E270,0)</f>
        <v>0</v>
      </c>
      <c r="AP270" s="84">
        <f t="shared" ref="AP270:AP271" si="1541">IF($K270=ROUND(AO$6*$F270,2),$G270,0)</f>
        <v>0</v>
      </c>
      <c r="AQ270" s="141">
        <f>IF($H270&gt;0,AO270,0)</f>
        <v>0</v>
      </c>
      <c r="AR270" s="141">
        <f>IF(AQ270&gt;0,1,0)</f>
        <v>0</v>
      </c>
      <c r="AS270" s="141">
        <f>IF($H270&gt;0,AP270,0)</f>
        <v>0</v>
      </c>
      <c r="AT270" s="141">
        <f>IF(AS270&gt;0,1,0)</f>
        <v>0</v>
      </c>
      <c r="AU270" s="141" t="e">
        <f>IF($H270&gt;0,#REF!,0)</f>
        <v>#REF!</v>
      </c>
      <c r="AV270" s="141" t="e">
        <f>IF(AU270&gt;0,1,0)</f>
        <v>#REF!</v>
      </c>
      <c r="AW270" s="141" t="e">
        <f>IF($H270&gt;0,#REF!,0)</f>
        <v>#REF!</v>
      </c>
      <c r="AX270" s="141" t="e">
        <f>IF(AW270&gt;0,1,0)</f>
        <v>#REF!</v>
      </c>
      <c r="AY270" s="247">
        <f t="shared" si="1178"/>
        <v>2.5000000000000001E-3</v>
      </c>
      <c r="AZ270" s="85"/>
      <c r="BA270" s="86">
        <v>2.5</v>
      </c>
    </row>
    <row r="271" spans="1:53" ht="45.75" x14ac:dyDescent="0.65">
      <c r="A271" s="87" t="str">
        <f>IF(E271+G271&gt;0,A270,"")</f>
        <v/>
      </c>
      <c r="B271" s="87" t="str">
        <f>IF(E271+G271&gt;0,B270,"")</f>
        <v/>
      </c>
      <c r="C271" s="76">
        <v>6</v>
      </c>
      <c r="D271" s="77" t="s">
        <v>165</v>
      </c>
      <c r="E271" s="78">
        <v>0</v>
      </c>
      <c r="F271" s="137">
        <v>1.1000000000000001</v>
      </c>
      <c r="G271" s="78">
        <v>0</v>
      </c>
      <c r="H271" s="249">
        <f t="shared" si="1177"/>
        <v>0</v>
      </c>
      <c r="I271" s="80">
        <f>SUMIF(Y$14:AT$14,C271,Y$6:AT$6)</f>
        <v>0</v>
      </c>
      <c r="J271" s="81">
        <f t="shared" ref="J271:J273" si="1542">IF(H271=0,ROUND(E271*I271,2),ROUND(H271*E271,2))</f>
        <v>0</v>
      </c>
      <c r="K271" s="80">
        <f t="shared" ref="K271:K273" si="1543">ROUND(F271*I271,2)</f>
        <v>0</v>
      </c>
      <c r="L271" s="81">
        <f t="shared" ref="L271:L273" si="1544">IF(H271=0,ROUND(ROUND(F271*I271,2)*G271,2),ROUND(G271*H271,2))</f>
        <v>0</v>
      </c>
      <c r="M271" s="81">
        <f t="shared" ref="M271:M273" si="1545">L271-ROUND(G271*I271,2)</f>
        <v>0</v>
      </c>
      <c r="N271" s="82"/>
      <c r="O271" s="81">
        <f t="shared" ref="O271:O273" si="1546">J271+L271+N271</f>
        <v>0</v>
      </c>
      <c r="Q271" s="83">
        <f t="shared" si="1186"/>
        <v>153.91</v>
      </c>
      <c r="R271" s="81">
        <f t="shared" ref="R271:R273" si="1547">ROUND(Q271*E271,2)</f>
        <v>0</v>
      </c>
      <c r="S271" s="83">
        <f t="shared" ref="S271:S273" si="1548">ROUND(F271*Q271,2)</f>
        <v>169.3</v>
      </c>
      <c r="T271" s="81">
        <f t="shared" ref="T271:T273" si="1549">ROUND(S271*G271,2)</f>
        <v>0</v>
      </c>
      <c r="U271" s="81">
        <f t="shared" ref="U271:U273" si="1550">T271-ROUND(Q271*G271,2)</f>
        <v>0</v>
      </c>
      <c r="V271" s="82"/>
      <c r="W271" s="81">
        <f t="shared" ref="W271:W273" si="1551">R271+T271+V271</f>
        <v>0</v>
      </c>
      <c r="X271" s="10"/>
      <c r="Y271" s="151"/>
      <c r="Z271" s="151"/>
      <c r="AA271" s="151"/>
      <c r="AB271" s="151"/>
      <c r="AC271" s="151"/>
      <c r="AD271" s="151"/>
      <c r="AE271" s="159"/>
      <c r="AF271" s="159"/>
      <c r="AG271" s="159"/>
      <c r="AH271" s="159"/>
      <c r="AI271" s="84">
        <f t="shared" ref="AI271" si="1552">IF($I271=AI$6,$E271,0)</f>
        <v>0</v>
      </c>
      <c r="AJ271" s="84">
        <f t="shared" si="1540"/>
        <v>0</v>
      </c>
      <c r="AK271" s="141">
        <f t="shared" ref="AK271:AK273" si="1553">IF($H271&gt;0,AI271,0)</f>
        <v>0</v>
      </c>
      <c r="AL271" s="141">
        <f t="shared" ref="AL271:AL273" si="1554">IF(AK271&gt;0,1,0)</f>
        <v>0</v>
      </c>
      <c r="AM271" s="141">
        <f t="shared" ref="AM271:AM273" si="1555">IF($H271&gt;0,AJ271,0)</f>
        <v>0</v>
      </c>
      <c r="AN271" s="141">
        <f t="shared" ref="AN271:AN273" si="1556">IF(AM271&gt;0,1,0)</f>
        <v>0</v>
      </c>
      <c r="AO271" s="84">
        <f t="shared" ref="AO271" si="1557">IF($I271=AO$6,$E271,0)</f>
        <v>0</v>
      </c>
      <c r="AP271" s="84">
        <f t="shared" si="1541"/>
        <v>0</v>
      </c>
      <c r="AQ271" s="141">
        <f t="shared" ref="AQ271:AQ273" si="1558">IF($H271&gt;0,AO271,0)</f>
        <v>0</v>
      </c>
      <c r="AR271" s="141">
        <f t="shared" ref="AR271:AR273" si="1559">IF(AQ271&gt;0,1,0)</f>
        <v>0</v>
      </c>
      <c r="AS271" s="141">
        <f t="shared" ref="AS271:AS273" si="1560">IF($H271&gt;0,AP271,0)</f>
        <v>0</v>
      </c>
      <c r="AT271" s="141">
        <f t="shared" ref="AT271:AT273" si="1561">IF(AS271&gt;0,1,0)</f>
        <v>0</v>
      </c>
      <c r="AU271" s="141">
        <f>IF($H271&gt;0,#REF!,0)</f>
        <v>0</v>
      </c>
      <c r="AV271" s="141">
        <f t="shared" ref="AV271:AV273" si="1562">IF(AU271&gt;0,1,0)</f>
        <v>0</v>
      </c>
      <c r="AW271" s="141">
        <f>IF($H271&gt;0,#REF!,0)</f>
        <v>0</v>
      </c>
      <c r="AX271" s="141">
        <f t="shared" ref="AX271:AX273" si="1563">IF(AW271&gt;0,1,0)</f>
        <v>0</v>
      </c>
      <c r="AY271" s="247">
        <f t="shared" si="1178"/>
        <v>0</v>
      </c>
      <c r="AZ271" s="85"/>
      <c r="BA271" s="86">
        <v>0</v>
      </c>
    </row>
    <row r="272" spans="1:53" ht="45.75" x14ac:dyDescent="0.65">
      <c r="A272" s="87" t="str">
        <f>IF(E272+G272&gt;0,A270,"")</f>
        <v/>
      </c>
      <c r="B272" s="87" t="str">
        <f>IF(E272+G272&gt;0,B270,"")</f>
        <v/>
      </c>
      <c r="C272" s="76">
        <f>C271</f>
        <v>6</v>
      </c>
      <c r="D272" s="77" t="s">
        <v>165</v>
      </c>
      <c r="E272" s="78">
        <v>0</v>
      </c>
      <c r="F272" s="137">
        <v>1.5</v>
      </c>
      <c r="G272" s="78">
        <v>0</v>
      </c>
      <c r="H272" s="249">
        <f t="shared" si="1177"/>
        <v>0</v>
      </c>
      <c r="I272" s="80">
        <f>SUMIF(Y$14:AT$14,C272,Y$7:AT$7)</f>
        <v>0</v>
      </c>
      <c r="J272" s="81">
        <f t="shared" si="1542"/>
        <v>0</v>
      </c>
      <c r="K272" s="80">
        <f t="shared" si="1543"/>
        <v>0</v>
      </c>
      <c r="L272" s="81">
        <f t="shared" si="1544"/>
        <v>0</v>
      </c>
      <c r="M272" s="81">
        <f t="shared" si="1545"/>
        <v>0</v>
      </c>
      <c r="N272" s="82"/>
      <c r="O272" s="81">
        <f t="shared" si="1546"/>
        <v>0</v>
      </c>
      <c r="Q272" s="83">
        <f t="shared" si="1186"/>
        <v>153.91</v>
      </c>
      <c r="R272" s="81">
        <f t="shared" si="1547"/>
        <v>0</v>
      </c>
      <c r="S272" s="83">
        <f t="shared" si="1548"/>
        <v>230.87</v>
      </c>
      <c r="T272" s="81">
        <f t="shared" si="1549"/>
        <v>0</v>
      </c>
      <c r="U272" s="81">
        <f t="shared" si="1550"/>
        <v>0</v>
      </c>
      <c r="V272" s="82"/>
      <c r="W272" s="81">
        <f t="shared" si="1551"/>
        <v>0</v>
      </c>
      <c r="X272" s="10"/>
      <c r="Y272" s="151"/>
      <c r="Z272" s="151"/>
      <c r="AA272" s="151"/>
      <c r="AB272" s="151"/>
      <c r="AC272" s="151"/>
      <c r="AD272" s="151"/>
      <c r="AE272" s="159"/>
      <c r="AF272" s="159"/>
      <c r="AG272" s="159"/>
      <c r="AH272" s="159"/>
      <c r="AI272" s="84">
        <f>IF($I272=AI$7,$E272,0)</f>
        <v>0</v>
      </c>
      <c r="AJ272" s="84">
        <f>IF($K272=ROUND(AI$7*$F272,2),$G272,0)</f>
        <v>0</v>
      </c>
      <c r="AK272" s="141">
        <f t="shared" si="1553"/>
        <v>0</v>
      </c>
      <c r="AL272" s="141">
        <f t="shared" si="1554"/>
        <v>0</v>
      </c>
      <c r="AM272" s="141">
        <f t="shared" si="1555"/>
        <v>0</v>
      </c>
      <c r="AN272" s="141">
        <f t="shared" si="1556"/>
        <v>0</v>
      </c>
      <c r="AO272" s="84">
        <f>IF($I272=AO$7,$E272,0)</f>
        <v>0</v>
      </c>
      <c r="AP272" s="84">
        <f>IF($K272=ROUND(AO$7*$F272,2),$G272,0)</f>
        <v>0</v>
      </c>
      <c r="AQ272" s="141">
        <f t="shared" si="1558"/>
        <v>0</v>
      </c>
      <c r="AR272" s="141">
        <f t="shared" si="1559"/>
        <v>0</v>
      </c>
      <c r="AS272" s="141">
        <f t="shared" si="1560"/>
        <v>0</v>
      </c>
      <c r="AT272" s="141">
        <f t="shared" si="1561"/>
        <v>0</v>
      </c>
      <c r="AU272" s="141">
        <f>IF($H272&gt;0,#REF!,0)</f>
        <v>0</v>
      </c>
      <c r="AV272" s="141">
        <f t="shared" si="1562"/>
        <v>0</v>
      </c>
      <c r="AW272" s="141">
        <f>IF($H272&gt;0,#REF!,0)</f>
        <v>0</v>
      </c>
      <c r="AX272" s="141">
        <f t="shared" si="1563"/>
        <v>0</v>
      </c>
      <c r="AY272" s="247">
        <f t="shared" si="1178"/>
        <v>0</v>
      </c>
      <c r="AZ272" s="85"/>
      <c r="BA272" s="86">
        <v>0</v>
      </c>
    </row>
    <row r="273" spans="1:53" ht="45.75" x14ac:dyDescent="0.65">
      <c r="A273" s="87" t="str">
        <f>IF(E273+G273&gt;0,A270,"")</f>
        <v/>
      </c>
      <c r="B273" s="87" t="str">
        <f>IF(E273+G273&gt;0,B270,"")</f>
        <v/>
      </c>
      <c r="C273" s="76">
        <f>C271</f>
        <v>6</v>
      </c>
      <c r="D273" s="77" t="s">
        <v>165</v>
      </c>
      <c r="E273" s="78">
        <v>0</v>
      </c>
      <c r="F273" s="137">
        <v>1.1000000000000001</v>
      </c>
      <c r="G273" s="78">
        <v>0</v>
      </c>
      <c r="H273" s="249">
        <f t="shared" ref="H273:H336" si="1564">(E273+G273)/1000</f>
        <v>0</v>
      </c>
      <c r="I273" s="80">
        <f>SUMIF(Y$14:AT$14,C273,Y$7:AT$7)</f>
        <v>0</v>
      </c>
      <c r="J273" s="81">
        <f t="shared" si="1542"/>
        <v>0</v>
      </c>
      <c r="K273" s="80">
        <f t="shared" si="1543"/>
        <v>0</v>
      </c>
      <c r="L273" s="81">
        <f t="shared" si="1544"/>
        <v>0</v>
      </c>
      <c r="M273" s="81">
        <f t="shared" si="1545"/>
        <v>0</v>
      </c>
      <c r="N273" s="82"/>
      <c r="O273" s="81">
        <f t="shared" si="1546"/>
        <v>0</v>
      </c>
      <c r="Q273" s="83">
        <f t="shared" si="1186"/>
        <v>153.91</v>
      </c>
      <c r="R273" s="81">
        <f t="shared" si="1547"/>
        <v>0</v>
      </c>
      <c r="S273" s="83">
        <f t="shared" si="1548"/>
        <v>169.3</v>
      </c>
      <c r="T273" s="81">
        <f t="shared" si="1549"/>
        <v>0</v>
      </c>
      <c r="U273" s="81">
        <f t="shared" si="1550"/>
        <v>0</v>
      </c>
      <c r="V273" s="82"/>
      <c r="W273" s="81">
        <f t="shared" si="1551"/>
        <v>0</v>
      </c>
      <c r="X273" s="10"/>
      <c r="Y273" s="151"/>
      <c r="Z273" s="151"/>
      <c r="AA273" s="151"/>
      <c r="AB273" s="151"/>
      <c r="AC273" s="151"/>
      <c r="AD273" s="151"/>
      <c r="AE273" s="159"/>
      <c r="AF273" s="159"/>
      <c r="AG273" s="159"/>
      <c r="AH273" s="159"/>
      <c r="AI273" s="84">
        <f>IF($I273=AI$7,$E273,0)</f>
        <v>0</v>
      </c>
      <c r="AJ273" s="84">
        <f>IF($K273=ROUND(AI$7*$F273,2),$G273,0)</f>
        <v>0</v>
      </c>
      <c r="AK273" s="141">
        <f t="shared" si="1553"/>
        <v>0</v>
      </c>
      <c r="AL273" s="141">
        <f t="shared" si="1554"/>
        <v>0</v>
      </c>
      <c r="AM273" s="141">
        <f t="shared" si="1555"/>
        <v>0</v>
      </c>
      <c r="AN273" s="141">
        <f t="shared" si="1556"/>
        <v>0</v>
      </c>
      <c r="AO273" s="84">
        <f>IF($I273=AO$7,$E273,0)</f>
        <v>0</v>
      </c>
      <c r="AP273" s="84">
        <f>IF($K273=ROUND(AO$7*$F273,2),$G273,0)</f>
        <v>0</v>
      </c>
      <c r="AQ273" s="141">
        <f t="shared" si="1558"/>
        <v>0</v>
      </c>
      <c r="AR273" s="141">
        <f t="shared" si="1559"/>
        <v>0</v>
      </c>
      <c r="AS273" s="141">
        <f t="shared" si="1560"/>
        <v>0</v>
      </c>
      <c r="AT273" s="141">
        <f t="shared" si="1561"/>
        <v>0</v>
      </c>
      <c r="AU273" s="141">
        <f>IF($H273&gt;0,#REF!,0)</f>
        <v>0</v>
      </c>
      <c r="AV273" s="141">
        <f t="shared" si="1562"/>
        <v>0</v>
      </c>
      <c r="AW273" s="141">
        <f>IF($H273&gt;0,#REF!,0)</f>
        <v>0</v>
      </c>
      <c r="AX273" s="141">
        <f t="shared" si="1563"/>
        <v>0</v>
      </c>
      <c r="AY273" s="247">
        <f t="shared" ref="AY273:AY336" si="1565">BA273/1000</f>
        <v>0</v>
      </c>
      <c r="AZ273" s="85"/>
      <c r="BA273" s="86">
        <v>0</v>
      </c>
    </row>
    <row r="274" spans="1:53" ht="45.75" x14ac:dyDescent="0.65">
      <c r="A274" s="74" t="s">
        <v>166</v>
      </c>
      <c r="B274" s="74" t="s">
        <v>167</v>
      </c>
      <c r="C274" s="76">
        <f>C275</f>
        <v>7</v>
      </c>
      <c r="D274" s="77" t="s">
        <v>168</v>
      </c>
      <c r="E274" s="78">
        <v>0.56999999999999995</v>
      </c>
      <c r="F274" s="137">
        <v>1.5</v>
      </c>
      <c r="G274" s="78">
        <v>0</v>
      </c>
      <c r="H274" s="249">
        <f t="shared" si="1564"/>
        <v>5.6999999999999998E-4</v>
      </c>
      <c r="I274" s="80">
        <f>SUMIF(Y$14:AT$14,C274,Y$6:AT$6)</f>
        <v>0</v>
      </c>
      <c r="J274" s="81">
        <f>IF(H274=0,ROUND(E274*I274,2),ROUND(H274*E274,2))</f>
        <v>0</v>
      </c>
      <c r="K274" s="80">
        <f>ROUND(F274*I274,2)</f>
        <v>0</v>
      </c>
      <c r="L274" s="81">
        <f>IF(H274=0,ROUND(ROUND(F274*I274,2)*G274,2),ROUND(G274*H274,2))</f>
        <v>0</v>
      </c>
      <c r="M274" s="81">
        <f>L274-ROUND(G274*I274,2)</f>
        <v>0</v>
      </c>
      <c r="N274" s="82"/>
      <c r="O274" s="81">
        <f>J274+L274+N274</f>
        <v>0</v>
      </c>
      <c r="Q274" s="83">
        <f t="shared" si="1186"/>
        <v>153.91</v>
      </c>
      <c r="R274" s="81">
        <f>ROUND(Q274*E274,2)</f>
        <v>87.73</v>
      </c>
      <c r="S274" s="83">
        <f>ROUND(F274*Q274,2)</f>
        <v>230.87</v>
      </c>
      <c r="T274" s="81">
        <f>ROUND(S274*G274,2)</f>
        <v>0</v>
      </c>
      <c r="U274" s="81">
        <f>T274-ROUND(Q274*G274,2)</f>
        <v>0</v>
      </c>
      <c r="V274" s="82"/>
      <c r="W274" s="81">
        <f>R274+T274+V274</f>
        <v>87.73</v>
      </c>
      <c r="X274" s="10"/>
      <c r="Y274" s="151"/>
      <c r="Z274" s="151"/>
      <c r="AA274" s="151"/>
      <c r="AB274" s="151"/>
      <c r="AC274" s="151"/>
      <c r="AD274" s="151"/>
      <c r="AE274" s="159"/>
      <c r="AF274" s="159"/>
      <c r="AG274" s="159"/>
      <c r="AH274" s="159"/>
      <c r="AI274" s="84">
        <f>IF($I274=AI$6,$E274,0)</f>
        <v>0</v>
      </c>
      <c r="AJ274" s="84">
        <f t="shared" ref="AJ274:AJ275" si="1566">IF($K274=ROUND(AI$6*$F274,2),$G274,0)</f>
        <v>0</v>
      </c>
      <c r="AK274" s="141">
        <f>IF($H274&gt;0,AI274,0)</f>
        <v>0</v>
      </c>
      <c r="AL274" s="141">
        <f>IF(AK274&gt;0,1,0)</f>
        <v>0</v>
      </c>
      <c r="AM274" s="141">
        <f>IF($H274&gt;0,AJ274,0)</f>
        <v>0</v>
      </c>
      <c r="AN274" s="141">
        <f>IF(AM274&gt;0,1,0)</f>
        <v>0</v>
      </c>
      <c r="AO274" s="84">
        <f>IF($I274=AO$6,$E274,0)</f>
        <v>0</v>
      </c>
      <c r="AP274" s="84">
        <f t="shared" ref="AP274:AP275" si="1567">IF($K274=ROUND(AO$6*$F274,2),$G274,0)</f>
        <v>0</v>
      </c>
      <c r="AQ274" s="141">
        <f>IF($H274&gt;0,AO274,0)</f>
        <v>0</v>
      </c>
      <c r="AR274" s="141">
        <f>IF(AQ274&gt;0,1,0)</f>
        <v>0</v>
      </c>
      <c r="AS274" s="141">
        <f>IF($H274&gt;0,AP274,0)</f>
        <v>0</v>
      </c>
      <c r="AT274" s="141">
        <f>IF(AS274&gt;0,1,0)</f>
        <v>0</v>
      </c>
      <c r="AU274" s="141" t="e">
        <f>IF($H274&gt;0,#REF!,0)</f>
        <v>#REF!</v>
      </c>
      <c r="AV274" s="141" t="e">
        <f>IF(AU274&gt;0,1,0)</f>
        <v>#REF!</v>
      </c>
      <c r="AW274" s="141" t="e">
        <f>IF($H274&gt;0,#REF!,0)</f>
        <v>#REF!</v>
      </c>
      <c r="AX274" s="141" t="e">
        <f>IF(AW274&gt;0,1,0)</f>
        <v>#REF!</v>
      </c>
      <c r="AY274" s="247">
        <f t="shared" si="1565"/>
        <v>8.0000000000000004E-4</v>
      </c>
      <c r="AZ274" s="85"/>
      <c r="BA274" s="86">
        <v>0.8</v>
      </c>
    </row>
    <row r="275" spans="1:53" ht="45.75" x14ac:dyDescent="0.65">
      <c r="A275" s="87" t="str">
        <f>IF(E275+G275&gt;0,A274,"")</f>
        <v/>
      </c>
      <c r="B275" s="87" t="str">
        <f>IF(E275+G275&gt;0,B274,"")</f>
        <v/>
      </c>
      <c r="C275" s="76">
        <v>7</v>
      </c>
      <c r="D275" s="77" t="s">
        <v>168</v>
      </c>
      <c r="E275" s="78">
        <v>0</v>
      </c>
      <c r="F275" s="137">
        <v>1.1000000000000001</v>
      </c>
      <c r="G275" s="78">
        <v>0</v>
      </c>
      <c r="H275" s="249">
        <f t="shared" si="1564"/>
        <v>0</v>
      </c>
      <c r="I275" s="80">
        <f>SUMIF(Y$14:AT$14,C275,Y$6:AT$6)</f>
        <v>0</v>
      </c>
      <c r="J275" s="81">
        <f t="shared" ref="J275:J277" si="1568">IF(H275=0,ROUND(E275*I275,2),ROUND(H275*E275,2))</f>
        <v>0</v>
      </c>
      <c r="K275" s="80">
        <f t="shared" ref="K275:K277" si="1569">ROUND(F275*I275,2)</f>
        <v>0</v>
      </c>
      <c r="L275" s="81">
        <f t="shared" ref="L275:L277" si="1570">IF(H275=0,ROUND(ROUND(F275*I275,2)*G275,2),ROUND(G275*H275,2))</f>
        <v>0</v>
      </c>
      <c r="M275" s="81">
        <f t="shared" ref="M275:M277" si="1571">L275-ROUND(G275*I275,2)</f>
        <v>0</v>
      </c>
      <c r="N275" s="82"/>
      <c r="O275" s="81">
        <f t="shared" ref="O275:O277" si="1572">J275+L275+N275</f>
        <v>0</v>
      </c>
      <c r="Q275" s="83">
        <f t="shared" ref="Q275:Q338" si="1573">Q$6</f>
        <v>153.91</v>
      </c>
      <c r="R275" s="81">
        <f t="shared" ref="R275:R277" si="1574">ROUND(Q275*E275,2)</f>
        <v>0</v>
      </c>
      <c r="S275" s="83">
        <f t="shared" ref="S275:S277" si="1575">ROUND(F275*Q275,2)</f>
        <v>169.3</v>
      </c>
      <c r="T275" s="81">
        <f t="shared" ref="T275:T277" si="1576">ROUND(S275*G275,2)</f>
        <v>0</v>
      </c>
      <c r="U275" s="81">
        <f t="shared" ref="U275:U277" si="1577">T275-ROUND(Q275*G275,2)</f>
        <v>0</v>
      </c>
      <c r="V275" s="82"/>
      <c r="W275" s="81">
        <f t="shared" ref="W275:W277" si="1578">R275+T275+V275</f>
        <v>0</v>
      </c>
      <c r="X275" s="10"/>
      <c r="Y275" s="151"/>
      <c r="Z275" s="151"/>
      <c r="AA275" s="151"/>
      <c r="AB275" s="151"/>
      <c r="AC275" s="151"/>
      <c r="AD275" s="151"/>
      <c r="AE275" s="159"/>
      <c r="AF275" s="159"/>
      <c r="AG275" s="159"/>
      <c r="AH275" s="159"/>
      <c r="AI275" s="84">
        <f t="shared" ref="AI275" si="1579">IF($I275=AI$6,$E275,0)</f>
        <v>0</v>
      </c>
      <c r="AJ275" s="84">
        <f t="shared" si="1566"/>
        <v>0</v>
      </c>
      <c r="AK275" s="141">
        <f t="shared" ref="AK275:AK277" si="1580">IF($H275&gt;0,AI275,0)</f>
        <v>0</v>
      </c>
      <c r="AL275" s="141">
        <f t="shared" ref="AL275:AL277" si="1581">IF(AK275&gt;0,1,0)</f>
        <v>0</v>
      </c>
      <c r="AM275" s="141">
        <f t="shared" ref="AM275:AM277" si="1582">IF($H275&gt;0,AJ275,0)</f>
        <v>0</v>
      </c>
      <c r="AN275" s="141">
        <f t="shared" ref="AN275:AN277" si="1583">IF(AM275&gt;0,1,0)</f>
        <v>0</v>
      </c>
      <c r="AO275" s="84">
        <f t="shared" ref="AO275" si="1584">IF($I275=AO$6,$E275,0)</f>
        <v>0</v>
      </c>
      <c r="AP275" s="84">
        <f t="shared" si="1567"/>
        <v>0</v>
      </c>
      <c r="AQ275" s="141">
        <f t="shared" ref="AQ275:AQ277" si="1585">IF($H275&gt;0,AO275,0)</f>
        <v>0</v>
      </c>
      <c r="AR275" s="141">
        <f t="shared" ref="AR275:AR277" si="1586">IF(AQ275&gt;0,1,0)</f>
        <v>0</v>
      </c>
      <c r="AS275" s="141">
        <f t="shared" ref="AS275:AS277" si="1587">IF($H275&gt;0,AP275,0)</f>
        <v>0</v>
      </c>
      <c r="AT275" s="141">
        <f t="shared" ref="AT275:AT277" si="1588">IF(AS275&gt;0,1,0)</f>
        <v>0</v>
      </c>
      <c r="AU275" s="141">
        <f>IF($H275&gt;0,#REF!,0)</f>
        <v>0</v>
      </c>
      <c r="AV275" s="141">
        <f t="shared" ref="AV275:AV277" si="1589">IF(AU275&gt;0,1,0)</f>
        <v>0</v>
      </c>
      <c r="AW275" s="141">
        <f>IF($H275&gt;0,#REF!,0)</f>
        <v>0</v>
      </c>
      <c r="AX275" s="141">
        <f t="shared" ref="AX275:AX277" si="1590">IF(AW275&gt;0,1,0)</f>
        <v>0</v>
      </c>
      <c r="AY275" s="247">
        <f t="shared" si="1565"/>
        <v>0</v>
      </c>
      <c r="AZ275" s="85"/>
      <c r="BA275" s="86">
        <v>0</v>
      </c>
    </row>
    <row r="276" spans="1:53" ht="45.75" x14ac:dyDescent="0.65">
      <c r="A276" s="87" t="str">
        <f>IF(E276+G276&gt;0,A274,"")</f>
        <v/>
      </c>
      <c r="B276" s="87" t="str">
        <f>IF(E276+G276&gt;0,B274,"")</f>
        <v/>
      </c>
      <c r="C276" s="76">
        <f>C275</f>
        <v>7</v>
      </c>
      <c r="D276" s="77" t="s">
        <v>168</v>
      </c>
      <c r="E276" s="78">
        <v>0</v>
      </c>
      <c r="F276" s="137">
        <v>1.5</v>
      </c>
      <c r="G276" s="78">
        <v>0</v>
      </c>
      <c r="H276" s="249">
        <f t="shared" si="1564"/>
        <v>0</v>
      </c>
      <c r="I276" s="80">
        <f>SUMIF(Y$14:AT$14,C276,Y$7:AT$7)</f>
        <v>0</v>
      </c>
      <c r="J276" s="81">
        <f t="shared" si="1568"/>
        <v>0</v>
      </c>
      <c r="K276" s="80">
        <f t="shared" si="1569"/>
        <v>0</v>
      </c>
      <c r="L276" s="81">
        <f t="shared" si="1570"/>
        <v>0</v>
      </c>
      <c r="M276" s="81">
        <f t="shared" si="1571"/>
        <v>0</v>
      </c>
      <c r="N276" s="82"/>
      <c r="O276" s="81">
        <f t="shared" si="1572"/>
        <v>0</v>
      </c>
      <c r="Q276" s="83">
        <f t="shared" si="1573"/>
        <v>153.91</v>
      </c>
      <c r="R276" s="81">
        <f t="shared" si="1574"/>
        <v>0</v>
      </c>
      <c r="S276" s="83">
        <f t="shared" si="1575"/>
        <v>230.87</v>
      </c>
      <c r="T276" s="81">
        <f t="shared" si="1576"/>
        <v>0</v>
      </c>
      <c r="U276" s="81">
        <f t="shared" si="1577"/>
        <v>0</v>
      </c>
      <c r="V276" s="82"/>
      <c r="W276" s="81">
        <f t="shared" si="1578"/>
        <v>0</v>
      </c>
      <c r="X276" s="10"/>
      <c r="Y276" s="151"/>
      <c r="Z276" s="151"/>
      <c r="AA276" s="151"/>
      <c r="AB276" s="151"/>
      <c r="AC276" s="151"/>
      <c r="AD276" s="151"/>
      <c r="AE276" s="159"/>
      <c r="AF276" s="159"/>
      <c r="AG276" s="159"/>
      <c r="AH276" s="159"/>
      <c r="AI276" s="84">
        <f>IF($I276=AI$7,$E276,0)</f>
        <v>0</v>
      </c>
      <c r="AJ276" s="84">
        <f>IF($K276=ROUND(AI$7*$F276,2),$G276,0)</f>
        <v>0</v>
      </c>
      <c r="AK276" s="141">
        <f t="shared" si="1580"/>
        <v>0</v>
      </c>
      <c r="AL276" s="141">
        <f t="shared" si="1581"/>
        <v>0</v>
      </c>
      <c r="AM276" s="141">
        <f t="shared" si="1582"/>
        <v>0</v>
      </c>
      <c r="AN276" s="141">
        <f t="shared" si="1583"/>
        <v>0</v>
      </c>
      <c r="AO276" s="84">
        <f>IF($I276=AO$7,$E276,0)</f>
        <v>0</v>
      </c>
      <c r="AP276" s="84">
        <f>IF($K276=ROUND(AO$7*$F276,2),$G276,0)</f>
        <v>0</v>
      </c>
      <c r="AQ276" s="141">
        <f t="shared" si="1585"/>
        <v>0</v>
      </c>
      <c r="AR276" s="141">
        <f t="shared" si="1586"/>
        <v>0</v>
      </c>
      <c r="AS276" s="141">
        <f t="shared" si="1587"/>
        <v>0</v>
      </c>
      <c r="AT276" s="141">
        <f t="shared" si="1588"/>
        <v>0</v>
      </c>
      <c r="AU276" s="141">
        <f>IF($H276&gt;0,#REF!,0)</f>
        <v>0</v>
      </c>
      <c r="AV276" s="141">
        <f t="shared" si="1589"/>
        <v>0</v>
      </c>
      <c r="AW276" s="141">
        <f>IF($H276&gt;0,#REF!,0)</f>
        <v>0</v>
      </c>
      <c r="AX276" s="141">
        <f t="shared" si="1590"/>
        <v>0</v>
      </c>
      <c r="AY276" s="247">
        <f t="shared" si="1565"/>
        <v>0</v>
      </c>
      <c r="AZ276" s="85"/>
      <c r="BA276" s="86">
        <v>0</v>
      </c>
    </row>
    <row r="277" spans="1:53" ht="45.75" x14ac:dyDescent="0.65">
      <c r="A277" s="87" t="str">
        <f>IF(E277+G277&gt;0,A274,"")</f>
        <v/>
      </c>
      <c r="B277" s="87" t="str">
        <f>IF(E277+G277&gt;0,B274,"")</f>
        <v/>
      </c>
      <c r="C277" s="76">
        <f>C275</f>
        <v>7</v>
      </c>
      <c r="D277" s="77" t="s">
        <v>168</v>
      </c>
      <c r="E277" s="78">
        <v>0</v>
      </c>
      <c r="F277" s="137">
        <v>1.1000000000000001</v>
      </c>
      <c r="G277" s="78">
        <v>0</v>
      </c>
      <c r="H277" s="249">
        <f t="shared" si="1564"/>
        <v>0</v>
      </c>
      <c r="I277" s="80">
        <f>SUMIF(Y$14:AT$14,C277,Y$7:AT$7)</f>
        <v>0</v>
      </c>
      <c r="J277" s="81">
        <f t="shared" si="1568"/>
        <v>0</v>
      </c>
      <c r="K277" s="80">
        <f t="shared" si="1569"/>
        <v>0</v>
      </c>
      <c r="L277" s="81">
        <f t="shared" si="1570"/>
        <v>0</v>
      </c>
      <c r="M277" s="81">
        <f t="shared" si="1571"/>
        <v>0</v>
      </c>
      <c r="N277" s="82"/>
      <c r="O277" s="81">
        <f t="shared" si="1572"/>
        <v>0</v>
      </c>
      <c r="Q277" s="83">
        <f t="shared" si="1573"/>
        <v>153.91</v>
      </c>
      <c r="R277" s="81">
        <f t="shared" si="1574"/>
        <v>0</v>
      </c>
      <c r="S277" s="83">
        <f t="shared" si="1575"/>
        <v>169.3</v>
      </c>
      <c r="T277" s="81">
        <f t="shared" si="1576"/>
        <v>0</v>
      </c>
      <c r="U277" s="81">
        <f t="shared" si="1577"/>
        <v>0</v>
      </c>
      <c r="V277" s="82"/>
      <c r="W277" s="81">
        <f t="shared" si="1578"/>
        <v>0</v>
      </c>
      <c r="X277" s="10"/>
      <c r="Y277" s="151"/>
      <c r="Z277" s="151"/>
      <c r="AA277" s="151"/>
      <c r="AB277" s="151"/>
      <c r="AC277" s="151"/>
      <c r="AD277" s="151"/>
      <c r="AE277" s="159"/>
      <c r="AF277" s="159"/>
      <c r="AG277" s="159"/>
      <c r="AH277" s="159"/>
      <c r="AI277" s="84">
        <f>IF($I277=AI$7,$E277,0)</f>
        <v>0</v>
      </c>
      <c r="AJ277" s="84">
        <f>IF($K277=ROUND(AI$7*$F277,2),$G277,0)</f>
        <v>0</v>
      </c>
      <c r="AK277" s="141">
        <f t="shared" si="1580"/>
        <v>0</v>
      </c>
      <c r="AL277" s="141">
        <f t="shared" si="1581"/>
        <v>0</v>
      </c>
      <c r="AM277" s="141">
        <f t="shared" si="1582"/>
        <v>0</v>
      </c>
      <c r="AN277" s="141">
        <f t="shared" si="1583"/>
        <v>0</v>
      </c>
      <c r="AO277" s="84">
        <f>IF($I277=AO$7,$E277,0)</f>
        <v>0</v>
      </c>
      <c r="AP277" s="84">
        <f>IF($K277=ROUND(AO$7*$F277,2),$G277,0)</f>
        <v>0</v>
      </c>
      <c r="AQ277" s="141">
        <f t="shared" si="1585"/>
        <v>0</v>
      </c>
      <c r="AR277" s="141">
        <f t="shared" si="1586"/>
        <v>0</v>
      </c>
      <c r="AS277" s="141">
        <f t="shared" si="1587"/>
        <v>0</v>
      </c>
      <c r="AT277" s="141">
        <f t="shared" si="1588"/>
        <v>0</v>
      </c>
      <c r="AU277" s="141">
        <f>IF($H277&gt;0,#REF!,0)</f>
        <v>0</v>
      </c>
      <c r="AV277" s="141">
        <f t="shared" si="1589"/>
        <v>0</v>
      </c>
      <c r="AW277" s="141">
        <f>IF($H277&gt;0,#REF!,0)</f>
        <v>0</v>
      </c>
      <c r="AX277" s="141">
        <f t="shared" si="1590"/>
        <v>0</v>
      </c>
      <c r="AY277" s="247">
        <f t="shared" si="1565"/>
        <v>0</v>
      </c>
      <c r="AZ277" s="85"/>
      <c r="BA277" s="86">
        <v>0</v>
      </c>
    </row>
    <row r="278" spans="1:53" ht="45.75" x14ac:dyDescent="0.65">
      <c r="A278" s="74" t="s">
        <v>166</v>
      </c>
      <c r="B278" s="74" t="s">
        <v>169</v>
      </c>
      <c r="C278" s="76">
        <f>C279</f>
        <v>7</v>
      </c>
      <c r="D278" s="77" t="s">
        <v>168</v>
      </c>
      <c r="E278" s="78">
        <v>0.4</v>
      </c>
      <c r="F278" s="137">
        <v>1.5</v>
      </c>
      <c r="G278" s="78">
        <v>0</v>
      </c>
      <c r="H278" s="249">
        <f t="shared" si="1564"/>
        <v>4.0000000000000002E-4</v>
      </c>
      <c r="I278" s="80">
        <f>SUMIF(Y$14:AT$14,C278,Y$6:AT$6)</f>
        <v>0</v>
      </c>
      <c r="J278" s="81">
        <f>IF(H278=0,ROUND(E278*I278,2),ROUND(H278*E278,2))</f>
        <v>0</v>
      </c>
      <c r="K278" s="80">
        <f>ROUND(F278*I278,2)</f>
        <v>0</v>
      </c>
      <c r="L278" s="81">
        <f>IF(H278=0,ROUND(ROUND(F278*I278,2)*G278,2),ROUND(G278*H278,2))</f>
        <v>0</v>
      </c>
      <c r="M278" s="81">
        <f>L278-ROUND(G278*I278,2)</f>
        <v>0</v>
      </c>
      <c r="N278" s="82"/>
      <c r="O278" s="81">
        <f>J278+L278+N278</f>
        <v>0</v>
      </c>
      <c r="Q278" s="83">
        <f t="shared" si="1573"/>
        <v>153.91</v>
      </c>
      <c r="R278" s="81">
        <f>ROUND(Q278*E278,2)</f>
        <v>61.56</v>
      </c>
      <c r="S278" s="83">
        <f>ROUND(F278*Q278,2)</f>
        <v>230.87</v>
      </c>
      <c r="T278" s="81">
        <f>ROUND(S278*G278,2)</f>
        <v>0</v>
      </c>
      <c r="U278" s="81">
        <f>T278-ROUND(Q278*G278,2)</f>
        <v>0</v>
      </c>
      <c r="V278" s="82"/>
      <c r="W278" s="81">
        <f>R278+T278+V278</f>
        <v>61.56</v>
      </c>
      <c r="X278" s="10"/>
      <c r="Y278" s="151"/>
      <c r="Z278" s="151"/>
      <c r="AA278" s="151"/>
      <c r="AB278" s="151"/>
      <c r="AC278" s="151"/>
      <c r="AD278" s="151"/>
      <c r="AE278" s="159"/>
      <c r="AF278" s="159"/>
      <c r="AG278" s="159"/>
      <c r="AH278" s="159"/>
      <c r="AI278" s="84">
        <f>IF($I278=AI$6,$E278,0)</f>
        <v>0</v>
      </c>
      <c r="AJ278" s="84">
        <f t="shared" ref="AJ278:AJ279" si="1591">IF($K278=ROUND(AI$6*$F278,2),$G278,0)</f>
        <v>0</v>
      </c>
      <c r="AK278" s="141">
        <f>IF($H278&gt;0,AI278,0)</f>
        <v>0</v>
      </c>
      <c r="AL278" s="141">
        <f>IF(AK278&gt;0,1,0)</f>
        <v>0</v>
      </c>
      <c r="AM278" s="141">
        <f>IF($H278&gt;0,AJ278,0)</f>
        <v>0</v>
      </c>
      <c r="AN278" s="141">
        <f>IF(AM278&gt;0,1,0)</f>
        <v>0</v>
      </c>
      <c r="AO278" s="84">
        <f>IF($I278=AO$6,$E278,0)</f>
        <v>0</v>
      </c>
      <c r="AP278" s="84">
        <f t="shared" ref="AP278:AP279" si="1592">IF($K278=ROUND(AO$6*$F278,2),$G278,0)</f>
        <v>0</v>
      </c>
      <c r="AQ278" s="141">
        <f>IF($H278&gt;0,AO278,0)</f>
        <v>0</v>
      </c>
      <c r="AR278" s="141">
        <f>IF(AQ278&gt;0,1,0)</f>
        <v>0</v>
      </c>
      <c r="AS278" s="141">
        <f>IF($H278&gt;0,AP278,0)</f>
        <v>0</v>
      </c>
      <c r="AT278" s="141">
        <f>IF(AS278&gt;0,1,0)</f>
        <v>0</v>
      </c>
      <c r="AU278" s="141" t="e">
        <f>IF($H278&gt;0,#REF!,0)</f>
        <v>#REF!</v>
      </c>
      <c r="AV278" s="141" t="e">
        <f>IF(AU278&gt;0,1,0)</f>
        <v>#REF!</v>
      </c>
      <c r="AW278" s="141" t="e">
        <f>IF($H278&gt;0,#REF!,0)</f>
        <v>#REF!</v>
      </c>
      <c r="AX278" s="141" t="e">
        <f>IF(AW278&gt;0,1,0)</f>
        <v>#REF!</v>
      </c>
      <c r="AY278" s="247">
        <f t="shared" si="1565"/>
        <v>8.9999999999999998E-4</v>
      </c>
      <c r="AZ278" s="85"/>
      <c r="BA278" s="86">
        <v>0.9</v>
      </c>
    </row>
    <row r="279" spans="1:53" ht="45.75" x14ac:dyDescent="0.65">
      <c r="A279" s="87" t="str">
        <f>IF(E279+G279&gt;0,A278,"")</f>
        <v/>
      </c>
      <c r="B279" s="87" t="str">
        <f>IF(E279+G279&gt;0,B278,"")</f>
        <v/>
      </c>
      <c r="C279" s="76">
        <v>7</v>
      </c>
      <c r="D279" s="77" t="s">
        <v>168</v>
      </c>
      <c r="E279" s="78">
        <v>0</v>
      </c>
      <c r="F279" s="137">
        <v>1.1000000000000001</v>
      </c>
      <c r="G279" s="78">
        <v>0</v>
      </c>
      <c r="H279" s="249">
        <f t="shared" si="1564"/>
        <v>0</v>
      </c>
      <c r="I279" s="80">
        <f>SUMIF(Y$14:AT$14,C279,Y$6:AT$6)</f>
        <v>0</v>
      </c>
      <c r="J279" s="81">
        <f t="shared" ref="J279:J281" si="1593">IF(H279=0,ROUND(E279*I279,2),ROUND(H279*E279,2))</f>
        <v>0</v>
      </c>
      <c r="K279" s="80">
        <f t="shared" ref="K279:K281" si="1594">ROUND(F279*I279,2)</f>
        <v>0</v>
      </c>
      <c r="L279" s="81">
        <f t="shared" ref="L279:L281" si="1595">IF(H279=0,ROUND(ROUND(F279*I279,2)*G279,2),ROUND(G279*H279,2))</f>
        <v>0</v>
      </c>
      <c r="M279" s="81">
        <f t="shared" ref="M279:M281" si="1596">L279-ROUND(G279*I279,2)</f>
        <v>0</v>
      </c>
      <c r="N279" s="82"/>
      <c r="O279" s="81">
        <f t="shared" ref="O279:O281" si="1597">J279+L279+N279</f>
        <v>0</v>
      </c>
      <c r="Q279" s="83">
        <f t="shared" si="1573"/>
        <v>153.91</v>
      </c>
      <c r="R279" s="81">
        <f t="shared" ref="R279:R281" si="1598">ROUND(Q279*E279,2)</f>
        <v>0</v>
      </c>
      <c r="S279" s="83">
        <f t="shared" ref="S279:S281" si="1599">ROUND(F279*Q279,2)</f>
        <v>169.3</v>
      </c>
      <c r="T279" s="81">
        <f t="shared" ref="T279:T281" si="1600">ROUND(S279*G279,2)</f>
        <v>0</v>
      </c>
      <c r="U279" s="81">
        <f t="shared" ref="U279:U281" si="1601">T279-ROUND(Q279*G279,2)</f>
        <v>0</v>
      </c>
      <c r="V279" s="82"/>
      <c r="W279" s="81">
        <f t="shared" ref="W279:W281" si="1602">R279+T279+V279</f>
        <v>0</v>
      </c>
      <c r="X279" s="10"/>
      <c r="Y279" s="151"/>
      <c r="Z279" s="151"/>
      <c r="AA279" s="151"/>
      <c r="AB279" s="151"/>
      <c r="AC279" s="151"/>
      <c r="AD279" s="151"/>
      <c r="AE279" s="159"/>
      <c r="AF279" s="159"/>
      <c r="AG279" s="159"/>
      <c r="AH279" s="159"/>
      <c r="AI279" s="84">
        <f t="shared" ref="AI279" si="1603">IF($I279=AI$6,$E279,0)</f>
        <v>0</v>
      </c>
      <c r="AJ279" s="84">
        <f t="shared" si="1591"/>
        <v>0</v>
      </c>
      <c r="AK279" s="141">
        <f t="shared" ref="AK279:AK281" si="1604">IF($H279&gt;0,AI279,0)</f>
        <v>0</v>
      </c>
      <c r="AL279" s="141">
        <f t="shared" ref="AL279:AL281" si="1605">IF(AK279&gt;0,1,0)</f>
        <v>0</v>
      </c>
      <c r="AM279" s="141">
        <f t="shared" ref="AM279:AM281" si="1606">IF($H279&gt;0,AJ279,0)</f>
        <v>0</v>
      </c>
      <c r="AN279" s="141">
        <f t="shared" ref="AN279:AN281" si="1607">IF(AM279&gt;0,1,0)</f>
        <v>0</v>
      </c>
      <c r="AO279" s="84">
        <f t="shared" ref="AO279" si="1608">IF($I279=AO$6,$E279,0)</f>
        <v>0</v>
      </c>
      <c r="AP279" s="84">
        <f t="shared" si="1592"/>
        <v>0</v>
      </c>
      <c r="AQ279" s="141">
        <f t="shared" ref="AQ279:AQ281" si="1609">IF($H279&gt;0,AO279,0)</f>
        <v>0</v>
      </c>
      <c r="AR279" s="141">
        <f t="shared" ref="AR279:AR281" si="1610">IF(AQ279&gt;0,1,0)</f>
        <v>0</v>
      </c>
      <c r="AS279" s="141">
        <f t="shared" ref="AS279:AS281" si="1611">IF($H279&gt;0,AP279,0)</f>
        <v>0</v>
      </c>
      <c r="AT279" s="141">
        <f t="shared" ref="AT279:AT281" si="1612">IF(AS279&gt;0,1,0)</f>
        <v>0</v>
      </c>
      <c r="AU279" s="141">
        <f>IF($H279&gt;0,#REF!,0)</f>
        <v>0</v>
      </c>
      <c r="AV279" s="141">
        <f t="shared" ref="AV279:AV281" si="1613">IF(AU279&gt;0,1,0)</f>
        <v>0</v>
      </c>
      <c r="AW279" s="141">
        <f>IF($H279&gt;0,#REF!,0)</f>
        <v>0</v>
      </c>
      <c r="AX279" s="141">
        <f t="shared" ref="AX279:AX281" si="1614">IF(AW279&gt;0,1,0)</f>
        <v>0</v>
      </c>
      <c r="AY279" s="247">
        <f t="shared" si="1565"/>
        <v>0</v>
      </c>
      <c r="AZ279" s="85"/>
      <c r="BA279" s="86">
        <v>0</v>
      </c>
    </row>
    <row r="280" spans="1:53" ht="45.75" x14ac:dyDescent="0.65">
      <c r="A280" s="87" t="str">
        <f>IF(E280+G280&gt;0,A278,"")</f>
        <v/>
      </c>
      <c r="B280" s="87" t="str">
        <f>IF(E280+G280&gt;0,B278,"")</f>
        <v/>
      </c>
      <c r="C280" s="76">
        <f>C279</f>
        <v>7</v>
      </c>
      <c r="D280" s="77" t="s">
        <v>168</v>
      </c>
      <c r="E280" s="78">
        <v>0</v>
      </c>
      <c r="F280" s="137">
        <v>1.5</v>
      </c>
      <c r="G280" s="78">
        <v>0</v>
      </c>
      <c r="H280" s="249">
        <f t="shared" si="1564"/>
        <v>0</v>
      </c>
      <c r="I280" s="80">
        <f>SUMIF(Y$14:AT$14,C280,Y$7:AT$7)</f>
        <v>0</v>
      </c>
      <c r="J280" s="81">
        <f t="shared" si="1593"/>
        <v>0</v>
      </c>
      <c r="K280" s="80">
        <f t="shared" si="1594"/>
        <v>0</v>
      </c>
      <c r="L280" s="81">
        <f t="shared" si="1595"/>
        <v>0</v>
      </c>
      <c r="M280" s="81">
        <f t="shared" si="1596"/>
        <v>0</v>
      </c>
      <c r="N280" s="82"/>
      <c r="O280" s="81">
        <f t="shared" si="1597"/>
        <v>0</v>
      </c>
      <c r="Q280" s="83">
        <f t="shared" si="1573"/>
        <v>153.91</v>
      </c>
      <c r="R280" s="81">
        <f t="shared" si="1598"/>
        <v>0</v>
      </c>
      <c r="S280" s="83">
        <f t="shared" si="1599"/>
        <v>230.87</v>
      </c>
      <c r="T280" s="81">
        <f t="shared" si="1600"/>
        <v>0</v>
      </c>
      <c r="U280" s="81">
        <f t="shared" si="1601"/>
        <v>0</v>
      </c>
      <c r="V280" s="82"/>
      <c r="W280" s="81">
        <f t="shared" si="1602"/>
        <v>0</v>
      </c>
      <c r="X280" s="10"/>
      <c r="Y280" s="151"/>
      <c r="Z280" s="151"/>
      <c r="AA280" s="151"/>
      <c r="AB280" s="151"/>
      <c r="AC280" s="151"/>
      <c r="AD280" s="151"/>
      <c r="AE280" s="159"/>
      <c r="AF280" s="159"/>
      <c r="AG280" s="159"/>
      <c r="AH280" s="159"/>
      <c r="AI280" s="84">
        <f>IF($I280=AI$7,$E280,0)</f>
        <v>0</v>
      </c>
      <c r="AJ280" s="84">
        <f>IF($K280=ROUND(AI$7*$F280,2),$G280,0)</f>
        <v>0</v>
      </c>
      <c r="AK280" s="141">
        <f t="shared" si="1604"/>
        <v>0</v>
      </c>
      <c r="AL280" s="141">
        <f t="shared" si="1605"/>
        <v>0</v>
      </c>
      <c r="AM280" s="141">
        <f t="shared" si="1606"/>
        <v>0</v>
      </c>
      <c r="AN280" s="141">
        <f t="shared" si="1607"/>
        <v>0</v>
      </c>
      <c r="AO280" s="84">
        <f>IF($I280=AO$7,$E280,0)</f>
        <v>0</v>
      </c>
      <c r="AP280" s="84">
        <f>IF($K280=ROUND(AO$7*$F280,2),$G280,0)</f>
        <v>0</v>
      </c>
      <c r="AQ280" s="141">
        <f t="shared" si="1609"/>
        <v>0</v>
      </c>
      <c r="AR280" s="141">
        <f t="shared" si="1610"/>
        <v>0</v>
      </c>
      <c r="AS280" s="141">
        <f t="shared" si="1611"/>
        <v>0</v>
      </c>
      <c r="AT280" s="141">
        <f t="shared" si="1612"/>
        <v>0</v>
      </c>
      <c r="AU280" s="141">
        <f>IF($H280&gt;0,#REF!,0)</f>
        <v>0</v>
      </c>
      <c r="AV280" s="141">
        <f t="shared" si="1613"/>
        <v>0</v>
      </c>
      <c r="AW280" s="141">
        <f>IF($H280&gt;0,#REF!,0)</f>
        <v>0</v>
      </c>
      <c r="AX280" s="141">
        <f t="shared" si="1614"/>
        <v>0</v>
      </c>
      <c r="AY280" s="247">
        <f t="shared" si="1565"/>
        <v>0</v>
      </c>
      <c r="AZ280" s="85"/>
      <c r="BA280" s="86">
        <v>0</v>
      </c>
    </row>
    <row r="281" spans="1:53" ht="45.75" x14ac:dyDescent="0.65">
      <c r="A281" s="87" t="str">
        <f>IF(E281+G281&gt;0,A278,"")</f>
        <v/>
      </c>
      <c r="B281" s="87" t="str">
        <f>IF(E281+G281&gt;0,B278,"")</f>
        <v/>
      </c>
      <c r="C281" s="76">
        <f>C279</f>
        <v>7</v>
      </c>
      <c r="D281" s="77" t="s">
        <v>168</v>
      </c>
      <c r="E281" s="78">
        <v>0</v>
      </c>
      <c r="F281" s="137">
        <v>1.1000000000000001</v>
      </c>
      <c r="G281" s="78">
        <v>0</v>
      </c>
      <c r="H281" s="249">
        <f t="shared" si="1564"/>
        <v>0</v>
      </c>
      <c r="I281" s="80">
        <f>SUMIF(Y$14:AT$14,C281,Y$7:AT$7)</f>
        <v>0</v>
      </c>
      <c r="J281" s="81">
        <f t="shared" si="1593"/>
        <v>0</v>
      </c>
      <c r="K281" s="80">
        <f t="shared" si="1594"/>
        <v>0</v>
      </c>
      <c r="L281" s="81">
        <f t="shared" si="1595"/>
        <v>0</v>
      </c>
      <c r="M281" s="81">
        <f t="shared" si="1596"/>
        <v>0</v>
      </c>
      <c r="N281" s="82"/>
      <c r="O281" s="81">
        <f t="shared" si="1597"/>
        <v>0</v>
      </c>
      <c r="Q281" s="83">
        <f t="shared" si="1573"/>
        <v>153.91</v>
      </c>
      <c r="R281" s="81">
        <f t="shared" si="1598"/>
        <v>0</v>
      </c>
      <c r="S281" s="83">
        <f t="shared" si="1599"/>
        <v>169.3</v>
      </c>
      <c r="T281" s="81">
        <f t="shared" si="1600"/>
        <v>0</v>
      </c>
      <c r="U281" s="81">
        <f t="shared" si="1601"/>
        <v>0</v>
      </c>
      <c r="V281" s="82"/>
      <c r="W281" s="81">
        <f t="shared" si="1602"/>
        <v>0</v>
      </c>
      <c r="X281" s="10"/>
      <c r="Y281" s="151"/>
      <c r="Z281" s="151"/>
      <c r="AA281" s="151"/>
      <c r="AB281" s="151"/>
      <c r="AC281" s="151"/>
      <c r="AD281" s="151"/>
      <c r="AE281" s="159"/>
      <c r="AF281" s="159"/>
      <c r="AG281" s="159"/>
      <c r="AH281" s="159"/>
      <c r="AI281" s="84">
        <f>IF($I281=AI$7,$E281,0)</f>
        <v>0</v>
      </c>
      <c r="AJ281" s="84">
        <f>IF($K281=ROUND(AI$7*$F281,2),$G281,0)</f>
        <v>0</v>
      </c>
      <c r="AK281" s="141">
        <f t="shared" si="1604"/>
        <v>0</v>
      </c>
      <c r="AL281" s="141">
        <f t="shared" si="1605"/>
        <v>0</v>
      </c>
      <c r="AM281" s="141">
        <f t="shared" si="1606"/>
        <v>0</v>
      </c>
      <c r="AN281" s="141">
        <f t="shared" si="1607"/>
        <v>0</v>
      </c>
      <c r="AO281" s="84">
        <f>IF($I281=AO$7,$E281,0)</f>
        <v>0</v>
      </c>
      <c r="AP281" s="84">
        <f>IF($K281=ROUND(AO$7*$F281,2),$G281,0)</f>
        <v>0</v>
      </c>
      <c r="AQ281" s="141">
        <f t="shared" si="1609"/>
        <v>0</v>
      </c>
      <c r="AR281" s="141">
        <f t="shared" si="1610"/>
        <v>0</v>
      </c>
      <c r="AS281" s="141">
        <f t="shared" si="1611"/>
        <v>0</v>
      </c>
      <c r="AT281" s="141">
        <f t="shared" si="1612"/>
        <v>0</v>
      </c>
      <c r="AU281" s="141">
        <f>IF($H281&gt;0,#REF!,0)</f>
        <v>0</v>
      </c>
      <c r="AV281" s="141">
        <f t="shared" si="1613"/>
        <v>0</v>
      </c>
      <c r="AW281" s="141">
        <f>IF($H281&gt;0,#REF!,0)</f>
        <v>0</v>
      </c>
      <c r="AX281" s="141">
        <f t="shared" si="1614"/>
        <v>0</v>
      </c>
      <c r="AY281" s="247">
        <f t="shared" si="1565"/>
        <v>0</v>
      </c>
      <c r="AZ281" s="85"/>
      <c r="BA281" s="86">
        <v>0</v>
      </c>
    </row>
    <row r="282" spans="1:53" ht="45.75" x14ac:dyDescent="0.65">
      <c r="A282" s="74" t="s">
        <v>166</v>
      </c>
      <c r="B282" s="74" t="s">
        <v>170</v>
      </c>
      <c r="C282" s="76">
        <f>C283</f>
        <v>7</v>
      </c>
      <c r="D282" s="77" t="s">
        <v>168</v>
      </c>
      <c r="E282" s="78">
        <v>0</v>
      </c>
      <c r="F282" s="137">
        <v>1.5</v>
      </c>
      <c r="G282" s="78">
        <v>0</v>
      </c>
      <c r="H282" s="249">
        <f t="shared" si="1564"/>
        <v>0</v>
      </c>
      <c r="I282" s="80">
        <f>SUMIF(Y$14:AT$14,C282,Y$6:AT$6)</f>
        <v>0</v>
      </c>
      <c r="J282" s="81">
        <f>IF(H282=0,ROUND(E282*I282,2),ROUND(H282*E282,2))</f>
        <v>0</v>
      </c>
      <c r="K282" s="80">
        <f>ROUND(F282*I282,2)</f>
        <v>0</v>
      </c>
      <c r="L282" s="81">
        <f>IF(H282=0,ROUND(ROUND(F282*I282,2)*G282,2),ROUND(G282*H282,2))</f>
        <v>0</v>
      </c>
      <c r="M282" s="81">
        <f>L282-ROUND(G282*I282,2)</f>
        <v>0</v>
      </c>
      <c r="N282" s="82"/>
      <c r="O282" s="81">
        <f>J282+L282+N282</f>
        <v>0</v>
      </c>
      <c r="Q282" s="83">
        <f t="shared" si="1573"/>
        <v>153.91</v>
      </c>
      <c r="R282" s="81">
        <f>ROUND(Q282*E282,2)</f>
        <v>0</v>
      </c>
      <c r="S282" s="83">
        <f>ROUND(F282*Q282,2)</f>
        <v>230.87</v>
      </c>
      <c r="T282" s="81">
        <f>ROUND(S282*G282,2)</f>
        <v>0</v>
      </c>
      <c r="U282" s="81">
        <f>T282-ROUND(Q282*G282,2)</f>
        <v>0</v>
      </c>
      <c r="V282" s="82"/>
      <c r="W282" s="81">
        <f>R282+T282+V282</f>
        <v>0</v>
      </c>
      <c r="X282" s="10"/>
      <c r="Y282" s="151"/>
      <c r="Z282" s="151"/>
      <c r="AA282" s="151"/>
      <c r="AB282" s="151"/>
      <c r="AC282" s="151"/>
      <c r="AD282" s="151"/>
      <c r="AE282" s="159"/>
      <c r="AF282" s="159"/>
      <c r="AG282" s="159"/>
      <c r="AH282" s="159"/>
      <c r="AI282" s="84">
        <f>IF($I282=AI$6,$E282,0)</f>
        <v>0</v>
      </c>
      <c r="AJ282" s="84">
        <f t="shared" ref="AJ282:AJ283" si="1615">IF($K282=ROUND(AI$6*$F282,2),$G282,0)</f>
        <v>0</v>
      </c>
      <c r="AK282" s="141">
        <f>IF($H282&gt;0,AI282,0)</f>
        <v>0</v>
      </c>
      <c r="AL282" s="141">
        <f>IF(AK282&gt;0,1,0)</f>
        <v>0</v>
      </c>
      <c r="AM282" s="141">
        <f>IF($H282&gt;0,AJ282,0)</f>
        <v>0</v>
      </c>
      <c r="AN282" s="141">
        <f>IF(AM282&gt;0,1,0)</f>
        <v>0</v>
      </c>
      <c r="AO282" s="84">
        <f>IF($I282=AO$6,$E282,0)</f>
        <v>0</v>
      </c>
      <c r="AP282" s="84">
        <f t="shared" ref="AP282:AP283" si="1616">IF($K282=ROUND(AO$6*$F282,2),$G282,0)</f>
        <v>0</v>
      </c>
      <c r="AQ282" s="141">
        <f>IF($H282&gt;0,AO282,0)</f>
        <v>0</v>
      </c>
      <c r="AR282" s="141">
        <f>IF(AQ282&gt;0,1,0)</f>
        <v>0</v>
      </c>
      <c r="AS282" s="141">
        <f>IF($H282&gt;0,AP282,0)</f>
        <v>0</v>
      </c>
      <c r="AT282" s="141">
        <f>IF(AS282&gt;0,1,0)</f>
        <v>0</v>
      </c>
      <c r="AU282" s="141">
        <f>IF($H282&gt;0,#REF!,0)</f>
        <v>0</v>
      </c>
      <c r="AV282" s="141">
        <f>IF(AU282&gt;0,1,0)</f>
        <v>0</v>
      </c>
      <c r="AW282" s="141">
        <f>IF($H282&gt;0,#REF!,0)</f>
        <v>0</v>
      </c>
      <c r="AX282" s="141">
        <f>IF(AW282&gt;0,1,0)</f>
        <v>0</v>
      </c>
      <c r="AY282" s="247">
        <f t="shared" si="1565"/>
        <v>5.0000000000000001E-4</v>
      </c>
      <c r="AZ282" s="85"/>
      <c r="BA282" s="86">
        <v>0.5</v>
      </c>
    </row>
    <row r="283" spans="1:53" ht="45.75" x14ac:dyDescent="0.65">
      <c r="A283" s="87" t="str">
        <f>IF(E283+G283&gt;0,A282,"")</f>
        <v/>
      </c>
      <c r="B283" s="87" t="str">
        <f>IF(E283+G283&gt;0,B282,"")</f>
        <v/>
      </c>
      <c r="C283" s="76">
        <v>7</v>
      </c>
      <c r="D283" s="77" t="s">
        <v>168</v>
      </c>
      <c r="E283" s="78">
        <v>0</v>
      </c>
      <c r="F283" s="137">
        <v>1.1000000000000001</v>
      </c>
      <c r="G283" s="78">
        <v>0</v>
      </c>
      <c r="H283" s="249">
        <f t="shared" si="1564"/>
        <v>0</v>
      </c>
      <c r="I283" s="80">
        <f>SUMIF(Y$14:AT$14,C283,Y$6:AT$6)</f>
        <v>0</v>
      </c>
      <c r="J283" s="81">
        <f t="shared" ref="J283:J285" si="1617">IF(H283=0,ROUND(E283*I283,2),ROUND(H283*E283,2))</f>
        <v>0</v>
      </c>
      <c r="K283" s="80">
        <f t="shared" ref="K283:K285" si="1618">ROUND(F283*I283,2)</f>
        <v>0</v>
      </c>
      <c r="L283" s="81">
        <f t="shared" ref="L283:L285" si="1619">IF(H283=0,ROUND(ROUND(F283*I283,2)*G283,2),ROUND(G283*H283,2))</f>
        <v>0</v>
      </c>
      <c r="M283" s="81">
        <f t="shared" ref="M283:M285" si="1620">L283-ROUND(G283*I283,2)</f>
        <v>0</v>
      </c>
      <c r="N283" s="82"/>
      <c r="O283" s="81">
        <f t="shared" ref="O283:O285" si="1621">J283+L283+N283</f>
        <v>0</v>
      </c>
      <c r="Q283" s="83">
        <f t="shared" si="1573"/>
        <v>153.91</v>
      </c>
      <c r="R283" s="81">
        <f t="shared" ref="R283:R285" si="1622">ROUND(Q283*E283,2)</f>
        <v>0</v>
      </c>
      <c r="S283" s="83">
        <f t="shared" ref="S283:S285" si="1623">ROUND(F283*Q283,2)</f>
        <v>169.3</v>
      </c>
      <c r="T283" s="81">
        <f t="shared" ref="T283:T285" si="1624">ROUND(S283*G283,2)</f>
        <v>0</v>
      </c>
      <c r="U283" s="81">
        <f t="shared" ref="U283:U285" si="1625">T283-ROUND(Q283*G283,2)</f>
        <v>0</v>
      </c>
      <c r="V283" s="82"/>
      <c r="W283" s="81">
        <f t="shared" ref="W283:W285" si="1626">R283+T283+V283</f>
        <v>0</v>
      </c>
      <c r="X283" s="10"/>
      <c r="Y283" s="151"/>
      <c r="Z283" s="151"/>
      <c r="AA283" s="151"/>
      <c r="AB283" s="151"/>
      <c r="AC283" s="151"/>
      <c r="AD283" s="151"/>
      <c r="AE283" s="159"/>
      <c r="AF283" s="159"/>
      <c r="AG283" s="159"/>
      <c r="AH283" s="159"/>
      <c r="AI283" s="84">
        <f t="shared" ref="AI283" si="1627">IF($I283=AI$6,$E283,0)</f>
        <v>0</v>
      </c>
      <c r="AJ283" s="84">
        <f t="shared" si="1615"/>
        <v>0</v>
      </c>
      <c r="AK283" s="141">
        <f t="shared" ref="AK283:AK285" si="1628">IF($H283&gt;0,AI283,0)</f>
        <v>0</v>
      </c>
      <c r="AL283" s="141">
        <f t="shared" ref="AL283:AL285" si="1629">IF(AK283&gt;0,1,0)</f>
        <v>0</v>
      </c>
      <c r="AM283" s="141">
        <f t="shared" ref="AM283:AM285" si="1630">IF($H283&gt;0,AJ283,0)</f>
        <v>0</v>
      </c>
      <c r="AN283" s="141">
        <f t="shared" ref="AN283:AN285" si="1631">IF(AM283&gt;0,1,0)</f>
        <v>0</v>
      </c>
      <c r="AO283" s="84">
        <f t="shared" ref="AO283" si="1632">IF($I283=AO$6,$E283,0)</f>
        <v>0</v>
      </c>
      <c r="AP283" s="84">
        <f t="shared" si="1616"/>
        <v>0</v>
      </c>
      <c r="AQ283" s="141">
        <f t="shared" ref="AQ283:AQ285" si="1633">IF($H283&gt;0,AO283,0)</f>
        <v>0</v>
      </c>
      <c r="AR283" s="141">
        <f t="shared" ref="AR283:AR285" si="1634">IF(AQ283&gt;0,1,0)</f>
        <v>0</v>
      </c>
      <c r="AS283" s="141">
        <f t="shared" ref="AS283:AS285" si="1635">IF($H283&gt;0,AP283,0)</f>
        <v>0</v>
      </c>
      <c r="AT283" s="141">
        <f t="shared" ref="AT283:AT285" si="1636">IF(AS283&gt;0,1,0)</f>
        <v>0</v>
      </c>
      <c r="AU283" s="141">
        <f>IF($H283&gt;0,#REF!,0)</f>
        <v>0</v>
      </c>
      <c r="AV283" s="141">
        <f t="shared" ref="AV283:AV285" si="1637">IF(AU283&gt;0,1,0)</f>
        <v>0</v>
      </c>
      <c r="AW283" s="141">
        <f>IF($H283&gt;0,#REF!,0)</f>
        <v>0</v>
      </c>
      <c r="AX283" s="141">
        <f t="shared" ref="AX283:AX285" si="1638">IF(AW283&gt;0,1,0)</f>
        <v>0</v>
      </c>
      <c r="AY283" s="247">
        <f t="shared" si="1565"/>
        <v>0</v>
      </c>
      <c r="AZ283" s="85"/>
      <c r="BA283" s="86">
        <v>0</v>
      </c>
    </row>
    <row r="284" spans="1:53" ht="45.75" x14ac:dyDescent="0.65">
      <c r="A284" s="87" t="str">
        <f>IF(E284+G284&gt;0,A282,"")</f>
        <v/>
      </c>
      <c r="B284" s="87" t="str">
        <f>IF(E284+G284&gt;0,B282,"")</f>
        <v/>
      </c>
      <c r="C284" s="76">
        <f>C283</f>
        <v>7</v>
      </c>
      <c r="D284" s="77" t="s">
        <v>168</v>
      </c>
      <c r="E284" s="78">
        <v>0</v>
      </c>
      <c r="F284" s="137">
        <v>1.5</v>
      </c>
      <c r="G284" s="78">
        <v>0</v>
      </c>
      <c r="H284" s="249">
        <f t="shared" si="1564"/>
        <v>0</v>
      </c>
      <c r="I284" s="80">
        <f>SUMIF(Y$14:AT$14,C284,Y$7:AT$7)</f>
        <v>0</v>
      </c>
      <c r="J284" s="81">
        <f t="shared" si="1617"/>
        <v>0</v>
      </c>
      <c r="K284" s="80">
        <f t="shared" si="1618"/>
        <v>0</v>
      </c>
      <c r="L284" s="81">
        <f t="shared" si="1619"/>
        <v>0</v>
      </c>
      <c r="M284" s="81">
        <f t="shared" si="1620"/>
        <v>0</v>
      </c>
      <c r="N284" s="82"/>
      <c r="O284" s="81">
        <f t="shared" si="1621"/>
        <v>0</v>
      </c>
      <c r="Q284" s="83">
        <f t="shared" si="1573"/>
        <v>153.91</v>
      </c>
      <c r="R284" s="81">
        <f t="shared" si="1622"/>
        <v>0</v>
      </c>
      <c r="S284" s="83">
        <f t="shared" si="1623"/>
        <v>230.87</v>
      </c>
      <c r="T284" s="81">
        <f t="shared" si="1624"/>
        <v>0</v>
      </c>
      <c r="U284" s="81">
        <f t="shared" si="1625"/>
        <v>0</v>
      </c>
      <c r="V284" s="82"/>
      <c r="W284" s="81">
        <f t="shared" si="1626"/>
        <v>0</v>
      </c>
      <c r="X284" s="10"/>
      <c r="Y284" s="151"/>
      <c r="Z284" s="151"/>
      <c r="AA284" s="151"/>
      <c r="AB284" s="151"/>
      <c r="AC284" s="151"/>
      <c r="AD284" s="151"/>
      <c r="AE284" s="159"/>
      <c r="AF284" s="159"/>
      <c r="AG284" s="159"/>
      <c r="AH284" s="159"/>
      <c r="AI284" s="84">
        <f>IF($I284=AI$7,$E284,0)</f>
        <v>0</v>
      </c>
      <c r="AJ284" s="84">
        <f>IF($K284=ROUND(AI$7*$F284,2),$G284,0)</f>
        <v>0</v>
      </c>
      <c r="AK284" s="141">
        <f t="shared" si="1628"/>
        <v>0</v>
      </c>
      <c r="AL284" s="141">
        <f t="shared" si="1629"/>
        <v>0</v>
      </c>
      <c r="AM284" s="141">
        <f t="shared" si="1630"/>
        <v>0</v>
      </c>
      <c r="AN284" s="141">
        <f t="shared" si="1631"/>
        <v>0</v>
      </c>
      <c r="AO284" s="84">
        <f>IF($I284=AO$7,$E284,0)</f>
        <v>0</v>
      </c>
      <c r="AP284" s="84">
        <f>IF($K284=ROUND(AO$7*$F284,2),$G284,0)</f>
        <v>0</v>
      </c>
      <c r="AQ284" s="141">
        <f t="shared" si="1633"/>
        <v>0</v>
      </c>
      <c r="AR284" s="141">
        <f t="shared" si="1634"/>
        <v>0</v>
      </c>
      <c r="AS284" s="141">
        <f t="shared" si="1635"/>
        <v>0</v>
      </c>
      <c r="AT284" s="141">
        <f t="shared" si="1636"/>
        <v>0</v>
      </c>
      <c r="AU284" s="141">
        <f>IF($H284&gt;0,#REF!,0)</f>
        <v>0</v>
      </c>
      <c r="AV284" s="141">
        <f t="shared" si="1637"/>
        <v>0</v>
      </c>
      <c r="AW284" s="141">
        <f>IF($H284&gt;0,#REF!,0)</f>
        <v>0</v>
      </c>
      <c r="AX284" s="141">
        <f t="shared" si="1638"/>
        <v>0</v>
      </c>
      <c r="AY284" s="247">
        <f t="shared" si="1565"/>
        <v>0</v>
      </c>
      <c r="AZ284" s="85"/>
      <c r="BA284" s="86">
        <v>0</v>
      </c>
    </row>
    <row r="285" spans="1:53" ht="45.75" x14ac:dyDescent="0.65">
      <c r="A285" s="87" t="str">
        <f>IF(E285+G285&gt;0,A282,"")</f>
        <v/>
      </c>
      <c r="B285" s="87" t="str">
        <f>IF(E285+G285&gt;0,B282,"")</f>
        <v/>
      </c>
      <c r="C285" s="76">
        <f>C283</f>
        <v>7</v>
      </c>
      <c r="D285" s="77" t="s">
        <v>168</v>
      </c>
      <c r="E285" s="78">
        <v>0</v>
      </c>
      <c r="F285" s="137">
        <v>1.1000000000000001</v>
      </c>
      <c r="G285" s="78">
        <v>0</v>
      </c>
      <c r="H285" s="249">
        <f t="shared" si="1564"/>
        <v>0</v>
      </c>
      <c r="I285" s="80">
        <f>SUMIF(Y$14:AT$14,C285,Y$7:AT$7)</f>
        <v>0</v>
      </c>
      <c r="J285" s="81">
        <f t="shared" si="1617"/>
        <v>0</v>
      </c>
      <c r="K285" s="80">
        <f t="shared" si="1618"/>
        <v>0</v>
      </c>
      <c r="L285" s="81">
        <f t="shared" si="1619"/>
        <v>0</v>
      </c>
      <c r="M285" s="81">
        <f t="shared" si="1620"/>
        <v>0</v>
      </c>
      <c r="N285" s="82"/>
      <c r="O285" s="81">
        <f t="shared" si="1621"/>
        <v>0</v>
      </c>
      <c r="Q285" s="83">
        <f t="shared" si="1573"/>
        <v>153.91</v>
      </c>
      <c r="R285" s="81">
        <f t="shared" si="1622"/>
        <v>0</v>
      </c>
      <c r="S285" s="83">
        <f t="shared" si="1623"/>
        <v>169.3</v>
      </c>
      <c r="T285" s="81">
        <f t="shared" si="1624"/>
        <v>0</v>
      </c>
      <c r="U285" s="81">
        <f t="shared" si="1625"/>
        <v>0</v>
      </c>
      <c r="V285" s="82"/>
      <c r="W285" s="81">
        <f t="shared" si="1626"/>
        <v>0</v>
      </c>
      <c r="X285" s="10"/>
      <c r="Y285" s="151"/>
      <c r="Z285" s="151"/>
      <c r="AA285" s="151"/>
      <c r="AB285" s="151"/>
      <c r="AC285" s="151"/>
      <c r="AD285" s="151"/>
      <c r="AE285" s="159"/>
      <c r="AF285" s="159"/>
      <c r="AG285" s="159"/>
      <c r="AH285" s="159"/>
      <c r="AI285" s="84">
        <f>IF($I285=AI$7,$E285,0)</f>
        <v>0</v>
      </c>
      <c r="AJ285" s="84">
        <f>IF($K285=ROUND(AI$7*$F285,2),$G285,0)</f>
        <v>0</v>
      </c>
      <c r="AK285" s="141">
        <f t="shared" si="1628"/>
        <v>0</v>
      </c>
      <c r="AL285" s="141">
        <f t="shared" si="1629"/>
        <v>0</v>
      </c>
      <c r="AM285" s="141">
        <f t="shared" si="1630"/>
        <v>0</v>
      </c>
      <c r="AN285" s="141">
        <f t="shared" si="1631"/>
        <v>0</v>
      </c>
      <c r="AO285" s="84">
        <f>IF($I285=AO$7,$E285,0)</f>
        <v>0</v>
      </c>
      <c r="AP285" s="84">
        <f>IF($K285=ROUND(AO$7*$F285,2),$G285,0)</f>
        <v>0</v>
      </c>
      <c r="AQ285" s="141">
        <f t="shared" si="1633"/>
        <v>0</v>
      </c>
      <c r="AR285" s="141">
        <f t="shared" si="1634"/>
        <v>0</v>
      </c>
      <c r="AS285" s="141">
        <f t="shared" si="1635"/>
        <v>0</v>
      </c>
      <c r="AT285" s="141">
        <f t="shared" si="1636"/>
        <v>0</v>
      </c>
      <c r="AU285" s="141">
        <f>IF($H285&gt;0,#REF!,0)</f>
        <v>0</v>
      </c>
      <c r="AV285" s="141">
        <f t="shared" si="1637"/>
        <v>0</v>
      </c>
      <c r="AW285" s="141">
        <f>IF($H285&gt;0,#REF!,0)</f>
        <v>0</v>
      </c>
      <c r="AX285" s="141">
        <f t="shared" si="1638"/>
        <v>0</v>
      </c>
      <c r="AY285" s="247">
        <f t="shared" si="1565"/>
        <v>0</v>
      </c>
      <c r="AZ285" s="85"/>
      <c r="BA285" s="86">
        <v>0</v>
      </c>
    </row>
    <row r="286" spans="1:53" ht="45.75" x14ac:dyDescent="0.65">
      <c r="A286" s="74" t="s">
        <v>166</v>
      </c>
      <c r="B286" s="74" t="s">
        <v>171</v>
      </c>
      <c r="C286" s="76">
        <f>C287</f>
        <v>6</v>
      </c>
      <c r="D286" s="77" t="s">
        <v>168</v>
      </c>
      <c r="E286" s="78">
        <v>2.9</v>
      </c>
      <c r="F286" s="137">
        <v>1.5</v>
      </c>
      <c r="G286" s="78">
        <v>0</v>
      </c>
      <c r="H286" s="249">
        <f t="shared" si="1564"/>
        <v>2.8999999999999998E-3</v>
      </c>
      <c r="I286" s="80">
        <f>SUMIF(Y$14:AT$14,C286,Y$6:AT$6)</f>
        <v>0</v>
      </c>
      <c r="J286" s="81">
        <f>IF(H286=0,ROUND(E286*I286,2),ROUND(H286*E286,2))</f>
        <v>0.01</v>
      </c>
      <c r="K286" s="80">
        <f>ROUND(F286*I286,2)</f>
        <v>0</v>
      </c>
      <c r="L286" s="81">
        <f>IF(H286=0,ROUND(ROUND(F286*I286,2)*G286,2),ROUND(G286*H286,2))</f>
        <v>0</v>
      </c>
      <c r="M286" s="81">
        <f>L286-ROUND(G286*I286,2)</f>
        <v>0</v>
      </c>
      <c r="N286" s="82"/>
      <c r="O286" s="81">
        <f>J286+L286+N286</f>
        <v>0.01</v>
      </c>
      <c r="Q286" s="83">
        <f t="shared" si="1573"/>
        <v>153.91</v>
      </c>
      <c r="R286" s="81">
        <f>ROUND(Q286*E286,2)</f>
        <v>446.34</v>
      </c>
      <c r="S286" s="83">
        <f>ROUND(F286*Q286,2)</f>
        <v>230.87</v>
      </c>
      <c r="T286" s="81">
        <f>ROUND(S286*G286,2)</f>
        <v>0</v>
      </c>
      <c r="U286" s="81">
        <f>T286-ROUND(Q286*G286,2)</f>
        <v>0</v>
      </c>
      <c r="V286" s="82"/>
      <c r="W286" s="81">
        <f>R286+T286+V286</f>
        <v>446.34</v>
      </c>
      <c r="X286" s="10"/>
      <c r="Y286" s="151"/>
      <c r="Z286" s="151"/>
      <c r="AA286" s="151"/>
      <c r="AB286" s="151"/>
      <c r="AC286" s="151"/>
      <c r="AD286" s="151"/>
      <c r="AE286" s="159"/>
      <c r="AF286" s="159"/>
      <c r="AG286" s="159"/>
      <c r="AH286" s="159"/>
      <c r="AI286" s="84">
        <f>IF($I286=AI$6,$E286,0)</f>
        <v>0</v>
      </c>
      <c r="AJ286" s="84">
        <f t="shared" ref="AJ286:AJ287" si="1639">IF($K286=ROUND(AI$6*$F286,2),$G286,0)</f>
        <v>0</v>
      </c>
      <c r="AK286" s="141">
        <f>IF($H286&gt;0,AI286,0)</f>
        <v>0</v>
      </c>
      <c r="AL286" s="141">
        <f>IF(AK286&gt;0,1,0)</f>
        <v>0</v>
      </c>
      <c r="AM286" s="141">
        <f>IF($H286&gt;0,AJ286,0)</f>
        <v>0</v>
      </c>
      <c r="AN286" s="141">
        <f>IF(AM286&gt;0,1,0)</f>
        <v>0</v>
      </c>
      <c r="AO286" s="84">
        <f>IF($I286=AO$6,$E286,0)</f>
        <v>0</v>
      </c>
      <c r="AP286" s="84">
        <f t="shared" ref="AP286:AP287" si="1640">IF($K286=ROUND(AO$6*$F286,2),$G286,0)</f>
        <v>0</v>
      </c>
      <c r="AQ286" s="141">
        <f>IF($H286&gt;0,AO286,0)</f>
        <v>0</v>
      </c>
      <c r="AR286" s="141">
        <f>IF(AQ286&gt;0,1,0)</f>
        <v>0</v>
      </c>
      <c r="AS286" s="141">
        <f>IF($H286&gt;0,AP286,0)</f>
        <v>0</v>
      </c>
      <c r="AT286" s="141">
        <f>IF(AS286&gt;0,1,0)</f>
        <v>0</v>
      </c>
      <c r="AU286" s="141" t="e">
        <f>IF($H286&gt;0,#REF!,0)</f>
        <v>#REF!</v>
      </c>
      <c r="AV286" s="141" t="e">
        <f>IF(AU286&gt;0,1,0)</f>
        <v>#REF!</v>
      </c>
      <c r="AW286" s="141" t="e">
        <f>IF($H286&gt;0,#REF!,0)</f>
        <v>#REF!</v>
      </c>
      <c r="AX286" s="141" t="e">
        <f>IF(AW286&gt;0,1,0)</f>
        <v>#REF!</v>
      </c>
      <c r="AY286" s="247">
        <f t="shared" si="1565"/>
        <v>4.1000000000000003E-3</v>
      </c>
      <c r="AZ286" s="85"/>
      <c r="BA286" s="86">
        <v>4.1000000000000005</v>
      </c>
    </row>
    <row r="287" spans="1:53" ht="45.75" x14ac:dyDescent="0.65">
      <c r="A287" s="87" t="str">
        <f>IF(E287+G287&gt;0,A286,"")</f>
        <v/>
      </c>
      <c r="B287" s="87" t="str">
        <f>IF(E287+G287&gt;0,B286,"")</f>
        <v/>
      </c>
      <c r="C287" s="76">
        <v>6</v>
      </c>
      <c r="D287" s="77" t="s">
        <v>168</v>
      </c>
      <c r="E287" s="78">
        <v>0</v>
      </c>
      <c r="F287" s="137">
        <v>1.1000000000000001</v>
      </c>
      <c r="G287" s="78">
        <v>0</v>
      </c>
      <c r="H287" s="249">
        <f t="shared" si="1564"/>
        <v>0</v>
      </c>
      <c r="I287" s="80">
        <f>SUMIF(Y$14:AT$14,C287,Y$6:AT$6)</f>
        <v>0</v>
      </c>
      <c r="J287" s="81">
        <f t="shared" ref="J287:J289" si="1641">IF(H287=0,ROUND(E287*I287,2),ROUND(H287*E287,2))</f>
        <v>0</v>
      </c>
      <c r="K287" s="80">
        <f t="shared" ref="K287:K289" si="1642">ROUND(F287*I287,2)</f>
        <v>0</v>
      </c>
      <c r="L287" s="81">
        <f t="shared" ref="L287:L289" si="1643">IF(H287=0,ROUND(ROUND(F287*I287,2)*G287,2),ROUND(G287*H287,2))</f>
        <v>0</v>
      </c>
      <c r="M287" s="81">
        <f t="shared" ref="M287:M289" si="1644">L287-ROUND(G287*I287,2)</f>
        <v>0</v>
      </c>
      <c r="N287" s="82"/>
      <c r="O287" s="81">
        <f t="shared" ref="O287:O289" si="1645">J287+L287+N287</f>
        <v>0</v>
      </c>
      <c r="Q287" s="83">
        <f t="shared" si="1573"/>
        <v>153.91</v>
      </c>
      <c r="R287" s="81">
        <f t="shared" ref="R287:R289" si="1646">ROUND(Q287*E287,2)</f>
        <v>0</v>
      </c>
      <c r="S287" s="83">
        <f t="shared" ref="S287:S289" si="1647">ROUND(F287*Q287,2)</f>
        <v>169.3</v>
      </c>
      <c r="T287" s="81">
        <f t="shared" ref="T287:T289" si="1648">ROUND(S287*G287,2)</f>
        <v>0</v>
      </c>
      <c r="U287" s="81">
        <f t="shared" ref="U287:U289" si="1649">T287-ROUND(Q287*G287,2)</f>
        <v>0</v>
      </c>
      <c r="V287" s="82"/>
      <c r="W287" s="81">
        <f t="shared" ref="W287:W289" si="1650">R287+T287+V287</f>
        <v>0</v>
      </c>
      <c r="X287" s="10"/>
      <c r="Y287" s="151"/>
      <c r="Z287" s="151"/>
      <c r="AA287" s="151"/>
      <c r="AB287" s="151"/>
      <c r="AC287" s="151"/>
      <c r="AD287" s="151"/>
      <c r="AE287" s="159"/>
      <c r="AF287" s="159"/>
      <c r="AG287" s="159"/>
      <c r="AH287" s="159"/>
      <c r="AI287" s="84">
        <f t="shared" ref="AI287" si="1651">IF($I287=AI$6,$E287,0)</f>
        <v>0</v>
      </c>
      <c r="AJ287" s="84">
        <f t="shared" si="1639"/>
        <v>0</v>
      </c>
      <c r="AK287" s="141">
        <f t="shared" ref="AK287:AK289" si="1652">IF($H287&gt;0,AI287,0)</f>
        <v>0</v>
      </c>
      <c r="AL287" s="141">
        <f t="shared" ref="AL287:AL289" si="1653">IF(AK287&gt;0,1,0)</f>
        <v>0</v>
      </c>
      <c r="AM287" s="141">
        <f t="shared" ref="AM287:AM289" si="1654">IF($H287&gt;0,AJ287,0)</f>
        <v>0</v>
      </c>
      <c r="AN287" s="141">
        <f t="shared" ref="AN287:AN289" si="1655">IF(AM287&gt;0,1,0)</f>
        <v>0</v>
      </c>
      <c r="AO287" s="84">
        <f t="shared" ref="AO287" si="1656">IF($I287=AO$6,$E287,0)</f>
        <v>0</v>
      </c>
      <c r="AP287" s="84">
        <f t="shared" si="1640"/>
        <v>0</v>
      </c>
      <c r="AQ287" s="141">
        <f t="shared" ref="AQ287:AQ289" si="1657">IF($H287&gt;0,AO287,0)</f>
        <v>0</v>
      </c>
      <c r="AR287" s="141">
        <f t="shared" ref="AR287:AR289" si="1658">IF(AQ287&gt;0,1,0)</f>
        <v>0</v>
      </c>
      <c r="AS287" s="141">
        <f t="shared" ref="AS287:AS289" si="1659">IF($H287&gt;0,AP287,0)</f>
        <v>0</v>
      </c>
      <c r="AT287" s="141">
        <f t="shared" ref="AT287:AT289" si="1660">IF(AS287&gt;0,1,0)</f>
        <v>0</v>
      </c>
      <c r="AU287" s="141">
        <f>IF($H287&gt;0,#REF!,0)</f>
        <v>0</v>
      </c>
      <c r="AV287" s="141">
        <f t="shared" ref="AV287:AV289" si="1661">IF(AU287&gt;0,1,0)</f>
        <v>0</v>
      </c>
      <c r="AW287" s="141">
        <f>IF($H287&gt;0,#REF!,0)</f>
        <v>0</v>
      </c>
      <c r="AX287" s="141">
        <f t="shared" ref="AX287:AX289" si="1662">IF(AW287&gt;0,1,0)</f>
        <v>0</v>
      </c>
      <c r="AY287" s="247">
        <f t="shared" si="1565"/>
        <v>0</v>
      </c>
      <c r="AZ287" s="85"/>
      <c r="BA287" s="86">
        <v>0</v>
      </c>
    </row>
    <row r="288" spans="1:53" ht="45.75" x14ac:dyDescent="0.65">
      <c r="A288" s="87" t="str">
        <f>IF(E288+G288&gt;0,A286,"")</f>
        <v/>
      </c>
      <c r="B288" s="87" t="str">
        <f>IF(E288+G288&gt;0,B286,"")</f>
        <v/>
      </c>
      <c r="C288" s="76">
        <f>C287</f>
        <v>6</v>
      </c>
      <c r="D288" s="77" t="s">
        <v>168</v>
      </c>
      <c r="E288" s="78">
        <v>0</v>
      </c>
      <c r="F288" s="137">
        <v>1.5</v>
      </c>
      <c r="G288" s="78">
        <v>0</v>
      </c>
      <c r="H288" s="249">
        <f t="shared" si="1564"/>
        <v>0</v>
      </c>
      <c r="I288" s="80">
        <f>SUMIF(Y$14:AT$14,C288,Y$7:AT$7)</f>
        <v>0</v>
      </c>
      <c r="J288" s="81">
        <f t="shared" si="1641"/>
        <v>0</v>
      </c>
      <c r="K288" s="80">
        <f t="shared" si="1642"/>
        <v>0</v>
      </c>
      <c r="L288" s="81">
        <f t="shared" si="1643"/>
        <v>0</v>
      </c>
      <c r="M288" s="81">
        <f t="shared" si="1644"/>
        <v>0</v>
      </c>
      <c r="N288" s="82"/>
      <c r="O288" s="81">
        <f t="shared" si="1645"/>
        <v>0</v>
      </c>
      <c r="Q288" s="83">
        <f t="shared" si="1573"/>
        <v>153.91</v>
      </c>
      <c r="R288" s="81">
        <f t="shared" si="1646"/>
        <v>0</v>
      </c>
      <c r="S288" s="83">
        <f t="shared" si="1647"/>
        <v>230.87</v>
      </c>
      <c r="T288" s="81">
        <f t="shared" si="1648"/>
        <v>0</v>
      </c>
      <c r="U288" s="81">
        <f t="shared" si="1649"/>
        <v>0</v>
      </c>
      <c r="V288" s="82"/>
      <c r="W288" s="81">
        <f t="shared" si="1650"/>
        <v>0</v>
      </c>
      <c r="X288" s="10"/>
      <c r="Y288" s="151"/>
      <c r="Z288" s="151"/>
      <c r="AA288" s="151"/>
      <c r="AB288" s="151"/>
      <c r="AC288" s="151"/>
      <c r="AD288" s="151"/>
      <c r="AE288" s="159"/>
      <c r="AF288" s="159"/>
      <c r="AG288" s="159"/>
      <c r="AH288" s="159"/>
      <c r="AI288" s="84">
        <f>IF($I288=AI$7,$E288,0)</f>
        <v>0</v>
      </c>
      <c r="AJ288" s="84">
        <f>IF($K288=ROUND(AI$7*$F288,2),$G288,0)</f>
        <v>0</v>
      </c>
      <c r="AK288" s="141">
        <f t="shared" si="1652"/>
        <v>0</v>
      </c>
      <c r="AL288" s="141">
        <f t="shared" si="1653"/>
        <v>0</v>
      </c>
      <c r="AM288" s="141">
        <f t="shared" si="1654"/>
        <v>0</v>
      </c>
      <c r="AN288" s="141">
        <f t="shared" si="1655"/>
        <v>0</v>
      </c>
      <c r="AO288" s="84">
        <f>IF($I288=AO$7,$E288,0)</f>
        <v>0</v>
      </c>
      <c r="AP288" s="84">
        <f>IF($K288=ROUND(AO$7*$F288,2),$G288,0)</f>
        <v>0</v>
      </c>
      <c r="AQ288" s="141">
        <f t="shared" si="1657"/>
        <v>0</v>
      </c>
      <c r="AR288" s="141">
        <f t="shared" si="1658"/>
        <v>0</v>
      </c>
      <c r="AS288" s="141">
        <f t="shared" si="1659"/>
        <v>0</v>
      </c>
      <c r="AT288" s="141">
        <f t="shared" si="1660"/>
        <v>0</v>
      </c>
      <c r="AU288" s="141">
        <f>IF($H288&gt;0,#REF!,0)</f>
        <v>0</v>
      </c>
      <c r="AV288" s="141">
        <f t="shared" si="1661"/>
        <v>0</v>
      </c>
      <c r="AW288" s="141">
        <f>IF($H288&gt;0,#REF!,0)</f>
        <v>0</v>
      </c>
      <c r="AX288" s="141">
        <f t="shared" si="1662"/>
        <v>0</v>
      </c>
      <c r="AY288" s="247">
        <f t="shared" si="1565"/>
        <v>0</v>
      </c>
      <c r="AZ288" s="85"/>
      <c r="BA288" s="86">
        <v>0</v>
      </c>
    </row>
    <row r="289" spans="1:53" ht="45.75" x14ac:dyDescent="0.65">
      <c r="A289" s="87" t="str">
        <f>IF(E289+G289&gt;0,A286,"")</f>
        <v/>
      </c>
      <c r="B289" s="87" t="str">
        <f>IF(E289+G289&gt;0,B286,"")</f>
        <v/>
      </c>
      <c r="C289" s="76">
        <f>C287</f>
        <v>6</v>
      </c>
      <c r="D289" s="77" t="s">
        <v>168</v>
      </c>
      <c r="E289" s="78">
        <v>0</v>
      </c>
      <c r="F289" s="137">
        <v>1.1000000000000001</v>
      </c>
      <c r="G289" s="78">
        <v>0</v>
      </c>
      <c r="H289" s="249">
        <f t="shared" si="1564"/>
        <v>0</v>
      </c>
      <c r="I289" s="80">
        <f>SUMIF(Y$14:AT$14,C289,Y$7:AT$7)</f>
        <v>0</v>
      </c>
      <c r="J289" s="81">
        <f t="shared" si="1641"/>
        <v>0</v>
      </c>
      <c r="K289" s="80">
        <f t="shared" si="1642"/>
        <v>0</v>
      </c>
      <c r="L289" s="81">
        <f t="shared" si="1643"/>
        <v>0</v>
      </c>
      <c r="M289" s="81">
        <f t="shared" si="1644"/>
        <v>0</v>
      </c>
      <c r="N289" s="82"/>
      <c r="O289" s="81">
        <f t="shared" si="1645"/>
        <v>0</v>
      </c>
      <c r="Q289" s="83">
        <f t="shared" si="1573"/>
        <v>153.91</v>
      </c>
      <c r="R289" s="81">
        <f t="shared" si="1646"/>
        <v>0</v>
      </c>
      <c r="S289" s="83">
        <f t="shared" si="1647"/>
        <v>169.3</v>
      </c>
      <c r="T289" s="81">
        <f t="shared" si="1648"/>
        <v>0</v>
      </c>
      <c r="U289" s="81">
        <f t="shared" si="1649"/>
        <v>0</v>
      </c>
      <c r="V289" s="82"/>
      <c r="W289" s="81">
        <f t="shared" si="1650"/>
        <v>0</v>
      </c>
      <c r="X289" s="10"/>
      <c r="Y289" s="151"/>
      <c r="Z289" s="151"/>
      <c r="AA289" s="151"/>
      <c r="AB289" s="151"/>
      <c r="AC289" s="151"/>
      <c r="AD289" s="151"/>
      <c r="AE289" s="159"/>
      <c r="AF289" s="159"/>
      <c r="AG289" s="159"/>
      <c r="AH289" s="159"/>
      <c r="AI289" s="84">
        <f>IF($I289=AI$7,$E289,0)</f>
        <v>0</v>
      </c>
      <c r="AJ289" s="84">
        <f>IF($K289=ROUND(AI$7*$F289,2),$G289,0)</f>
        <v>0</v>
      </c>
      <c r="AK289" s="141">
        <f t="shared" si="1652"/>
        <v>0</v>
      </c>
      <c r="AL289" s="141">
        <f t="shared" si="1653"/>
        <v>0</v>
      </c>
      <c r="AM289" s="141">
        <f t="shared" si="1654"/>
        <v>0</v>
      </c>
      <c r="AN289" s="141">
        <f t="shared" si="1655"/>
        <v>0</v>
      </c>
      <c r="AO289" s="84">
        <f>IF($I289=AO$7,$E289,0)</f>
        <v>0</v>
      </c>
      <c r="AP289" s="84">
        <f>IF($K289=ROUND(AO$7*$F289,2),$G289,0)</f>
        <v>0</v>
      </c>
      <c r="AQ289" s="141">
        <f t="shared" si="1657"/>
        <v>0</v>
      </c>
      <c r="AR289" s="141">
        <f t="shared" si="1658"/>
        <v>0</v>
      </c>
      <c r="AS289" s="141">
        <f t="shared" si="1659"/>
        <v>0</v>
      </c>
      <c r="AT289" s="141">
        <f t="shared" si="1660"/>
        <v>0</v>
      </c>
      <c r="AU289" s="141">
        <f>IF($H289&gt;0,#REF!,0)</f>
        <v>0</v>
      </c>
      <c r="AV289" s="141">
        <f t="shared" si="1661"/>
        <v>0</v>
      </c>
      <c r="AW289" s="141">
        <f>IF($H289&gt;0,#REF!,0)</f>
        <v>0</v>
      </c>
      <c r="AX289" s="141">
        <f t="shared" si="1662"/>
        <v>0</v>
      </c>
      <c r="AY289" s="247">
        <f t="shared" si="1565"/>
        <v>0</v>
      </c>
      <c r="AZ289" s="85"/>
      <c r="BA289" s="86">
        <v>0</v>
      </c>
    </row>
    <row r="290" spans="1:53" ht="45.75" x14ac:dyDescent="0.65">
      <c r="A290" s="74" t="s">
        <v>172</v>
      </c>
      <c r="B290" s="74" t="s">
        <v>173</v>
      </c>
      <c r="C290" s="76">
        <f>C291</f>
        <v>6</v>
      </c>
      <c r="D290" s="77" t="s">
        <v>174</v>
      </c>
      <c r="E290" s="78">
        <v>1.9770000000000001</v>
      </c>
      <c r="F290" s="137">
        <v>1.5</v>
      </c>
      <c r="G290" s="78">
        <v>0</v>
      </c>
      <c r="H290" s="249">
        <f t="shared" si="1564"/>
        <v>1.977E-3</v>
      </c>
      <c r="I290" s="80">
        <f>SUMIF(Y$14:AT$14,C290,Y$6:AT$6)</f>
        <v>0</v>
      </c>
      <c r="J290" s="81">
        <f>IF(H290=0,ROUND(E290*I290,2),ROUND(H290*E290,2))</f>
        <v>0</v>
      </c>
      <c r="K290" s="80">
        <f>ROUND(F290*I290,2)</f>
        <v>0</v>
      </c>
      <c r="L290" s="81">
        <f>IF(H290=0,ROUND(ROUND(F290*I290,2)*G290,2),ROUND(G290*H290,2))</f>
        <v>0</v>
      </c>
      <c r="M290" s="81">
        <f>L290-ROUND(G290*I290,2)</f>
        <v>0</v>
      </c>
      <c r="N290" s="82"/>
      <c r="O290" s="81">
        <f>J290+L290+N290</f>
        <v>0</v>
      </c>
      <c r="Q290" s="83">
        <f t="shared" si="1573"/>
        <v>153.91</v>
      </c>
      <c r="R290" s="81">
        <f>ROUND(Q290*E290,2)</f>
        <v>304.27999999999997</v>
      </c>
      <c r="S290" s="83">
        <f>ROUND(F290*Q290,2)</f>
        <v>230.87</v>
      </c>
      <c r="T290" s="81">
        <f>ROUND(S290*G290,2)</f>
        <v>0</v>
      </c>
      <c r="U290" s="81">
        <f>T290-ROUND(Q290*G290,2)</f>
        <v>0</v>
      </c>
      <c r="V290" s="82"/>
      <c r="W290" s="81">
        <f>R290+T290+V290</f>
        <v>304.27999999999997</v>
      </c>
      <c r="X290" s="10"/>
      <c r="Y290" s="151"/>
      <c r="Z290" s="151"/>
      <c r="AA290" s="151"/>
      <c r="AB290" s="151"/>
      <c r="AC290" s="151"/>
      <c r="AD290" s="151"/>
      <c r="AE290" s="159"/>
      <c r="AF290" s="159"/>
      <c r="AG290" s="159"/>
      <c r="AH290" s="159"/>
      <c r="AI290" s="84">
        <f>IF($I290=AI$6,$E290,0)</f>
        <v>0</v>
      </c>
      <c r="AJ290" s="84">
        <f t="shared" ref="AJ290:AJ291" si="1663">IF($K290=ROUND(AI$6*$F290,2),$G290,0)</f>
        <v>0</v>
      </c>
      <c r="AK290" s="141">
        <f>IF($H290&gt;0,AI290,0)</f>
        <v>0</v>
      </c>
      <c r="AL290" s="141">
        <f>IF(AK290&gt;0,1,0)</f>
        <v>0</v>
      </c>
      <c r="AM290" s="141">
        <f>IF($H290&gt;0,AJ290,0)</f>
        <v>0</v>
      </c>
      <c r="AN290" s="141">
        <f>IF(AM290&gt;0,1,0)</f>
        <v>0</v>
      </c>
      <c r="AO290" s="84">
        <f>IF($I290=AO$6,$E290,0)</f>
        <v>0</v>
      </c>
      <c r="AP290" s="84">
        <f t="shared" ref="AP290:AP291" si="1664">IF($K290=ROUND(AO$6*$F290,2),$G290,0)</f>
        <v>0</v>
      </c>
      <c r="AQ290" s="141">
        <f>IF($H290&gt;0,AO290,0)</f>
        <v>0</v>
      </c>
      <c r="AR290" s="141">
        <f>IF(AQ290&gt;0,1,0)</f>
        <v>0</v>
      </c>
      <c r="AS290" s="141">
        <f>IF($H290&gt;0,AP290,0)</f>
        <v>0</v>
      </c>
      <c r="AT290" s="141">
        <f>IF(AS290&gt;0,1,0)</f>
        <v>0</v>
      </c>
      <c r="AU290" s="141" t="e">
        <f>IF($H290&gt;0,#REF!,0)</f>
        <v>#REF!</v>
      </c>
      <c r="AV290" s="141" t="e">
        <f>IF(AU290&gt;0,1,0)</f>
        <v>#REF!</v>
      </c>
      <c r="AW290" s="141" t="e">
        <f>IF($H290&gt;0,#REF!,0)</f>
        <v>#REF!</v>
      </c>
      <c r="AX290" s="141" t="e">
        <f>IF(AW290&gt;0,1,0)</f>
        <v>#REF!</v>
      </c>
      <c r="AY290" s="247">
        <f t="shared" si="1565"/>
        <v>2.5000000000000001E-3</v>
      </c>
      <c r="AZ290" s="85"/>
      <c r="BA290" s="86">
        <v>2.5</v>
      </c>
    </row>
    <row r="291" spans="1:53" ht="45.75" x14ac:dyDescent="0.65">
      <c r="A291" s="87" t="str">
        <f>IF(E291+G291&gt;0,A290,"")</f>
        <v/>
      </c>
      <c r="B291" s="87" t="str">
        <f>IF(E291+G291&gt;0,B290,"")</f>
        <v/>
      </c>
      <c r="C291" s="76">
        <v>6</v>
      </c>
      <c r="D291" s="77" t="s">
        <v>174</v>
      </c>
      <c r="E291" s="78">
        <v>0</v>
      </c>
      <c r="F291" s="137">
        <v>1.1000000000000001</v>
      </c>
      <c r="G291" s="78">
        <v>0</v>
      </c>
      <c r="H291" s="249">
        <f t="shared" si="1564"/>
        <v>0</v>
      </c>
      <c r="I291" s="80">
        <f>SUMIF(Y$14:AT$14,C291,Y$6:AT$6)</f>
        <v>0</v>
      </c>
      <c r="J291" s="81">
        <f t="shared" ref="J291:J293" si="1665">IF(H291=0,ROUND(E291*I291,2),ROUND(H291*E291,2))</f>
        <v>0</v>
      </c>
      <c r="K291" s="80">
        <f t="shared" ref="K291:K293" si="1666">ROUND(F291*I291,2)</f>
        <v>0</v>
      </c>
      <c r="L291" s="81">
        <f t="shared" ref="L291:L293" si="1667">IF(H291=0,ROUND(ROUND(F291*I291,2)*G291,2),ROUND(G291*H291,2))</f>
        <v>0</v>
      </c>
      <c r="M291" s="81">
        <f t="shared" ref="M291:M293" si="1668">L291-ROUND(G291*I291,2)</f>
        <v>0</v>
      </c>
      <c r="N291" s="82"/>
      <c r="O291" s="81">
        <f t="shared" ref="O291:O293" si="1669">J291+L291+N291</f>
        <v>0</v>
      </c>
      <c r="Q291" s="83">
        <f t="shared" si="1573"/>
        <v>153.91</v>
      </c>
      <c r="R291" s="81">
        <f t="shared" ref="R291:R293" si="1670">ROUND(Q291*E291,2)</f>
        <v>0</v>
      </c>
      <c r="S291" s="83">
        <f t="shared" ref="S291:S293" si="1671">ROUND(F291*Q291,2)</f>
        <v>169.3</v>
      </c>
      <c r="T291" s="81">
        <f t="shared" ref="T291:T293" si="1672">ROUND(S291*G291,2)</f>
        <v>0</v>
      </c>
      <c r="U291" s="81">
        <f t="shared" ref="U291:U293" si="1673">T291-ROUND(Q291*G291,2)</f>
        <v>0</v>
      </c>
      <c r="V291" s="82"/>
      <c r="W291" s="81">
        <f t="shared" ref="W291:W293" si="1674">R291+T291+V291</f>
        <v>0</v>
      </c>
      <c r="X291" s="10"/>
      <c r="Y291" s="151"/>
      <c r="Z291" s="151"/>
      <c r="AA291" s="151"/>
      <c r="AB291" s="151"/>
      <c r="AC291" s="151"/>
      <c r="AD291" s="151"/>
      <c r="AE291" s="159"/>
      <c r="AF291" s="159"/>
      <c r="AG291" s="159"/>
      <c r="AH291" s="159"/>
      <c r="AI291" s="84">
        <f t="shared" ref="AI291" si="1675">IF($I291=AI$6,$E291,0)</f>
        <v>0</v>
      </c>
      <c r="AJ291" s="84">
        <f t="shared" si="1663"/>
        <v>0</v>
      </c>
      <c r="AK291" s="141">
        <f t="shared" ref="AK291:AK293" si="1676">IF($H291&gt;0,AI291,0)</f>
        <v>0</v>
      </c>
      <c r="AL291" s="141">
        <f t="shared" ref="AL291:AL293" si="1677">IF(AK291&gt;0,1,0)</f>
        <v>0</v>
      </c>
      <c r="AM291" s="141">
        <f t="shared" ref="AM291:AM293" si="1678">IF($H291&gt;0,AJ291,0)</f>
        <v>0</v>
      </c>
      <c r="AN291" s="141">
        <f t="shared" ref="AN291:AN293" si="1679">IF(AM291&gt;0,1,0)</f>
        <v>0</v>
      </c>
      <c r="AO291" s="84">
        <f t="shared" ref="AO291" si="1680">IF($I291=AO$6,$E291,0)</f>
        <v>0</v>
      </c>
      <c r="AP291" s="84">
        <f t="shared" si="1664"/>
        <v>0</v>
      </c>
      <c r="AQ291" s="141">
        <f t="shared" ref="AQ291:AQ293" si="1681">IF($H291&gt;0,AO291,0)</f>
        <v>0</v>
      </c>
      <c r="AR291" s="141">
        <f t="shared" ref="AR291:AR293" si="1682">IF(AQ291&gt;0,1,0)</f>
        <v>0</v>
      </c>
      <c r="AS291" s="141">
        <f t="shared" ref="AS291:AS293" si="1683">IF($H291&gt;0,AP291,0)</f>
        <v>0</v>
      </c>
      <c r="AT291" s="141">
        <f t="shared" ref="AT291:AT293" si="1684">IF(AS291&gt;0,1,0)</f>
        <v>0</v>
      </c>
      <c r="AU291" s="141">
        <f>IF($H291&gt;0,#REF!,0)</f>
        <v>0</v>
      </c>
      <c r="AV291" s="141">
        <f t="shared" ref="AV291:AV293" si="1685">IF(AU291&gt;0,1,0)</f>
        <v>0</v>
      </c>
      <c r="AW291" s="141">
        <f>IF($H291&gt;0,#REF!,0)</f>
        <v>0</v>
      </c>
      <c r="AX291" s="141">
        <f t="shared" ref="AX291:AX293" si="1686">IF(AW291&gt;0,1,0)</f>
        <v>0</v>
      </c>
      <c r="AY291" s="247">
        <f t="shared" si="1565"/>
        <v>0</v>
      </c>
      <c r="AZ291" s="85"/>
      <c r="BA291" s="86">
        <v>0</v>
      </c>
    </row>
    <row r="292" spans="1:53" ht="45.75" x14ac:dyDescent="0.65">
      <c r="A292" s="87" t="str">
        <f>IF(E292+G292&gt;0,A290,"")</f>
        <v/>
      </c>
      <c r="B292" s="87" t="str">
        <f>IF(E292+G292&gt;0,B290,"")</f>
        <v/>
      </c>
      <c r="C292" s="76">
        <f>C291</f>
        <v>6</v>
      </c>
      <c r="D292" s="77" t="s">
        <v>174</v>
      </c>
      <c r="E292" s="78">
        <v>0</v>
      </c>
      <c r="F292" s="137">
        <v>1.5</v>
      </c>
      <c r="G292" s="78">
        <v>0</v>
      </c>
      <c r="H292" s="249">
        <f t="shared" si="1564"/>
        <v>0</v>
      </c>
      <c r="I292" s="80">
        <f>SUMIF(Y$14:AT$14,C292,Y$7:AT$7)</f>
        <v>0</v>
      </c>
      <c r="J292" s="81">
        <f t="shared" si="1665"/>
        <v>0</v>
      </c>
      <c r="K292" s="80">
        <f t="shared" si="1666"/>
        <v>0</v>
      </c>
      <c r="L292" s="81">
        <f t="shared" si="1667"/>
        <v>0</v>
      </c>
      <c r="M292" s="81">
        <f t="shared" si="1668"/>
        <v>0</v>
      </c>
      <c r="N292" s="82"/>
      <c r="O292" s="81">
        <f t="shared" si="1669"/>
        <v>0</v>
      </c>
      <c r="Q292" s="83">
        <f t="shared" si="1573"/>
        <v>153.91</v>
      </c>
      <c r="R292" s="81">
        <f t="shared" si="1670"/>
        <v>0</v>
      </c>
      <c r="S292" s="83">
        <f t="shared" si="1671"/>
        <v>230.87</v>
      </c>
      <c r="T292" s="81">
        <f t="shared" si="1672"/>
        <v>0</v>
      </c>
      <c r="U292" s="81">
        <f t="shared" si="1673"/>
        <v>0</v>
      </c>
      <c r="V292" s="82"/>
      <c r="W292" s="81">
        <f t="shared" si="1674"/>
        <v>0</v>
      </c>
      <c r="X292" s="10"/>
      <c r="Y292" s="151"/>
      <c r="Z292" s="151"/>
      <c r="AA292" s="151"/>
      <c r="AB292" s="151"/>
      <c r="AC292" s="151"/>
      <c r="AD292" s="151"/>
      <c r="AE292" s="159"/>
      <c r="AF292" s="159"/>
      <c r="AG292" s="159"/>
      <c r="AH292" s="159"/>
      <c r="AI292" s="84">
        <f>IF($I292=AI$7,$E292,0)</f>
        <v>0</v>
      </c>
      <c r="AJ292" s="84">
        <f>IF($K292=ROUND(AI$7*$F292,2),$G292,0)</f>
        <v>0</v>
      </c>
      <c r="AK292" s="141">
        <f t="shared" si="1676"/>
        <v>0</v>
      </c>
      <c r="AL292" s="141">
        <f t="shared" si="1677"/>
        <v>0</v>
      </c>
      <c r="AM292" s="141">
        <f t="shared" si="1678"/>
        <v>0</v>
      </c>
      <c r="AN292" s="141">
        <f t="shared" si="1679"/>
        <v>0</v>
      </c>
      <c r="AO292" s="84">
        <f>IF($I292=AO$7,$E292,0)</f>
        <v>0</v>
      </c>
      <c r="AP292" s="84">
        <f>IF($K292=ROUND(AO$7*$F292,2),$G292,0)</f>
        <v>0</v>
      </c>
      <c r="AQ292" s="141">
        <f t="shared" si="1681"/>
        <v>0</v>
      </c>
      <c r="AR292" s="141">
        <f t="shared" si="1682"/>
        <v>0</v>
      </c>
      <c r="AS292" s="141">
        <f t="shared" si="1683"/>
        <v>0</v>
      </c>
      <c r="AT292" s="141">
        <f t="shared" si="1684"/>
        <v>0</v>
      </c>
      <c r="AU292" s="141">
        <f>IF($H292&gt;0,#REF!,0)</f>
        <v>0</v>
      </c>
      <c r="AV292" s="141">
        <f t="shared" si="1685"/>
        <v>0</v>
      </c>
      <c r="AW292" s="141">
        <f>IF($H292&gt;0,#REF!,0)</f>
        <v>0</v>
      </c>
      <c r="AX292" s="141">
        <f t="shared" si="1686"/>
        <v>0</v>
      </c>
      <c r="AY292" s="247">
        <f t="shared" si="1565"/>
        <v>0</v>
      </c>
      <c r="AZ292" s="85"/>
      <c r="BA292" s="86">
        <v>0</v>
      </c>
    </row>
    <row r="293" spans="1:53" ht="45.75" x14ac:dyDescent="0.65">
      <c r="A293" s="87" t="str">
        <f>IF(E293+G293&gt;0,A290,"")</f>
        <v/>
      </c>
      <c r="B293" s="87" t="str">
        <f>IF(E293+G293&gt;0,B290,"")</f>
        <v/>
      </c>
      <c r="C293" s="76">
        <f>C291</f>
        <v>6</v>
      </c>
      <c r="D293" s="77" t="s">
        <v>174</v>
      </c>
      <c r="E293" s="78">
        <v>0</v>
      </c>
      <c r="F293" s="137">
        <v>1.1000000000000001</v>
      </c>
      <c r="G293" s="78">
        <v>0</v>
      </c>
      <c r="H293" s="249">
        <f t="shared" si="1564"/>
        <v>0</v>
      </c>
      <c r="I293" s="80">
        <f>SUMIF(Y$14:AT$14,C293,Y$7:AT$7)</f>
        <v>0</v>
      </c>
      <c r="J293" s="81">
        <f t="shared" si="1665"/>
        <v>0</v>
      </c>
      <c r="K293" s="80">
        <f t="shared" si="1666"/>
        <v>0</v>
      </c>
      <c r="L293" s="81">
        <f t="shared" si="1667"/>
        <v>0</v>
      </c>
      <c r="M293" s="81">
        <f t="shared" si="1668"/>
        <v>0</v>
      </c>
      <c r="N293" s="82"/>
      <c r="O293" s="81">
        <f t="shared" si="1669"/>
        <v>0</v>
      </c>
      <c r="Q293" s="83">
        <f t="shared" si="1573"/>
        <v>153.91</v>
      </c>
      <c r="R293" s="81">
        <f t="shared" si="1670"/>
        <v>0</v>
      </c>
      <c r="S293" s="83">
        <f t="shared" si="1671"/>
        <v>169.3</v>
      </c>
      <c r="T293" s="81">
        <f t="shared" si="1672"/>
        <v>0</v>
      </c>
      <c r="U293" s="81">
        <f t="shared" si="1673"/>
        <v>0</v>
      </c>
      <c r="V293" s="82"/>
      <c r="W293" s="81">
        <f t="shared" si="1674"/>
        <v>0</v>
      </c>
      <c r="X293" s="10"/>
      <c r="Y293" s="151"/>
      <c r="Z293" s="151"/>
      <c r="AA293" s="151"/>
      <c r="AB293" s="151"/>
      <c r="AC293" s="151"/>
      <c r="AD293" s="151"/>
      <c r="AE293" s="159"/>
      <c r="AF293" s="159"/>
      <c r="AG293" s="159"/>
      <c r="AH293" s="159"/>
      <c r="AI293" s="84">
        <f>IF($I293=AI$7,$E293,0)</f>
        <v>0</v>
      </c>
      <c r="AJ293" s="84">
        <f>IF($K293=ROUND(AI$7*$F293,2),$G293,0)</f>
        <v>0</v>
      </c>
      <c r="AK293" s="141">
        <f t="shared" si="1676"/>
        <v>0</v>
      </c>
      <c r="AL293" s="141">
        <f t="shared" si="1677"/>
        <v>0</v>
      </c>
      <c r="AM293" s="141">
        <f t="shared" si="1678"/>
        <v>0</v>
      </c>
      <c r="AN293" s="141">
        <f t="shared" si="1679"/>
        <v>0</v>
      </c>
      <c r="AO293" s="84">
        <f>IF($I293=AO$7,$E293,0)</f>
        <v>0</v>
      </c>
      <c r="AP293" s="84">
        <f>IF($K293=ROUND(AO$7*$F293,2),$G293,0)</f>
        <v>0</v>
      </c>
      <c r="AQ293" s="141">
        <f t="shared" si="1681"/>
        <v>0</v>
      </c>
      <c r="AR293" s="141">
        <f t="shared" si="1682"/>
        <v>0</v>
      </c>
      <c r="AS293" s="141">
        <f t="shared" si="1683"/>
        <v>0</v>
      </c>
      <c r="AT293" s="141">
        <f t="shared" si="1684"/>
        <v>0</v>
      </c>
      <c r="AU293" s="141">
        <f>IF($H293&gt;0,#REF!,0)</f>
        <v>0</v>
      </c>
      <c r="AV293" s="141">
        <f t="shared" si="1685"/>
        <v>0</v>
      </c>
      <c r="AW293" s="141">
        <f>IF($H293&gt;0,#REF!,0)</f>
        <v>0</v>
      </c>
      <c r="AX293" s="141">
        <f t="shared" si="1686"/>
        <v>0</v>
      </c>
      <c r="AY293" s="247">
        <f t="shared" si="1565"/>
        <v>0</v>
      </c>
      <c r="AZ293" s="85"/>
      <c r="BA293" s="86">
        <v>0</v>
      </c>
    </row>
    <row r="294" spans="1:53" ht="45.75" x14ac:dyDescent="0.65">
      <c r="A294" s="74" t="s">
        <v>172</v>
      </c>
      <c r="B294" s="74" t="s">
        <v>175</v>
      </c>
      <c r="C294" s="76">
        <f>C295</f>
        <v>6</v>
      </c>
      <c r="D294" s="77" t="s">
        <v>174</v>
      </c>
      <c r="E294" s="78">
        <v>1.34</v>
      </c>
      <c r="F294" s="137">
        <v>1.5</v>
      </c>
      <c r="G294" s="78">
        <v>0</v>
      </c>
      <c r="H294" s="249">
        <f t="shared" si="1564"/>
        <v>1.34E-3</v>
      </c>
      <c r="I294" s="80">
        <f>SUMIF(Y$14:AT$14,C294,Y$6:AT$6)</f>
        <v>0</v>
      </c>
      <c r="J294" s="81">
        <f>IF(H294=0,ROUND(E294*I294,2),ROUND(H294*E294,2))</f>
        <v>0</v>
      </c>
      <c r="K294" s="80">
        <f>ROUND(F294*I294,2)</f>
        <v>0</v>
      </c>
      <c r="L294" s="81">
        <f>IF(H294=0,ROUND(ROUND(F294*I294,2)*G294,2),ROUND(G294*H294,2))</f>
        <v>0</v>
      </c>
      <c r="M294" s="81">
        <f>L294-ROUND(G294*I294,2)</f>
        <v>0</v>
      </c>
      <c r="N294" s="82"/>
      <c r="O294" s="81">
        <f>J294+L294+N294</f>
        <v>0</v>
      </c>
      <c r="Q294" s="83">
        <f t="shared" si="1573"/>
        <v>153.91</v>
      </c>
      <c r="R294" s="81">
        <f>ROUND(Q294*E294,2)</f>
        <v>206.24</v>
      </c>
      <c r="S294" s="83">
        <f>ROUND(F294*Q294,2)</f>
        <v>230.87</v>
      </c>
      <c r="T294" s="81">
        <f>ROUND(S294*G294,2)</f>
        <v>0</v>
      </c>
      <c r="U294" s="81">
        <f>T294-ROUND(Q294*G294,2)</f>
        <v>0</v>
      </c>
      <c r="V294" s="82"/>
      <c r="W294" s="81">
        <f>R294+T294+V294</f>
        <v>206.24</v>
      </c>
      <c r="X294" s="10"/>
      <c r="Y294" s="151"/>
      <c r="Z294" s="151"/>
      <c r="AA294" s="151"/>
      <c r="AB294" s="151"/>
      <c r="AC294" s="151"/>
      <c r="AD294" s="151"/>
      <c r="AE294" s="159"/>
      <c r="AF294" s="159"/>
      <c r="AG294" s="159"/>
      <c r="AH294" s="159"/>
      <c r="AI294" s="84">
        <f>IF($I294=AI$6,$E294,0)</f>
        <v>0</v>
      </c>
      <c r="AJ294" s="84">
        <f t="shared" ref="AJ294:AJ295" si="1687">IF($K294=ROUND(AI$6*$F294,2),$G294,0)</f>
        <v>0</v>
      </c>
      <c r="AK294" s="141">
        <f>IF($H294&gt;0,AI294,0)</f>
        <v>0</v>
      </c>
      <c r="AL294" s="141">
        <f>IF(AK294&gt;0,1,0)</f>
        <v>0</v>
      </c>
      <c r="AM294" s="141">
        <f>IF($H294&gt;0,AJ294,0)</f>
        <v>0</v>
      </c>
      <c r="AN294" s="141">
        <f>IF(AM294&gt;0,1,0)</f>
        <v>0</v>
      </c>
      <c r="AO294" s="84">
        <f>IF($I294=AO$6,$E294,0)</f>
        <v>0</v>
      </c>
      <c r="AP294" s="84">
        <f t="shared" ref="AP294:AP295" si="1688">IF($K294=ROUND(AO$6*$F294,2),$G294,0)</f>
        <v>0</v>
      </c>
      <c r="AQ294" s="141">
        <f>IF($H294&gt;0,AO294,0)</f>
        <v>0</v>
      </c>
      <c r="AR294" s="141">
        <f>IF(AQ294&gt;0,1,0)</f>
        <v>0</v>
      </c>
      <c r="AS294" s="141">
        <f>IF($H294&gt;0,AP294,0)</f>
        <v>0</v>
      </c>
      <c r="AT294" s="141">
        <f>IF(AS294&gt;0,1,0)</f>
        <v>0</v>
      </c>
      <c r="AU294" s="141" t="e">
        <f>IF($H294&gt;0,#REF!,0)</f>
        <v>#REF!</v>
      </c>
      <c r="AV294" s="141" t="e">
        <f>IF(AU294&gt;0,1,0)</f>
        <v>#REF!</v>
      </c>
      <c r="AW294" s="141" t="e">
        <f>IF($H294&gt;0,#REF!,0)</f>
        <v>#REF!</v>
      </c>
      <c r="AX294" s="141" t="e">
        <f>IF(AW294&gt;0,1,0)</f>
        <v>#REF!</v>
      </c>
      <c r="AY294" s="247">
        <f t="shared" si="1565"/>
        <v>2.5000000000000001E-3</v>
      </c>
      <c r="AZ294" s="85"/>
      <c r="BA294" s="86">
        <v>2.5</v>
      </c>
    </row>
    <row r="295" spans="1:53" ht="45.75" x14ac:dyDescent="0.65">
      <c r="A295" s="87" t="str">
        <f>IF(E295+G295&gt;0,A294,"")</f>
        <v/>
      </c>
      <c r="B295" s="87" t="str">
        <f>IF(E295+G295&gt;0,B294,"")</f>
        <v/>
      </c>
      <c r="C295" s="76">
        <v>6</v>
      </c>
      <c r="D295" s="77" t="s">
        <v>174</v>
      </c>
      <c r="E295" s="78">
        <v>0</v>
      </c>
      <c r="F295" s="137">
        <v>1.1000000000000001</v>
      </c>
      <c r="G295" s="78">
        <v>0</v>
      </c>
      <c r="H295" s="249">
        <f t="shared" si="1564"/>
        <v>0</v>
      </c>
      <c r="I295" s="80">
        <f>SUMIF(Y$14:AT$14,C295,Y$6:AT$6)</f>
        <v>0</v>
      </c>
      <c r="J295" s="81">
        <f t="shared" ref="J295:J297" si="1689">IF(H295=0,ROUND(E295*I295,2),ROUND(H295*E295,2))</f>
        <v>0</v>
      </c>
      <c r="K295" s="80">
        <f t="shared" ref="K295:K297" si="1690">ROUND(F295*I295,2)</f>
        <v>0</v>
      </c>
      <c r="L295" s="81">
        <f t="shared" ref="L295:L297" si="1691">IF(H295=0,ROUND(ROUND(F295*I295,2)*G295,2),ROUND(G295*H295,2))</f>
        <v>0</v>
      </c>
      <c r="M295" s="81">
        <f t="shared" ref="M295:M297" si="1692">L295-ROUND(G295*I295,2)</f>
        <v>0</v>
      </c>
      <c r="N295" s="82"/>
      <c r="O295" s="81">
        <f t="shared" ref="O295:O297" si="1693">J295+L295+N295</f>
        <v>0</v>
      </c>
      <c r="Q295" s="83">
        <f t="shared" si="1573"/>
        <v>153.91</v>
      </c>
      <c r="R295" s="81">
        <f t="shared" ref="R295:R297" si="1694">ROUND(Q295*E295,2)</f>
        <v>0</v>
      </c>
      <c r="S295" s="83">
        <f t="shared" ref="S295:S297" si="1695">ROUND(F295*Q295,2)</f>
        <v>169.3</v>
      </c>
      <c r="T295" s="81">
        <f t="shared" ref="T295:T297" si="1696">ROUND(S295*G295,2)</f>
        <v>0</v>
      </c>
      <c r="U295" s="81">
        <f t="shared" ref="U295:U297" si="1697">T295-ROUND(Q295*G295,2)</f>
        <v>0</v>
      </c>
      <c r="V295" s="82"/>
      <c r="W295" s="81">
        <f t="shared" ref="W295:W297" si="1698">R295+T295+V295</f>
        <v>0</v>
      </c>
      <c r="X295" s="10"/>
      <c r="Y295" s="151"/>
      <c r="Z295" s="151"/>
      <c r="AA295" s="151"/>
      <c r="AB295" s="151"/>
      <c r="AC295" s="151"/>
      <c r="AD295" s="151"/>
      <c r="AE295" s="159"/>
      <c r="AF295" s="159"/>
      <c r="AG295" s="159"/>
      <c r="AH295" s="159"/>
      <c r="AI295" s="84">
        <f t="shared" ref="AI295" si="1699">IF($I295=AI$6,$E295,0)</f>
        <v>0</v>
      </c>
      <c r="AJ295" s="84">
        <f t="shared" si="1687"/>
        <v>0</v>
      </c>
      <c r="AK295" s="141">
        <f t="shared" ref="AK295:AK297" si="1700">IF($H295&gt;0,AI295,0)</f>
        <v>0</v>
      </c>
      <c r="AL295" s="141">
        <f t="shared" ref="AL295:AL297" si="1701">IF(AK295&gt;0,1,0)</f>
        <v>0</v>
      </c>
      <c r="AM295" s="141">
        <f t="shared" ref="AM295:AM297" si="1702">IF($H295&gt;0,AJ295,0)</f>
        <v>0</v>
      </c>
      <c r="AN295" s="141">
        <f t="shared" ref="AN295:AN297" si="1703">IF(AM295&gt;0,1,0)</f>
        <v>0</v>
      </c>
      <c r="AO295" s="84">
        <f t="shared" ref="AO295" si="1704">IF($I295=AO$6,$E295,0)</f>
        <v>0</v>
      </c>
      <c r="AP295" s="84">
        <f t="shared" si="1688"/>
        <v>0</v>
      </c>
      <c r="AQ295" s="141">
        <f t="shared" ref="AQ295:AQ297" si="1705">IF($H295&gt;0,AO295,0)</f>
        <v>0</v>
      </c>
      <c r="AR295" s="141">
        <f t="shared" ref="AR295:AR297" si="1706">IF(AQ295&gt;0,1,0)</f>
        <v>0</v>
      </c>
      <c r="AS295" s="141">
        <f t="shared" ref="AS295:AS297" si="1707">IF($H295&gt;0,AP295,0)</f>
        <v>0</v>
      </c>
      <c r="AT295" s="141">
        <f t="shared" ref="AT295:AT297" si="1708">IF(AS295&gt;0,1,0)</f>
        <v>0</v>
      </c>
      <c r="AU295" s="141">
        <f>IF($H295&gt;0,#REF!,0)</f>
        <v>0</v>
      </c>
      <c r="AV295" s="141">
        <f t="shared" ref="AV295:AV297" si="1709">IF(AU295&gt;0,1,0)</f>
        <v>0</v>
      </c>
      <c r="AW295" s="141">
        <f>IF($H295&gt;0,#REF!,0)</f>
        <v>0</v>
      </c>
      <c r="AX295" s="141">
        <f t="shared" ref="AX295:AX297" si="1710">IF(AW295&gt;0,1,0)</f>
        <v>0</v>
      </c>
      <c r="AY295" s="247">
        <f t="shared" si="1565"/>
        <v>0</v>
      </c>
      <c r="AZ295" s="85"/>
      <c r="BA295" s="86">
        <v>0</v>
      </c>
    </row>
    <row r="296" spans="1:53" ht="45.75" x14ac:dyDescent="0.65">
      <c r="A296" s="87" t="str">
        <f>IF(E296+G296&gt;0,A294,"")</f>
        <v/>
      </c>
      <c r="B296" s="87" t="str">
        <f>IF(E296+G296&gt;0,B294,"")</f>
        <v/>
      </c>
      <c r="C296" s="76">
        <f>C295</f>
        <v>6</v>
      </c>
      <c r="D296" s="77" t="s">
        <v>174</v>
      </c>
      <c r="E296" s="78">
        <v>0</v>
      </c>
      <c r="F296" s="137">
        <v>1.5</v>
      </c>
      <c r="G296" s="78">
        <v>0</v>
      </c>
      <c r="H296" s="249">
        <f t="shared" si="1564"/>
        <v>0</v>
      </c>
      <c r="I296" s="80">
        <f>SUMIF(Y$14:AT$14,C296,Y$7:AT$7)</f>
        <v>0</v>
      </c>
      <c r="J296" s="81">
        <f t="shared" si="1689"/>
        <v>0</v>
      </c>
      <c r="K296" s="80">
        <f t="shared" si="1690"/>
        <v>0</v>
      </c>
      <c r="L296" s="81">
        <f t="shared" si="1691"/>
        <v>0</v>
      </c>
      <c r="M296" s="81">
        <f t="shared" si="1692"/>
        <v>0</v>
      </c>
      <c r="N296" s="82"/>
      <c r="O296" s="81">
        <f t="shared" si="1693"/>
        <v>0</v>
      </c>
      <c r="Q296" s="83">
        <f t="shared" si="1573"/>
        <v>153.91</v>
      </c>
      <c r="R296" s="81">
        <f t="shared" si="1694"/>
        <v>0</v>
      </c>
      <c r="S296" s="83">
        <f t="shared" si="1695"/>
        <v>230.87</v>
      </c>
      <c r="T296" s="81">
        <f t="shared" si="1696"/>
        <v>0</v>
      </c>
      <c r="U296" s="81">
        <f t="shared" si="1697"/>
        <v>0</v>
      </c>
      <c r="V296" s="82"/>
      <c r="W296" s="81">
        <f t="shared" si="1698"/>
        <v>0</v>
      </c>
      <c r="X296" s="10"/>
      <c r="Y296" s="151"/>
      <c r="Z296" s="151"/>
      <c r="AA296" s="151"/>
      <c r="AB296" s="151"/>
      <c r="AC296" s="151"/>
      <c r="AD296" s="151"/>
      <c r="AE296" s="159"/>
      <c r="AF296" s="159"/>
      <c r="AG296" s="159"/>
      <c r="AH296" s="159"/>
      <c r="AI296" s="84">
        <f>IF($I296=AI$7,$E296,0)</f>
        <v>0</v>
      </c>
      <c r="AJ296" s="84">
        <f>IF($K296=ROUND(AI$7*$F296,2),$G296,0)</f>
        <v>0</v>
      </c>
      <c r="AK296" s="141">
        <f t="shared" si="1700"/>
        <v>0</v>
      </c>
      <c r="AL296" s="141">
        <f t="shared" si="1701"/>
        <v>0</v>
      </c>
      <c r="AM296" s="141">
        <f t="shared" si="1702"/>
        <v>0</v>
      </c>
      <c r="AN296" s="141">
        <f t="shared" si="1703"/>
        <v>0</v>
      </c>
      <c r="AO296" s="84">
        <f>IF($I296=AO$7,$E296,0)</f>
        <v>0</v>
      </c>
      <c r="AP296" s="84">
        <f>IF($K296=ROUND(AO$7*$F296,2),$G296,0)</f>
        <v>0</v>
      </c>
      <c r="AQ296" s="141">
        <f t="shared" si="1705"/>
        <v>0</v>
      </c>
      <c r="AR296" s="141">
        <f t="shared" si="1706"/>
        <v>0</v>
      </c>
      <c r="AS296" s="141">
        <f t="shared" si="1707"/>
        <v>0</v>
      </c>
      <c r="AT296" s="141">
        <f t="shared" si="1708"/>
        <v>0</v>
      </c>
      <c r="AU296" s="141">
        <f>IF($H296&gt;0,#REF!,0)</f>
        <v>0</v>
      </c>
      <c r="AV296" s="141">
        <f t="shared" si="1709"/>
        <v>0</v>
      </c>
      <c r="AW296" s="141">
        <f>IF($H296&gt;0,#REF!,0)</f>
        <v>0</v>
      </c>
      <c r="AX296" s="141">
        <f t="shared" si="1710"/>
        <v>0</v>
      </c>
      <c r="AY296" s="247">
        <f t="shared" si="1565"/>
        <v>0</v>
      </c>
      <c r="AZ296" s="85"/>
      <c r="BA296" s="86">
        <v>0</v>
      </c>
    </row>
    <row r="297" spans="1:53" ht="45.75" x14ac:dyDescent="0.65">
      <c r="A297" s="87" t="str">
        <f>IF(E297+G297&gt;0,A294,"")</f>
        <v/>
      </c>
      <c r="B297" s="87" t="str">
        <f>IF(E297+G297&gt;0,B294,"")</f>
        <v/>
      </c>
      <c r="C297" s="76">
        <f>C295</f>
        <v>6</v>
      </c>
      <c r="D297" s="77" t="s">
        <v>174</v>
      </c>
      <c r="E297" s="78">
        <v>0</v>
      </c>
      <c r="F297" s="137">
        <v>1.1000000000000001</v>
      </c>
      <c r="G297" s="78">
        <v>0</v>
      </c>
      <c r="H297" s="249">
        <f t="shared" si="1564"/>
        <v>0</v>
      </c>
      <c r="I297" s="80">
        <f>SUMIF(Y$14:AT$14,C297,Y$7:AT$7)</f>
        <v>0</v>
      </c>
      <c r="J297" s="81">
        <f t="shared" si="1689"/>
        <v>0</v>
      </c>
      <c r="K297" s="80">
        <f t="shared" si="1690"/>
        <v>0</v>
      </c>
      <c r="L297" s="81">
        <f t="shared" si="1691"/>
        <v>0</v>
      </c>
      <c r="M297" s="81">
        <f t="shared" si="1692"/>
        <v>0</v>
      </c>
      <c r="N297" s="82"/>
      <c r="O297" s="81">
        <f t="shared" si="1693"/>
        <v>0</v>
      </c>
      <c r="Q297" s="83">
        <f t="shared" si="1573"/>
        <v>153.91</v>
      </c>
      <c r="R297" s="81">
        <f t="shared" si="1694"/>
        <v>0</v>
      </c>
      <c r="S297" s="83">
        <f t="shared" si="1695"/>
        <v>169.3</v>
      </c>
      <c r="T297" s="81">
        <f t="shared" si="1696"/>
        <v>0</v>
      </c>
      <c r="U297" s="81">
        <f t="shared" si="1697"/>
        <v>0</v>
      </c>
      <c r="V297" s="82"/>
      <c r="W297" s="81">
        <f t="shared" si="1698"/>
        <v>0</v>
      </c>
      <c r="X297" s="10"/>
      <c r="Y297" s="151"/>
      <c r="Z297" s="151"/>
      <c r="AA297" s="151"/>
      <c r="AB297" s="151"/>
      <c r="AC297" s="151"/>
      <c r="AD297" s="151"/>
      <c r="AE297" s="159"/>
      <c r="AF297" s="159"/>
      <c r="AG297" s="159"/>
      <c r="AH297" s="159"/>
      <c r="AI297" s="84">
        <f>IF($I297=AI$7,$E297,0)</f>
        <v>0</v>
      </c>
      <c r="AJ297" s="84">
        <f>IF($K297=ROUND(AI$7*$F297,2),$G297,0)</f>
        <v>0</v>
      </c>
      <c r="AK297" s="141">
        <f t="shared" si="1700"/>
        <v>0</v>
      </c>
      <c r="AL297" s="141">
        <f t="shared" si="1701"/>
        <v>0</v>
      </c>
      <c r="AM297" s="141">
        <f t="shared" si="1702"/>
        <v>0</v>
      </c>
      <c r="AN297" s="141">
        <f t="shared" si="1703"/>
        <v>0</v>
      </c>
      <c r="AO297" s="84">
        <f>IF($I297=AO$7,$E297,0)</f>
        <v>0</v>
      </c>
      <c r="AP297" s="84">
        <f>IF($K297=ROUND(AO$7*$F297,2),$G297,0)</f>
        <v>0</v>
      </c>
      <c r="AQ297" s="141">
        <f t="shared" si="1705"/>
        <v>0</v>
      </c>
      <c r="AR297" s="141">
        <f t="shared" si="1706"/>
        <v>0</v>
      </c>
      <c r="AS297" s="141">
        <f t="shared" si="1707"/>
        <v>0</v>
      </c>
      <c r="AT297" s="141">
        <f t="shared" si="1708"/>
        <v>0</v>
      </c>
      <c r="AU297" s="141">
        <f>IF($H297&gt;0,#REF!,0)</f>
        <v>0</v>
      </c>
      <c r="AV297" s="141">
        <f t="shared" si="1709"/>
        <v>0</v>
      </c>
      <c r="AW297" s="141">
        <f>IF($H297&gt;0,#REF!,0)</f>
        <v>0</v>
      </c>
      <c r="AX297" s="141">
        <f t="shared" si="1710"/>
        <v>0</v>
      </c>
      <c r="AY297" s="247">
        <f t="shared" si="1565"/>
        <v>0</v>
      </c>
      <c r="AZ297" s="85"/>
      <c r="BA297" s="86">
        <v>0</v>
      </c>
    </row>
    <row r="298" spans="1:53" ht="45.75" x14ac:dyDescent="0.65">
      <c r="A298" s="74" t="s">
        <v>176</v>
      </c>
      <c r="B298" s="74" t="s">
        <v>46</v>
      </c>
      <c r="C298" s="76">
        <f>C299</f>
        <v>6</v>
      </c>
      <c r="D298" s="77" t="s">
        <v>177</v>
      </c>
      <c r="E298" s="78">
        <v>1.0999999999999999</v>
      </c>
      <c r="F298" s="137">
        <v>1.5</v>
      </c>
      <c r="G298" s="78">
        <v>0.20100000000000001</v>
      </c>
      <c r="H298" s="249">
        <f t="shared" si="1564"/>
        <v>1.3009999999999999E-3</v>
      </c>
      <c r="I298" s="80">
        <f>SUMIF(Y$14:AT$14,C298,Y$6:AT$6)</f>
        <v>0</v>
      </c>
      <c r="J298" s="81">
        <f>IF(H298=0,ROUND(E298*I298,2),ROUND(H298*E298,2))</f>
        <v>0</v>
      </c>
      <c r="K298" s="80">
        <f>ROUND(F298*I298,2)</f>
        <v>0</v>
      </c>
      <c r="L298" s="81">
        <f>IF(H298=0,ROUND(ROUND(F298*I298,2)*G298,2),ROUND(G298*H298,2))</f>
        <v>0</v>
      </c>
      <c r="M298" s="81">
        <f>L298-ROUND(G298*I298,2)</f>
        <v>0</v>
      </c>
      <c r="N298" s="82"/>
      <c r="O298" s="81">
        <f>J298+L298+N298</f>
        <v>0</v>
      </c>
      <c r="Q298" s="83">
        <f t="shared" si="1573"/>
        <v>153.91</v>
      </c>
      <c r="R298" s="81">
        <f>ROUND(Q298*E298,2)</f>
        <v>169.3</v>
      </c>
      <c r="S298" s="83">
        <f>ROUND(F298*Q298,2)</f>
        <v>230.87</v>
      </c>
      <c r="T298" s="81">
        <f>ROUND(S298*G298,2)</f>
        <v>46.4</v>
      </c>
      <c r="U298" s="81">
        <f>T298-ROUND(Q298*G298,2)</f>
        <v>15.459999999999997</v>
      </c>
      <c r="V298" s="82"/>
      <c r="W298" s="81">
        <f>R298+T298+V298</f>
        <v>215.70000000000002</v>
      </c>
      <c r="X298" s="10"/>
      <c r="Y298" s="151"/>
      <c r="Z298" s="151"/>
      <c r="AA298" s="151"/>
      <c r="AB298" s="151"/>
      <c r="AC298" s="151"/>
      <c r="AD298" s="151"/>
      <c r="AE298" s="159"/>
      <c r="AF298" s="159"/>
      <c r="AG298" s="159"/>
      <c r="AH298" s="159"/>
      <c r="AI298" s="84">
        <f>IF($I298=AI$6,$E298,0)</f>
        <v>0</v>
      </c>
      <c r="AJ298" s="84">
        <f t="shared" ref="AJ298:AJ299" si="1711">IF($K298=ROUND(AI$6*$F298,2),$G298,0)</f>
        <v>0</v>
      </c>
      <c r="AK298" s="141">
        <f>IF($H298&gt;0,AI298,0)</f>
        <v>0</v>
      </c>
      <c r="AL298" s="141">
        <f>IF(AK298&gt;0,1,0)</f>
        <v>0</v>
      </c>
      <c r="AM298" s="141">
        <f>IF($H298&gt;0,AJ298,0)</f>
        <v>0</v>
      </c>
      <c r="AN298" s="141">
        <f>IF(AM298&gt;0,1,0)</f>
        <v>0</v>
      </c>
      <c r="AO298" s="84">
        <f>IF($I298=AO$6,$E298,0)</f>
        <v>0</v>
      </c>
      <c r="AP298" s="84">
        <f t="shared" ref="AP298:AP299" si="1712">IF($K298=ROUND(AO$6*$F298,2),$G298,0)</f>
        <v>0</v>
      </c>
      <c r="AQ298" s="141">
        <f>IF($H298&gt;0,AO298,0)</f>
        <v>0</v>
      </c>
      <c r="AR298" s="141">
        <f>IF(AQ298&gt;0,1,0)</f>
        <v>0</v>
      </c>
      <c r="AS298" s="141">
        <f>IF($H298&gt;0,AP298,0)</f>
        <v>0</v>
      </c>
      <c r="AT298" s="141">
        <f>IF(AS298&gt;0,1,0)</f>
        <v>0</v>
      </c>
      <c r="AU298" s="141" t="e">
        <f>IF($H298&gt;0,#REF!,0)</f>
        <v>#REF!</v>
      </c>
      <c r="AV298" s="141" t="e">
        <f>IF(AU298&gt;0,1,0)</f>
        <v>#REF!</v>
      </c>
      <c r="AW298" s="141" t="e">
        <f>IF($H298&gt;0,#REF!,0)</f>
        <v>#REF!</v>
      </c>
      <c r="AX298" s="141" t="e">
        <f>IF(AW298&gt;0,1,0)</f>
        <v>#REF!</v>
      </c>
      <c r="AY298" s="247">
        <f t="shared" si="1565"/>
        <v>1E-3</v>
      </c>
      <c r="AZ298" s="85"/>
      <c r="BA298" s="86">
        <v>1</v>
      </c>
    </row>
    <row r="299" spans="1:53" ht="45.75" x14ac:dyDescent="0.65">
      <c r="A299" s="87" t="str">
        <f>IF(E299+G299&gt;0,A298,"")</f>
        <v/>
      </c>
      <c r="B299" s="87" t="str">
        <f>IF(E299+G299&gt;0,B298,"")</f>
        <v/>
      </c>
      <c r="C299" s="76">
        <v>6</v>
      </c>
      <c r="D299" s="77" t="s">
        <v>177</v>
      </c>
      <c r="E299" s="78">
        <v>0</v>
      </c>
      <c r="F299" s="137">
        <v>1.1000000000000001</v>
      </c>
      <c r="G299" s="78">
        <v>0</v>
      </c>
      <c r="H299" s="249">
        <f t="shared" si="1564"/>
        <v>0</v>
      </c>
      <c r="I299" s="80">
        <f>SUMIF(Y$14:AT$14,C299,Y$6:AT$6)</f>
        <v>0</v>
      </c>
      <c r="J299" s="81">
        <f t="shared" ref="J299:J301" si="1713">IF(H299=0,ROUND(E299*I299,2),ROUND(H299*E299,2))</f>
        <v>0</v>
      </c>
      <c r="K299" s="80">
        <f t="shared" ref="K299:K301" si="1714">ROUND(F299*I299,2)</f>
        <v>0</v>
      </c>
      <c r="L299" s="81">
        <f t="shared" ref="L299:L301" si="1715">IF(H299=0,ROUND(ROUND(F299*I299,2)*G299,2),ROUND(G299*H299,2))</f>
        <v>0</v>
      </c>
      <c r="M299" s="81">
        <f t="shared" ref="M299:M301" si="1716">L299-ROUND(G299*I299,2)</f>
        <v>0</v>
      </c>
      <c r="N299" s="82"/>
      <c r="O299" s="81">
        <f t="shared" ref="O299:O301" si="1717">J299+L299+N299</f>
        <v>0</v>
      </c>
      <c r="Q299" s="83">
        <f t="shared" si="1573"/>
        <v>153.91</v>
      </c>
      <c r="R299" s="81">
        <f t="shared" ref="R299:R301" si="1718">ROUND(Q299*E299,2)</f>
        <v>0</v>
      </c>
      <c r="S299" s="83">
        <f t="shared" ref="S299:S301" si="1719">ROUND(F299*Q299,2)</f>
        <v>169.3</v>
      </c>
      <c r="T299" s="81">
        <f t="shared" ref="T299:T301" si="1720">ROUND(S299*G299,2)</f>
        <v>0</v>
      </c>
      <c r="U299" s="81">
        <f t="shared" ref="U299:U301" si="1721">T299-ROUND(Q299*G299,2)</f>
        <v>0</v>
      </c>
      <c r="V299" s="82"/>
      <c r="W299" s="81">
        <f t="shared" ref="W299:W301" si="1722">R299+T299+V299</f>
        <v>0</v>
      </c>
      <c r="X299" s="10"/>
      <c r="Y299" s="151"/>
      <c r="Z299" s="151"/>
      <c r="AA299" s="151"/>
      <c r="AB299" s="151"/>
      <c r="AC299" s="151"/>
      <c r="AD299" s="151"/>
      <c r="AE299" s="159"/>
      <c r="AF299" s="159"/>
      <c r="AG299" s="159"/>
      <c r="AH299" s="159"/>
      <c r="AI299" s="84">
        <f t="shared" ref="AI299" si="1723">IF($I299=AI$6,$E299,0)</f>
        <v>0</v>
      </c>
      <c r="AJ299" s="84">
        <f t="shared" si="1711"/>
        <v>0</v>
      </c>
      <c r="AK299" s="141">
        <f t="shared" ref="AK299:AK301" si="1724">IF($H299&gt;0,AI299,0)</f>
        <v>0</v>
      </c>
      <c r="AL299" s="141">
        <f t="shared" ref="AL299:AL301" si="1725">IF(AK299&gt;0,1,0)</f>
        <v>0</v>
      </c>
      <c r="AM299" s="141">
        <f t="shared" ref="AM299:AM301" si="1726">IF($H299&gt;0,AJ299,0)</f>
        <v>0</v>
      </c>
      <c r="AN299" s="141">
        <f t="shared" ref="AN299:AN301" si="1727">IF(AM299&gt;0,1,0)</f>
        <v>0</v>
      </c>
      <c r="AO299" s="84">
        <f t="shared" ref="AO299" si="1728">IF($I299=AO$6,$E299,0)</f>
        <v>0</v>
      </c>
      <c r="AP299" s="84">
        <f t="shared" si="1712"/>
        <v>0</v>
      </c>
      <c r="AQ299" s="141">
        <f t="shared" ref="AQ299:AQ301" si="1729">IF($H299&gt;0,AO299,0)</f>
        <v>0</v>
      </c>
      <c r="AR299" s="141">
        <f t="shared" ref="AR299:AR301" si="1730">IF(AQ299&gt;0,1,0)</f>
        <v>0</v>
      </c>
      <c r="AS299" s="141">
        <f t="shared" ref="AS299:AS301" si="1731">IF($H299&gt;0,AP299,0)</f>
        <v>0</v>
      </c>
      <c r="AT299" s="141">
        <f t="shared" ref="AT299:AT301" si="1732">IF(AS299&gt;0,1,0)</f>
        <v>0</v>
      </c>
      <c r="AU299" s="141">
        <f>IF($H299&gt;0,#REF!,0)</f>
        <v>0</v>
      </c>
      <c r="AV299" s="141">
        <f t="shared" ref="AV299:AV301" si="1733">IF(AU299&gt;0,1,0)</f>
        <v>0</v>
      </c>
      <c r="AW299" s="141">
        <f>IF($H299&gt;0,#REF!,0)</f>
        <v>0</v>
      </c>
      <c r="AX299" s="141">
        <f t="shared" ref="AX299:AX301" si="1734">IF(AW299&gt;0,1,0)</f>
        <v>0</v>
      </c>
      <c r="AY299" s="247">
        <f t="shared" si="1565"/>
        <v>0</v>
      </c>
      <c r="AZ299" s="85"/>
      <c r="BA299" s="86">
        <v>0</v>
      </c>
    </row>
    <row r="300" spans="1:53" ht="45.75" x14ac:dyDescent="0.65">
      <c r="A300" s="87" t="str">
        <f>IF(E300+G300&gt;0,A298,"")</f>
        <v/>
      </c>
      <c r="B300" s="87" t="str">
        <f>IF(E300+G300&gt;0,B298,"")</f>
        <v/>
      </c>
      <c r="C300" s="76">
        <f>C299</f>
        <v>6</v>
      </c>
      <c r="D300" s="77" t="s">
        <v>177</v>
      </c>
      <c r="E300" s="78">
        <v>0</v>
      </c>
      <c r="F300" s="137">
        <v>1.5</v>
      </c>
      <c r="G300" s="78">
        <v>0</v>
      </c>
      <c r="H300" s="249">
        <f t="shared" si="1564"/>
        <v>0</v>
      </c>
      <c r="I300" s="80">
        <f>SUMIF(Y$14:AT$14,C300,Y$7:AT$7)</f>
        <v>0</v>
      </c>
      <c r="J300" s="81">
        <f t="shared" si="1713"/>
        <v>0</v>
      </c>
      <c r="K300" s="80">
        <f t="shared" si="1714"/>
        <v>0</v>
      </c>
      <c r="L300" s="81">
        <f t="shared" si="1715"/>
        <v>0</v>
      </c>
      <c r="M300" s="81">
        <f t="shared" si="1716"/>
        <v>0</v>
      </c>
      <c r="N300" s="82"/>
      <c r="O300" s="81">
        <f t="shared" si="1717"/>
        <v>0</v>
      </c>
      <c r="Q300" s="83">
        <f t="shared" si="1573"/>
        <v>153.91</v>
      </c>
      <c r="R300" s="81">
        <f t="shared" si="1718"/>
        <v>0</v>
      </c>
      <c r="S300" s="83">
        <f t="shared" si="1719"/>
        <v>230.87</v>
      </c>
      <c r="T300" s="81">
        <f t="shared" si="1720"/>
        <v>0</v>
      </c>
      <c r="U300" s="81">
        <f t="shared" si="1721"/>
        <v>0</v>
      </c>
      <c r="V300" s="82"/>
      <c r="W300" s="81">
        <f t="shared" si="1722"/>
        <v>0</v>
      </c>
      <c r="X300" s="10"/>
      <c r="Y300" s="151"/>
      <c r="Z300" s="151"/>
      <c r="AA300" s="151"/>
      <c r="AB300" s="151"/>
      <c r="AC300" s="151"/>
      <c r="AD300" s="151"/>
      <c r="AE300" s="159"/>
      <c r="AF300" s="159"/>
      <c r="AG300" s="159"/>
      <c r="AH300" s="159"/>
      <c r="AI300" s="84">
        <f>IF($I300=AI$7,$E300,0)</f>
        <v>0</v>
      </c>
      <c r="AJ300" s="84">
        <f>IF($K300=ROUND(AI$7*$F300,2),$G300,0)</f>
        <v>0</v>
      </c>
      <c r="AK300" s="141">
        <f t="shared" si="1724"/>
        <v>0</v>
      </c>
      <c r="AL300" s="141">
        <f t="shared" si="1725"/>
        <v>0</v>
      </c>
      <c r="AM300" s="141">
        <f t="shared" si="1726"/>
        <v>0</v>
      </c>
      <c r="AN300" s="141">
        <f t="shared" si="1727"/>
        <v>0</v>
      </c>
      <c r="AO300" s="84">
        <f>IF($I300=AO$7,$E300,0)</f>
        <v>0</v>
      </c>
      <c r="AP300" s="84">
        <f>IF($K300=ROUND(AO$7*$F300,2),$G300,0)</f>
        <v>0</v>
      </c>
      <c r="AQ300" s="141">
        <f t="shared" si="1729"/>
        <v>0</v>
      </c>
      <c r="AR300" s="141">
        <f t="shared" si="1730"/>
        <v>0</v>
      </c>
      <c r="AS300" s="141">
        <f t="shared" si="1731"/>
        <v>0</v>
      </c>
      <c r="AT300" s="141">
        <f t="shared" si="1732"/>
        <v>0</v>
      </c>
      <c r="AU300" s="141">
        <f>IF($H300&gt;0,#REF!,0)</f>
        <v>0</v>
      </c>
      <c r="AV300" s="141">
        <f t="shared" si="1733"/>
        <v>0</v>
      </c>
      <c r="AW300" s="141">
        <f>IF($H300&gt;0,#REF!,0)</f>
        <v>0</v>
      </c>
      <c r="AX300" s="141">
        <f t="shared" si="1734"/>
        <v>0</v>
      </c>
      <c r="AY300" s="247">
        <f t="shared" si="1565"/>
        <v>0</v>
      </c>
      <c r="AZ300" s="85"/>
      <c r="BA300" s="86">
        <v>0</v>
      </c>
    </row>
    <row r="301" spans="1:53" ht="45.75" x14ac:dyDescent="0.65">
      <c r="A301" s="87" t="str">
        <f>IF(E301+G301&gt;0,A298,"")</f>
        <v/>
      </c>
      <c r="B301" s="87" t="str">
        <f>IF(E301+G301&gt;0,B298,"")</f>
        <v/>
      </c>
      <c r="C301" s="76">
        <f>C299</f>
        <v>6</v>
      </c>
      <c r="D301" s="77" t="s">
        <v>177</v>
      </c>
      <c r="E301" s="78">
        <v>0</v>
      </c>
      <c r="F301" s="137">
        <v>1.1000000000000001</v>
      </c>
      <c r="G301" s="78">
        <v>0</v>
      </c>
      <c r="H301" s="249">
        <f t="shared" si="1564"/>
        <v>0</v>
      </c>
      <c r="I301" s="80">
        <f>SUMIF(Y$14:AT$14,C301,Y$7:AT$7)</f>
        <v>0</v>
      </c>
      <c r="J301" s="81">
        <f t="shared" si="1713"/>
        <v>0</v>
      </c>
      <c r="K301" s="80">
        <f t="shared" si="1714"/>
        <v>0</v>
      </c>
      <c r="L301" s="81">
        <f t="shared" si="1715"/>
        <v>0</v>
      </c>
      <c r="M301" s="81">
        <f t="shared" si="1716"/>
        <v>0</v>
      </c>
      <c r="N301" s="82"/>
      <c r="O301" s="81">
        <f t="shared" si="1717"/>
        <v>0</v>
      </c>
      <c r="Q301" s="83">
        <f t="shared" si="1573"/>
        <v>153.91</v>
      </c>
      <c r="R301" s="81">
        <f t="shared" si="1718"/>
        <v>0</v>
      </c>
      <c r="S301" s="83">
        <f t="shared" si="1719"/>
        <v>169.3</v>
      </c>
      <c r="T301" s="81">
        <f t="shared" si="1720"/>
        <v>0</v>
      </c>
      <c r="U301" s="81">
        <f t="shared" si="1721"/>
        <v>0</v>
      </c>
      <c r="V301" s="82"/>
      <c r="W301" s="81">
        <f t="shared" si="1722"/>
        <v>0</v>
      </c>
      <c r="X301" s="10"/>
      <c r="Y301" s="151"/>
      <c r="Z301" s="151"/>
      <c r="AA301" s="151"/>
      <c r="AB301" s="151"/>
      <c r="AC301" s="151"/>
      <c r="AD301" s="151"/>
      <c r="AE301" s="159"/>
      <c r="AF301" s="159"/>
      <c r="AG301" s="159"/>
      <c r="AH301" s="159"/>
      <c r="AI301" s="84">
        <f>IF($I301=AI$7,$E301,0)</f>
        <v>0</v>
      </c>
      <c r="AJ301" s="84">
        <f>IF($K301=ROUND(AI$7*$F301,2),$G301,0)</f>
        <v>0</v>
      </c>
      <c r="AK301" s="141">
        <f t="shared" si="1724"/>
        <v>0</v>
      </c>
      <c r="AL301" s="141">
        <f t="shared" si="1725"/>
        <v>0</v>
      </c>
      <c r="AM301" s="141">
        <f t="shared" si="1726"/>
        <v>0</v>
      </c>
      <c r="AN301" s="141">
        <f t="shared" si="1727"/>
        <v>0</v>
      </c>
      <c r="AO301" s="84">
        <f>IF($I301=AO$7,$E301,0)</f>
        <v>0</v>
      </c>
      <c r="AP301" s="84">
        <f>IF($K301=ROUND(AO$7*$F301,2),$G301,0)</f>
        <v>0</v>
      </c>
      <c r="AQ301" s="141">
        <f t="shared" si="1729"/>
        <v>0</v>
      </c>
      <c r="AR301" s="141">
        <f t="shared" si="1730"/>
        <v>0</v>
      </c>
      <c r="AS301" s="141">
        <f t="shared" si="1731"/>
        <v>0</v>
      </c>
      <c r="AT301" s="141">
        <f t="shared" si="1732"/>
        <v>0</v>
      </c>
      <c r="AU301" s="141">
        <f>IF($H301&gt;0,#REF!,0)</f>
        <v>0</v>
      </c>
      <c r="AV301" s="141">
        <f t="shared" si="1733"/>
        <v>0</v>
      </c>
      <c r="AW301" s="141">
        <f>IF($H301&gt;0,#REF!,0)</f>
        <v>0</v>
      </c>
      <c r="AX301" s="141">
        <f t="shared" si="1734"/>
        <v>0</v>
      </c>
      <c r="AY301" s="247">
        <f t="shared" si="1565"/>
        <v>0</v>
      </c>
      <c r="AZ301" s="85"/>
      <c r="BA301" s="86">
        <v>0</v>
      </c>
    </row>
    <row r="302" spans="1:53" ht="45.75" x14ac:dyDescent="0.65">
      <c r="A302" s="74" t="s">
        <v>178</v>
      </c>
      <c r="B302" s="74" t="s">
        <v>46</v>
      </c>
      <c r="C302" s="76">
        <f>C303</f>
        <v>6</v>
      </c>
      <c r="D302" s="77" t="s">
        <v>179</v>
      </c>
      <c r="E302" s="78">
        <v>0.7</v>
      </c>
      <c r="F302" s="137">
        <v>1.5</v>
      </c>
      <c r="G302" s="78">
        <v>0</v>
      </c>
      <c r="H302" s="249">
        <f t="shared" si="1564"/>
        <v>6.9999999999999999E-4</v>
      </c>
      <c r="I302" s="80">
        <f>SUMIF(Y$14:AT$14,C302,Y$6:AT$6)</f>
        <v>0</v>
      </c>
      <c r="J302" s="81">
        <f>IF(H302=0,ROUND(E302*I302,2),ROUND(H302*E302,2))</f>
        <v>0</v>
      </c>
      <c r="K302" s="80">
        <f>ROUND(F302*I302,2)</f>
        <v>0</v>
      </c>
      <c r="L302" s="81">
        <f>IF(H302=0,ROUND(ROUND(F302*I302,2)*G302,2),ROUND(G302*H302,2))</f>
        <v>0</v>
      </c>
      <c r="M302" s="81">
        <f>L302-ROUND(G302*I302,2)</f>
        <v>0</v>
      </c>
      <c r="N302" s="82"/>
      <c r="O302" s="81">
        <f>J302+L302+N302</f>
        <v>0</v>
      </c>
      <c r="Q302" s="83">
        <f t="shared" si="1573"/>
        <v>153.91</v>
      </c>
      <c r="R302" s="81">
        <f>ROUND(Q302*E302,2)</f>
        <v>107.74</v>
      </c>
      <c r="S302" s="83">
        <f>ROUND(F302*Q302,2)</f>
        <v>230.87</v>
      </c>
      <c r="T302" s="81">
        <f>ROUND(S302*G302,2)</f>
        <v>0</v>
      </c>
      <c r="U302" s="81">
        <f>T302-ROUND(Q302*G302,2)</f>
        <v>0</v>
      </c>
      <c r="V302" s="82"/>
      <c r="W302" s="81">
        <f>R302+T302+V302</f>
        <v>107.74</v>
      </c>
      <c r="X302" s="10"/>
      <c r="Y302" s="151"/>
      <c r="Z302" s="151"/>
      <c r="AA302" s="151"/>
      <c r="AB302" s="151"/>
      <c r="AC302" s="151"/>
      <c r="AD302" s="151"/>
      <c r="AE302" s="159"/>
      <c r="AF302" s="159"/>
      <c r="AG302" s="159"/>
      <c r="AH302" s="159"/>
      <c r="AI302" s="84">
        <f>IF($I302=AI$6,$E302,0)</f>
        <v>0</v>
      </c>
      <c r="AJ302" s="84">
        <f t="shared" ref="AJ302:AJ303" si="1735">IF($K302=ROUND(AI$6*$F302,2),$G302,0)</f>
        <v>0</v>
      </c>
      <c r="AK302" s="141">
        <f>IF($H302&gt;0,AI302,0)</f>
        <v>0</v>
      </c>
      <c r="AL302" s="141">
        <f>IF(AK302&gt;0,1,0)</f>
        <v>0</v>
      </c>
      <c r="AM302" s="141">
        <f>IF($H302&gt;0,AJ302,0)</f>
        <v>0</v>
      </c>
      <c r="AN302" s="141">
        <f>IF(AM302&gt;0,1,0)</f>
        <v>0</v>
      </c>
      <c r="AO302" s="84">
        <f>IF($I302=AO$6,$E302,0)</f>
        <v>0</v>
      </c>
      <c r="AP302" s="84">
        <f t="shared" ref="AP302:AP303" si="1736">IF($K302=ROUND(AO$6*$F302,2),$G302,0)</f>
        <v>0</v>
      </c>
      <c r="AQ302" s="141">
        <f>IF($H302&gt;0,AO302,0)</f>
        <v>0</v>
      </c>
      <c r="AR302" s="141">
        <f>IF(AQ302&gt;0,1,0)</f>
        <v>0</v>
      </c>
      <c r="AS302" s="141">
        <f>IF($H302&gt;0,AP302,0)</f>
        <v>0</v>
      </c>
      <c r="AT302" s="141">
        <f>IF(AS302&gt;0,1,0)</f>
        <v>0</v>
      </c>
      <c r="AU302" s="141" t="e">
        <f>IF($H302&gt;0,#REF!,0)</f>
        <v>#REF!</v>
      </c>
      <c r="AV302" s="141" t="e">
        <f>IF(AU302&gt;0,1,0)</f>
        <v>#REF!</v>
      </c>
      <c r="AW302" s="141" t="e">
        <f>IF($H302&gt;0,#REF!,0)</f>
        <v>#REF!</v>
      </c>
      <c r="AX302" s="141" t="e">
        <f>IF(AW302&gt;0,1,0)</f>
        <v>#REF!</v>
      </c>
      <c r="AY302" s="247">
        <f t="shared" si="1565"/>
        <v>4.0000000000000001E-3</v>
      </c>
      <c r="AZ302" s="85"/>
      <c r="BA302" s="86">
        <v>4</v>
      </c>
    </row>
    <row r="303" spans="1:53" ht="45.75" x14ac:dyDescent="0.65">
      <c r="A303" s="87" t="str">
        <f>IF(E303+G303&gt;0,A302,"")</f>
        <v/>
      </c>
      <c r="B303" s="87" t="str">
        <f>IF(E303+G303&gt;0,B302,"")</f>
        <v/>
      </c>
      <c r="C303" s="76">
        <v>6</v>
      </c>
      <c r="D303" s="77" t="s">
        <v>179</v>
      </c>
      <c r="E303" s="78">
        <v>0</v>
      </c>
      <c r="F303" s="137">
        <v>1.1000000000000001</v>
      </c>
      <c r="G303" s="78">
        <v>0</v>
      </c>
      <c r="H303" s="249">
        <f t="shared" si="1564"/>
        <v>0</v>
      </c>
      <c r="I303" s="80">
        <f>SUMIF(Y$14:AT$14,C303,Y$6:AT$6)</f>
        <v>0</v>
      </c>
      <c r="J303" s="81">
        <f t="shared" ref="J303:J305" si="1737">IF(H303=0,ROUND(E303*I303,2),ROUND(H303*E303,2))</f>
        <v>0</v>
      </c>
      <c r="K303" s="80">
        <f t="shared" ref="K303:K305" si="1738">ROUND(F303*I303,2)</f>
        <v>0</v>
      </c>
      <c r="L303" s="81">
        <f t="shared" ref="L303:L305" si="1739">IF(H303=0,ROUND(ROUND(F303*I303,2)*G303,2),ROUND(G303*H303,2))</f>
        <v>0</v>
      </c>
      <c r="M303" s="81">
        <f t="shared" ref="M303:M305" si="1740">L303-ROUND(G303*I303,2)</f>
        <v>0</v>
      </c>
      <c r="N303" s="82"/>
      <c r="O303" s="81">
        <f t="shared" ref="O303:O305" si="1741">J303+L303+N303</f>
        <v>0</v>
      </c>
      <c r="Q303" s="83">
        <f t="shared" si="1573"/>
        <v>153.91</v>
      </c>
      <c r="R303" s="81">
        <f t="shared" ref="R303:R305" si="1742">ROUND(Q303*E303,2)</f>
        <v>0</v>
      </c>
      <c r="S303" s="83">
        <f t="shared" ref="S303:S305" si="1743">ROUND(F303*Q303,2)</f>
        <v>169.3</v>
      </c>
      <c r="T303" s="81">
        <f t="shared" ref="T303:T305" si="1744">ROUND(S303*G303,2)</f>
        <v>0</v>
      </c>
      <c r="U303" s="81">
        <f t="shared" ref="U303:U305" si="1745">T303-ROUND(Q303*G303,2)</f>
        <v>0</v>
      </c>
      <c r="V303" s="82"/>
      <c r="W303" s="81">
        <f t="shared" ref="W303:W305" si="1746">R303+T303+V303</f>
        <v>0</v>
      </c>
      <c r="X303" s="10"/>
      <c r="Y303" s="151"/>
      <c r="Z303" s="151"/>
      <c r="AA303" s="151"/>
      <c r="AB303" s="151"/>
      <c r="AC303" s="151"/>
      <c r="AD303" s="151"/>
      <c r="AE303" s="159"/>
      <c r="AF303" s="159"/>
      <c r="AG303" s="159"/>
      <c r="AH303" s="159"/>
      <c r="AI303" s="84">
        <f t="shared" ref="AI303" si="1747">IF($I303=AI$6,$E303,0)</f>
        <v>0</v>
      </c>
      <c r="AJ303" s="84">
        <f t="shared" si="1735"/>
        <v>0</v>
      </c>
      <c r="AK303" s="141">
        <f t="shared" ref="AK303:AK305" si="1748">IF($H303&gt;0,AI303,0)</f>
        <v>0</v>
      </c>
      <c r="AL303" s="141">
        <f t="shared" ref="AL303:AL305" si="1749">IF(AK303&gt;0,1,0)</f>
        <v>0</v>
      </c>
      <c r="AM303" s="141">
        <f t="shared" ref="AM303:AM305" si="1750">IF($H303&gt;0,AJ303,0)</f>
        <v>0</v>
      </c>
      <c r="AN303" s="141">
        <f t="shared" ref="AN303:AN305" si="1751">IF(AM303&gt;0,1,0)</f>
        <v>0</v>
      </c>
      <c r="AO303" s="84">
        <f t="shared" ref="AO303" si="1752">IF($I303=AO$6,$E303,0)</f>
        <v>0</v>
      </c>
      <c r="AP303" s="84">
        <f t="shared" si="1736"/>
        <v>0</v>
      </c>
      <c r="AQ303" s="141">
        <f t="shared" ref="AQ303:AQ305" si="1753">IF($H303&gt;0,AO303,0)</f>
        <v>0</v>
      </c>
      <c r="AR303" s="141">
        <f t="shared" ref="AR303:AR305" si="1754">IF(AQ303&gt;0,1,0)</f>
        <v>0</v>
      </c>
      <c r="AS303" s="141">
        <f t="shared" ref="AS303:AS305" si="1755">IF($H303&gt;0,AP303,0)</f>
        <v>0</v>
      </c>
      <c r="AT303" s="141">
        <f t="shared" ref="AT303:AT305" si="1756">IF(AS303&gt;0,1,0)</f>
        <v>0</v>
      </c>
      <c r="AU303" s="141">
        <f>IF($H303&gt;0,#REF!,0)</f>
        <v>0</v>
      </c>
      <c r="AV303" s="141">
        <f t="shared" ref="AV303:AV305" si="1757">IF(AU303&gt;0,1,0)</f>
        <v>0</v>
      </c>
      <c r="AW303" s="141">
        <f>IF($H303&gt;0,#REF!,0)</f>
        <v>0</v>
      </c>
      <c r="AX303" s="141">
        <f t="shared" ref="AX303:AX305" si="1758">IF(AW303&gt;0,1,0)</f>
        <v>0</v>
      </c>
      <c r="AY303" s="247">
        <f t="shared" si="1565"/>
        <v>0</v>
      </c>
      <c r="AZ303" s="85"/>
      <c r="BA303" s="86">
        <v>0</v>
      </c>
    </row>
    <row r="304" spans="1:53" ht="45.75" x14ac:dyDescent="0.65">
      <c r="A304" s="87" t="str">
        <f>IF(E304+G304&gt;0,A302,"")</f>
        <v/>
      </c>
      <c r="B304" s="87" t="str">
        <f>IF(E304+G304&gt;0,B302,"")</f>
        <v/>
      </c>
      <c r="C304" s="76">
        <f>C303</f>
        <v>6</v>
      </c>
      <c r="D304" s="77" t="s">
        <v>179</v>
      </c>
      <c r="E304" s="78">
        <v>0</v>
      </c>
      <c r="F304" s="137">
        <v>1.5</v>
      </c>
      <c r="G304" s="78">
        <v>0</v>
      </c>
      <c r="H304" s="249">
        <f t="shared" si="1564"/>
        <v>0</v>
      </c>
      <c r="I304" s="80">
        <f>SUMIF(Y$14:AT$14,C304,Y$7:AT$7)</f>
        <v>0</v>
      </c>
      <c r="J304" s="81">
        <f t="shared" si="1737"/>
        <v>0</v>
      </c>
      <c r="K304" s="80">
        <f t="shared" si="1738"/>
        <v>0</v>
      </c>
      <c r="L304" s="81">
        <f t="shared" si="1739"/>
        <v>0</v>
      </c>
      <c r="M304" s="81">
        <f t="shared" si="1740"/>
        <v>0</v>
      </c>
      <c r="N304" s="82"/>
      <c r="O304" s="81">
        <f t="shared" si="1741"/>
        <v>0</v>
      </c>
      <c r="Q304" s="83">
        <f t="shared" si="1573"/>
        <v>153.91</v>
      </c>
      <c r="R304" s="81">
        <f t="shared" si="1742"/>
        <v>0</v>
      </c>
      <c r="S304" s="83">
        <f t="shared" si="1743"/>
        <v>230.87</v>
      </c>
      <c r="T304" s="81">
        <f t="shared" si="1744"/>
        <v>0</v>
      </c>
      <c r="U304" s="81">
        <f t="shared" si="1745"/>
        <v>0</v>
      </c>
      <c r="V304" s="82"/>
      <c r="W304" s="81">
        <f t="shared" si="1746"/>
        <v>0</v>
      </c>
      <c r="X304" s="10"/>
      <c r="Y304" s="151"/>
      <c r="Z304" s="151"/>
      <c r="AA304" s="151"/>
      <c r="AB304" s="151"/>
      <c r="AC304" s="151"/>
      <c r="AD304" s="151"/>
      <c r="AE304" s="159"/>
      <c r="AF304" s="159"/>
      <c r="AG304" s="159"/>
      <c r="AH304" s="159"/>
      <c r="AI304" s="84">
        <f>IF($I304=AI$7,$E304,0)</f>
        <v>0</v>
      </c>
      <c r="AJ304" s="84">
        <f>IF($K304=ROUND(AI$7*$F304,2),$G304,0)</f>
        <v>0</v>
      </c>
      <c r="AK304" s="141">
        <f t="shared" si="1748"/>
        <v>0</v>
      </c>
      <c r="AL304" s="141">
        <f t="shared" si="1749"/>
        <v>0</v>
      </c>
      <c r="AM304" s="141">
        <f t="shared" si="1750"/>
        <v>0</v>
      </c>
      <c r="AN304" s="141">
        <f t="shared" si="1751"/>
        <v>0</v>
      </c>
      <c r="AO304" s="84">
        <f>IF($I304=AO$7,$E304,0)</f>
        <v>0</v>
      </c>
      <c r="AP304" s="84">
        <f>IF($K304=ROUND(AO$7*$F304,2),$G304,0)</f>
        <v>0</v>
      </c>
      <c r="AQ304" s="141">
        <f t="shared" si="1753"/>
        <v>0</v>
      </c>
      <c r="AR304" s="141">
        <f t="shared" si="1754"/>
        <v>0</v>
      </c>
      <c r="AS304" s="141">
        <f t="shared" si="1755"/>
        <v>0</v>
      </c>
      <c r="AT304" s="141">
        <f t="shared" si="1756"/>
        <v>0</v>
      </c>
      <c r="AU304" s="141">
        <f>IF($H304&gt;0,#REF!,0)</f>
        <v>0</v>
      </c>
      <c r="AV304" s="141">
        <f t="shared" si="1757"/>
        <v>0</v>
      </c>
      <c r="AW304" s="141">
        <f>IF($H304&gt;0,#REF!,0)</f>
        <v>0</v>
      </c>
      <c r="AX304" s="141">
        <f t="shared" si="1758"/>
        <v>0</v>
      </c>
      <c r="AY304" s="247">
        <f t="shared" si="1565"/>
        <v>0</v>
      </c>
      <c r="AZ304" s="85"/>
      <c r="BA304" s="86">
        <v>0</v>
      </c>
    </row>
    <row r="305" spans="1:53" ht="45.75" x14ac:dyDescent="0.65">
      <c r="A305" s="87" t="str">
        <f>IF(E305+G305&gt;0,A302,"")</f>
        <v/>
      </c>
      <c r="B305" s="87" t="str">
        <f>IF(E305+G305&gt;0,B302,"")</f>
        <v/>
      </c>
      <c r="C305" s="76">
        <f>C303</f>
        <v>6</v>
      </c>
      <c r="D305" s="77" t="s">
        <v>179</v>
      </c>
      <c r="E305" s="78">
        <v>0</v>
      </c>
      <c r="F305" s="137">
        <v>1.1000000000000001</v>
      </c>
      <c r="G305" s="78">
        <v>0</v>
      </c>
      <c r="H305" s="249">
        <f t="shared" si="1564"/>
        <v>0</v>
      </c>
      <c r="I305" s="80">
        <f>SUMIF(Y$14:AT$14,C305,Y$7:AT$7)</f>
        <v>0</v>
      </c>
      <c r="J305" s="81">
        <f t="shared" si="1737"/>
        <v>0</v>
      </c>
      <c r="K305" s="80">
        <f t="shared" si="1738"/>
        <v>0</v>
      </c>
      <c r="L305" s="81">
        <f t="shared" si="1739"/>
        <v>0</v>
      </c>
      <c r="M305" s="81">
        <f t="shared" si="1740"/>
        <v>0</v>
      </c>
      <c r="N305" s="82"/>
      <c r="O305" s="81">
        <f t="shared" si="1741"/>
        <v>0</v>
      </c>
      <c r="Q305" s="83">
        <f t="shared" si="1573"/>
        <v>153.91</v>
      </c>
      <c r="R305" s="81">
        <f t="shared" si="1742"/>
        <v>0</v>
      </c>
      <c r="S305" s="83">
        <f t="shared" si="1743"/>
        <v>169.3</v>
      </c>
      <c r="T305" s="81">
        <f t="shared" si="1744"/>
        <v>0</v>
      </c>
      <c r="U305" s="81">
        <f t="shared" si="1745"/>
        <v>0</v>
      </c>
      <c r="V305" s="82"/>
      <c r="W305" s="81">
        <f t="shared" si="1746"/>
        <v>0</v>
      </c>
      <c r="X305" s="10"/>
      <c r="Y305" s="151"/>
      <c r="Z305" s="151"/>
      <c r="AA305" s="151"/>
      <c r="AB305" s="151"/>
      <c r="AC305" s="151"/>
      <c r="AD305" s="151"/>
      <c r="AE305" s="159"/>
      <c r="AF305" s="159"/>
      <c r="AG305" s="159"/>
      <c r="AH305" s="159"/>
      <c r="AI305" s="84">
        <f>IF($I305=AI$7,$E305,0)</f>
        <v>0</v>
      </c>
      <c r="AJ305" s="84">
        <f>IF($K305=ROUND(AI$7*$F305,2),$G305,0)</f>
        <v>0</v>
      </c>
      <c r="AK305" s="141">
        <f t="shared" si="1748"/>
        <v>0</v>
      </c>
      <c r="AL305" s="141">
        <f t="shared" si="1749"/>
        <v>0</v>
      </c>
      <c r="AM305" s="141">
        <f t="shared" si="1750"/>
        <v>0</v>
      </c>
      <c r="AN305" s="141">
        <f t="shared" si="1751"/>
        <v>0</v>
      </c>
      <c r="AO305" s="84">
        <f>IF($I305=AO$7,$E305,0)</f>
        <v>0</v>
      </c>
      <c r="AP305" s="84">
        <f>IF($K305=ROUND(AO$7*$F305,2),$G305,0)</f>
        <v>0</v>
      </c>
      <c r="AQ305" s="141">
        <f t="shared" si="1753"/>
        <v>0</v>
      </c>
      <c r="AR305" s="141">
        <f t="shared" si="1754"/>
        <v>0</v>
      </c>
      <c r="AS305" s="141">
        <f t="shared" si="1755"/>
        <v>0</v>
      </c>
      <c r="AT305" s="141">
        <f t="shared" si="1756"/>
        <v>0</v>
      </c>
      <c r="AU305" s="141">
        <f>IF($H305&gt;0,#REF!,0)</f>
        <v>0</v>
      </c>
      <c r="AV305" s="141">
        <f t="shared" si="1757"/>
        <v>0</v>
      </c>
      <c r="AW305" s="141">
        <f>IF($H305&gt;0,#REF!,0)</f>
        <v>0</v>
      </c>
      <c r="AX305" s="141">
        <f t="shared" si="1758"/>
        <v>0</v>
      </c>
      <c r="AY305" s="247">
        <f t="shared" si="1565"/>
        <v>0</v>
      </c>
      <c r="AZ305" s="85"/>
      <c r="BA305" s="86">
        <v>0</v>
      </c>
    </row>
    <row r="306" spans="1:53" ht="45.75" x14ac:dyDescent="0.65">
      <c r="A306" s="74" t="s">
        <v>180</v>
      </c>
      <c r="B306" s="74" t="s">
        <v>46</v>
      </c>
      <c r="C306" s="76">
        <f>C307</f>
        <v>6</v>
      </c>
      <c r="D306" s="77" t="s">
        <v>181</v>
      </c>
      <c r="E306" s="78">
        <v>2.6469999999999998</v>
      </c>
      <c r="F306" s="137">
        <v>1.5</v>
      </c>
      <c r="G306" s="78">
        <v>0</v>
      </c>
      <c r="H306" s="249">
        <f t="shared" si="1564"/>
        <v>2.6469999999999996E-3</v>
      </c>
      <c r="I306" s="80">
        <f>SUMIF(Y$14:AT$14,C306,Y$6:AT$6)</f>
        <v>0</v>
      </c>
      <c r="J306" s="81">
        <f>IF(H306=0,ROUND(E306*I306,2),ROUND(H306*E306,2))</f>
        <v>0.01</v>
      </c>
      <c r="K306" s="80">
        <f>ROUND(F306*I306,2)</f>
        <v>0</v>
      </c>
      <c r="L306" s="81">
        <f>IF(H306=0,ROUND(ROUND(F306*I306,2)*G306,2),ROUND(G306*H306,2))</f>
        <v>0</v>
      </c>
      <c r="M306" s="81">
        <f>L306-ROUND(G306*I306,2)</f>
        <v>0</v>
      </c>
      <c r="N306" s="82"/>
      <c r="O306" s="81">
        <f>J306+L306+N306</f>
        <v>0.01</v>
      </c>
      <c r="Q306" s="83">
        <f t="shared" si="1573"/>
        <v>153.91</v>
      </c>
      <c r="R306" s="81">
        <f>ROUND(Q306*E306,2)</f>
        <v>407.4</v>
      </c>
      <c r="S306" s="83">
        <f>ROUND(F306*Q306,2)</f>
        <v>230.87</v>
      </c>
      <c r="T306" s="81">
        <f>ROUND(S306*G306,2)</f>
        <v>0</v>
      </c>
      <c r="U306" s="81">
        <f>T306-ROUND(Q306*G306,2)</f>
        <v>0</v>
      </c>
      <c r="V306" s="82"/>
      <c r="W306" s="81">
        <f>R306+T306+V306</f>
        <v>407.4</v>
      </c>
      <c r="X306" s="10"/>
      <c r="Y306" s="151"/>
      <c r="Z306" s="151"/>
      <c r="AA306" s="151"/>
      <c r="AB306" s="151"/>
      <c r="AC306" s="151"/>
      <c r="AD306" s="151"/>
      <c r="AE306" s="159"/>
      <c r="AF306" s="159"/>
      <c r="AG306" s="159"/>
      <c r="AH306" s="159"/>
      <c r="AI306" s="84">
        <f>IF($I306=AI$6,$E306,0)</f>
        <v>0</v>
      </c>
      <c r="AJ306" s="84">
        <f t="shared" ref="AJ306:AJ307" si="1759">IF($K306=ROUND(AI$6*$F306,2),$G306,0)</f>
        <v>0</v>
      </c>
      <c r="AK306" s="141">
        <f>IF($H306&gt;0,AI306,0)</f>
        <v>0</v>
      </c>
      <c r="AL306" s="141">
        <f>IF(AK306&gt;0,1,0)</f>
        <v>0</v>
      </c>
      <c r="AM306" s="141">
        <f>IF($H306&gt;0,AJ306,0)</f>
        <v>0</v>
      </c>
      <c r="AN306" s="141">
        <f>IF(AM306&gt;0,1,0)</f>
        <v>0</v>
      </c>
      <c r="AO306" s="84">
        <f>IF($I306=AO$6,$E306,0)</f>
        <v>0</v>
      </c>
      <c r="AP306" s="84">
        <f t="shared" ref="AP306:AP307" si="1760">IF($K306=ROUND(AO$6*$F306,2),$G306,0)</f>
        <v>0</v>
      </c>
      <c r="AQ306" s="141">
        <f>IF($H306&gt;0,AO306,0)</f>
        <v>0</v>
      </c>
      <c r="AR306" s="141">
        <f>IF(AQ306&gt;0,1,0)</f>
        <v>0</v>
      </c>
      <c r="AS306" s="141">
        <f>IF($H306&gt;0,AP306,0)</f>
        <v>0</v>
      </c>
      <c r="AT306" s="141">
        <f>IF(AS306&gt;0,1,0)</f>
        <v>0</v>
      </c>
      <c r="AU306" s="141" t="e">
        <f>IF($H306&gt;0,#REF!,0)</f>
        <v>#REF!</v>
      </c>
      <c r="AV306" s="141" t="e">
        <f>IF(AU306&gt;0,1,0)</f>
        <v>#REF!</v>
      </c>
      <c r="AW306" s="141" t="e">
        <f>IF($H306&gt;0,#REF!,0)</f>
        <v>#REF!</v>
      </c>
      <c r="AX306" s="141" t="e">
        <f>IF(AW306&gt;0,1,0)</f>
        <v>#REF!</v>
      </c>
      <c r="AY306" s="247">
        <f t="shared" si="1565"/>
        <v>2.8E-3</v>
      </c>
      <c r="AZ306" s="85"/>
      <c r="BA306" s="86">
        <v>2.8</v>
      </c>
    </row>
    <row r="307" spans="1:53" ht="45.75" x14ac:dyDescent="0.65">
      <c r="A307" s="87" t="str">
        <f>IF(E307+G307&gt;0,A306,"")</f>
        <v/>
      </c>
      <c r="B307" s="87" t="str">
        <f>IF(E307+G307&gt;0,B306,"")</f>
        <v/>
      </c>
      <c r="C307" s="76">
        <v>6</v>
      </c>
      <c r="D307" s="77" t="s">
        <v>181</v>
      </c>
      <c r="E307" s="78">
        <v>0</v>
      </c>
      <c r="F307" s="137">
        <v>1.1000000000000001</v>
      </c>
      <c r="G307" s="78">
        <v>0</v>
      </c>
      <c r="H307" s="249">
        <f t="shared" si="1564"/>
        <v>0</v>
      </c>
      <c r="I307" s="80">
        <f>SUMIF(Y$14:AT$14,C307,Y$6:AT$6)</f>
        <v>0</v>
      </c>
      <c r="J307" s="81">
        <f t="shared" ref="J307:J309" si="1761">IF(H307=0,ROUND(E307*I307,2),ROUND(H307*E307,2))</f>
        <v>0</v>
      </c>
      <c r="K307" s="80">
        <f t="shared" ref="K307:K309" si="1762">ROUND(F307*I307,2)</f>
        <v>0</v>
      </c>
      <c r="L307" s="81">
        <f t="shared" ref="L307:L309" si="1763">IF(H307=0,ROUND(ROUND(F307*I307,2)*G307,2),ROUND(G307*H307,2))</f>
        <v>0</v>
      </c>
      <c r="M307" s="81">
        <f t="shared" ref="M307:M309" si="1764">L307-ROUND(G307*I307,2)</f>
        <v>0</v>
      </c>
      <c r="N307" s="82"/>
      <c r="O307" s="81">
        <f t="shared" ref="O307:O309" si="1765">J307+L307+N307</f>
        <v>0</v>
      </c>
      <c r="Q307" s="83">
        <f t="shared" si="1573"/>
        <v>153.91</v>
      </c>
      <c r="R307" s="81">
        <f t="shared" ref="R307:R309" si="1766">ROUND(Q307*E307,2)</f>
        <v>0</v>
      </c>
      <c r="S307" s="83">
        <f t="shared" ref="S307:S309" si="1767">ROUND(F307*Q307,2)</f>
        <v>169.3</v>
      </c>
      <c r="T307" s="81">
        <f t="shared" ref="T307:T309" si="1768">ROUND(S307*G307,2)</f>
        <v>0</v>
      </c>
      <c r="U307" s="81">
        <f t="shared" ref="U307:U309" si="1769">T307-ROUND(Q307*G307,2)</f>
        <v>0</v>
      </c>
      <c r="V307" s="82"/>
      <c r="W307" s="81">
        <f t="shared" ref="W307:W309" si="1770">R307+T307+V307</f>
        <v>0</v>
      </c>
      <c r="X307" s="10"/>
      <c r="Y307" s="151"/>
      <c r="Z307" s="151"/>
      <c r="AA307" s="151"/>
      <c r="AB307" s="151"/>
      <c r="AC307" s="151"/>
      <c r="AD307" s="151"/>
      <c r="AE307" s="159"/>
      <c r="AF307" s="159"/>
      <c r="AG307" s="159"/>
      <c r="AH307" s="159"/>
      <c r="AI307" s="84">
        <f t="shared" ref="AI307" si="1771">IF($I307=AI$6,$E307,0)</f>
        <v>0</v>
      </c>
      <c r="AJ307" s="84">
        <f t="shared" si="1759"/>
        <v>0</v>
      </c>
      <c r="AK307" s="141">
        <f t="shared" ref="AK307:AK309" si="1772">IF($H307&gt;0,AI307,0)</f>
        <v>0</v>
      </c>
      <c r="AL307" s="141">
        <f t="shared" ref="AL307:AL309" si="1773">IF(AK307&gt;0,1,0)</f>
        <v>0</v>
      </c>
      <c r="AM307" s="141">
        <f t="shared" ref="AM307:AM309" si="1774">IF($H307&gt;0,AJ307,0)</f>
        <v>0</v>
      </c>
      <c r="AN307" s="141">
        <f t="shared" ref="AN307:AN309" si="1775">IF(AM307&gt;0,1,0)</f>
        <v>0</v>
      </c>
      <c r="AO307" s="84">
        <f t="shared" ref="AO307" si="1776">IF($I307=AO$6,$E307,0)</f>
        <v>0</v>
      </c>
      <c r="AP307" s="84">
        <f t="shared" si="1760"/>
        <v>0</v>
      </c>
      <c r="AQ307" s="141">
        <f t="shared" ref="AQ307:AQ309" si="1777">IF($H307&gt;0,AO307,0)</f>
        <v>0</v>
      </c>
      <c r="AR307" s="141">
        <f t="shared" ref="AR307:AR309" si="1778">IF(AQ307&gt;0,1,0)</f>
        <v>0</v>
      </c>
      <c r="AS307" s="141">
        <f t="shared" ref="AS307:AS309" si="1779">IF($H307&gt;0,AP307,0)</f>
        <v>0</v>
      </c>
      <c r="AT307" s="141">
        <f t="shared" ref="AT307:AT309" si="1780">IF(AS307&gt;0,1,0)</f>
        <v>0</v>
      </c>
      <c r="AU307" s="141">
        <f>IF($H307&gt;0,#REF!,0)</f>
        <v>0</v>
      </c>
      <c r="AV307" s="141">
        <f t="shared" ref="AV307:AV309" si="1781">IF(AU307&gt;0,1,0)</f>
        <v>0</v>
      </c>
      <c r="AW307" s="141">
        <f>IF($H307&gt;0,#REF!,0)</f>
        <v>0</v>
      </c>
      <c r="AX307" s="141">
        <f t="shared" ref="AX307:AX309" si="1782">IF(AW307&gt;0,1,0)</f>
        <v>0</v>
      </c>
      <c r="AY307" s="247">
        <f t="shared" si="1565"/>
        <v>0</v>
      </c>
      <c r="AZ307" s="85"/>
      <c r="BA307" s="86">
        <v>0</v>
      </c>
    </row>
    <row r="308" spans="1:53" ht="45.75" x14ac:dyDescent="0.65">
      <c r="A308" s="87" t="str">
        <f>IF(E308+G308&gt;0,A306,"")</f>
        <v/>
      </c>
      <c r="B308" s="87" t="str">
        <f>IF(E308+G308&gt;0,B306,"")</f>
        <v/>
      </c>
      <c r="C308" s="76">
        <f>C307</f>
        <v>6</v>
      </c>
      <c r="D308" s="77" t="s">
        <v>181</v>
      </c>
      <c r="E308" s="78">
        <v>0</v>
      </c>
      <c r="F308" s="137">
        <v>1.5</v>
      </c>
      <c r="G308" s="78">
        <v>0</v>
      </c>
      <c r="H308" s="249">
        <f t="shared" si="1564"/>
        <v>0</v>
      </c>
      <c r="I308" s="80">
        <f>SUMIF(Y$14:AT$14,C308,Y$7:AT$7)</f>
        <v>0</v>
      </c>
      <c r="J308" s="81">
        <f t="shared" si="1761"/>
        <v>0</v>
      </c>
      <c r="K308" s="80">
        <f t="shared" si="1762"/>
        <v>0</v>
      </c>
      <c r="L308" s="81">
        <f t="shared" si="1763"/>
        <v>0</v>
      </c>
      <c r="M308" s="81">
        <f t="shared" si="1764"/>
        <v>0</v>
      </c>
      <c r="N308" s="82"/>
      <c r="O308" s="81">
        <f t="shared" si="1765"/>
        <v>0</v>
      </c>
      <c r="Q308" s="83">
        <f t="shared" si="1573"/>
        <v>153.91</v>
      </c>
      <c r="R308" s="81">
        <f t="shared" si="1766"/>
        <v>0</v>
      </c>
      <c r="S308" s="83">
        <f t="shared" si="1767"/>
        <v>230.87</v>
      </c>
      <c r="T308" s="81">
        <f t="shared" si="1768"/>
        <v>0</v>
      </c>
      <c r="U308" s="81">
        <f t="shared" si="1769"/>
        <v>0</v>
      </c>
      <c r="V308" s="82"/>
      <c r="W308" s="81">
        <f t="shared" si="1770"/>
        <v>0</v>
      </c>
      <c r="X308" s="10"/>
      <c r="Y308" s="151"/>
      <c r="Z308" s="151"/>
      <c r="AA308" s="151"/>
      <c r="AB308" s="151"/>
      <c r="AC308" s="151"/>
      <c r="AD308" s="151"/>
      <c r="AE308" s="159"/>
      <c r="AF308" s="159"/>
      <c r="AG308" s="159"/>
      <c r="AH308" s="159"/>
      <c r="AI308" s="84">
        <f>IF($I308=AI$7,$E308,0)</f>
        <v>0</v>
      </c>
      <c r="AJ308" s="84">
        <f>IF($K308=ROUND(AI$7*$F308,2),$G308,0)</f>
        <v>0</v>
      </c>
      <c r="AK308" s="141">
        <f t="shared" si="1772"/>
        <v>0</v>
      </c>
      <c r="AL308" s="141">
        <f t="shared" si="1773"/>
        <v>0</v>
      </c>
      <c r="AM308" s="141">
        <f t="shared" si="1774"/>
        <v>0</v>
      </c>
      <c r="AN308" s="141">
        <f t="shared" si="1775"/>
        <v>0</v>
      </c>
      <c r="AO308" s="84">
        <f>IF($I308=AO$7,$E308,0)</f>
        <v>0</v>
      </c>
      <c r="AP308" s="84">
        <f>IF($K308=ROUND(AO$7*$F308,2),$G308,0)</f>
        <v>0</v>
      </c>
      <c r="AQ308" s="141">
        <f t="shared" si="1777"/>
        <v>0</v>
      </c>
      <c r="AR308" s="141">
        <f t="shared" si="1778"/>
        <v>0</v>
      </c>
      <c r="AS308" s="141">
        <f t="shared" si="1779"/>
        <v>0</v>
      </c>
      <c r="AT308" s="141">
        <f t="shared" si="1780"/>
        <v>0</v>
      </c>
      <c r="AU308" s="141">
        <f>IF($H308&gt;0,#REF!,0)</f>
        <v>0</v>
      </c>
      <c r="AV308" s="141">
        <f t="shared" si="1781"/>
        <v>0</v>
      </c>
      <c r="AW308" s="141">
        <f>IF($H308&gt;0,#REF!,0)</f>
        <v>0</v>
      </c>
      <c r="AX308" s="141">
        <f t="shared" si="1782"/>
        <v>0</v>
      </c>
      <c r="AY308" s="247">
        <f t="shared" si="1565"/>
        <v>0</v>
      </c>
      <c r="AZ308" s="85"/>
      <c r="BA308" s="86">
        <v>0</v>
      </c>
    </row>
    <row r="309" spans="1:53" ht="45.75" x14ac:dyDescent="0.65">
      <c r="A309" s="87" t="str">
        <f>IF(E309+G309&gt;0,A306,"")</f>
        <v/>
      </c>
      <c r="B309" s="87" t="str">
        <f>IF(E309+G309&gt;0,B306,"")</f>
        <v/>
      </c>
      <c r="C309" s="76">
        <f>C307</f>
        <v>6</v>
      </c>
      <c r="D309" s="77" t="s">
        <v>181</v>
      </c>
      <c r="E309" s="78">
        <v>0</v>
      </c>
      <c r="F309" s="137">
        <v>1.1000000000000001</v>
      </c>
      <c r="G309" s="78">
        <v>0</v>
      </c>
      <c r="H309" s="249">
        <f t="shared" si="1564"/>
        <v>0</v>
      </c>
      <c r="I309" s="80">
        <f>SUMIF(Y$14:AT$14,C309,Y$7:AT$7)</f>
        <v>0</v>
      </c>
      <c r="J309" s="81">
        <f t="shared" si="1761"/>
        <v>0</v>
      </c>
      <c r="K309" s="80">
        <f t="shared" si="1762"/>
        <v>0</v>
      </c>
      <c r="L309" s="81">
        <f t="shared" si="1763"/>
        <v>0</v>
      </c>
      <c r="M309" s="81">
        <f t="shared" si="1764"/>
        <v>0</v>
      </c>
      <c r="N309" s="82"/>
      <c r="O309" s="81">
        <f t="shared" si="1765"/>
        <v>0</v>
      </c>
      <c r="Q309" s="83">
        <f t="shared" si="1573"/>
        <v>153.91</v>
      </c>
      <c r="R309" s="81">
        <f t="shared" si="1766"/>
        <v>0</v>
      </c>
      <c r="S309" s="83">
        <f t="shared" si="1767"/>
        <v>169.3</v>
      </c>
      <c r="T309" s="81">
        <f t="shared" si="1768"/>
        <v>0</v>
      </c>
      <c r="U309" s="81">
        <f t="shared" si="1769"/>
        <v>0</v>
      </c>
      <c r="V309" s="82"/>
      <c r="W309" s="81">
        <f t="shared" si="1770"/>
        <v>0</v>
      </c>
      <c r="X309" s="10"/>
      <c r="Y309" s="151"/>
      <c r="Z309" s="151"/>
      <c r="AA309" s="151"/>
      <c r="AB309" s="151"/>
      <c r="AC309" s="151"/>
      <c r="AD309" s="151"/>
      <c r="AE309" s="159"/>
      <c r="AF309" s="159"/>
      <c r="AG309" s="159"/>
      <c r="AH309" s="159"/>
      <c r="AI309" s="84">
        <f>IF($I309=AI$7,$E309,0)</f>
        <v>0</v>
      </c>
      <c r="AJ309" s="84">
        <f>IF($K309=ROUND(AI$7*$F309,2),$G309,0)</f>
        <v>0</v>
      </c>
      <c r="AK309" s="141">
        <f t="shared" si="1772"/>
        <v>0</v>
      </c>
      <c r="AL309" s="141">
        <f t="shared" si="1773"/>
        <v>0</v>
      </c>
      <c r="AM309" s="141">
        <f t="shared" si="1774"/>
        <v>0</v>
      </c>
      <c r="AN309" s="141">
        <f t="shared" si="1775"/>
        <v>0</v>
      </c>
      <c r="AO309" s="84">
        <f>IF($I309=AO$7,$E309,0)</f>
        <v>0</v>
      </c>
      <c r="AP309" s="84">
        <f>IF($K309=ROUND(AO$7*$F309,2),$G309,0)</f>
        <v>0</v>
      </c>
      <c r="AQ309" s="141">
        <f t="shared" si="1777"/>
        <v>0</v>
      </c>
      <c r="AR309" s="141">
        <f t="shared" si="1778"/>
        <v>0</v>
      </c>
      <c r="AS309" s="141">
        <f t="shared" si="1779"/>
        <v>0</v>
      </c>
      <c r="AT309" s="141">
        <f t="shared" si="1780"/>
        <v>0</v>
      </c>
      <c r="AU309" s="141">
        <f>IF($H309&gt;0,#REF!,0)</f>
        <v>0</v>
      </c>
      <c r="AV309" s="141">
        <f t="shared" si="1781"/>
        <v>0</v>
      </c>
      <c r="AW309" s="141">
        <f>IF($H309&gt;0,#REF!,0)</f>
        <v>0</v>
      </c>
      <c r="AX309" s="141">
        <f t="shared" si="1782"/>
        <v>0</v>
      </c>
      <c r="AY309" s="247">
        <f t="shared" si="1565"/>
        <v>0</v>
      </c>
      <c r="AZ309" s="85"/>
      <c r="BA309" s="86">
        <v>0</v>
      </c>
    </row>
    <row r="310" spans="1:53" ht="45.75" x14ac:dyDescent="0.65">
      <c r="A310" s="74" t="s">
        <v>182</v>
      </c>
      <c r="B310" s="74" t="s">
        <v>183</v>
      </c>
      <c r="C310" s="76">
        <f>C311</f>
        <v>6</v>
      </c>
      <c r="D310" s="77" t="s">
        <v>184</v>
      </c>
      <c r="E310" s="78">
        <v>3.7309999999999999</v>
      </c>
      <c r="F310" s="137">
        <v>1.5</v>
      </c>
      <c r="G310" s="78">
        <v>0</v>
      </c>
      <c r="H310" s="249">
        <f t="shared" si="1564"/>
        <v>3.7309999999999999E-3</v>
      </c>
      <c r="I310" s="80">
        <f>SUMIF(Y$14:AT$14,C310,Y$6:AT$6)</f>
        <v>0</v>
      </c>
      <c r="J310" s="81">
        <f>IF(H310=0,ROUND(E310*I310,2),ROUND(H310*E310,2))</f>
        <v>0.01</v>
      </c>
      <c r="K310" s="80">
        <f>ROUND(F310*I310,2)</f>
        <v>0</v>
      </c>
      <c r="L310" s="81">
        <f>IF(H310=0,ROUND(ROUND(F310*I310,2)*G310,2),ROUND(G310*H310,2))</f>
        <v>0</v>
      </c>
      <c r="M310" s="81">
        <f>L310-ROUND(G310*I310,2)</f>
        <v>0</v>
      </c>
      <c r="N310" s="82"/>
      <c r="O310" s="81">
        <f>J310+L310+N310</f>
        <v>0.01</v>
      </c>
      <c r="Q310" s="83">
        <f t="shared" si="1573"/>
        <v>153.91</v>
      </c>
      <c r="R310" s="81">
        <f>ROUND(Q310*E310,2)</f>
        <v>574.24</v>
      </c>
      <c r="S310" s="83">
        <f>ROUND(F310*Q310,2)</f>
        <v>230.87</v>
      </c>
      <c r="T310" s="81">
        <f>ROUND(S310*G310,2)</f>
        <v>0</v>
      </c>
      <c r="U310" s="81">
        <f>T310-ROUND(Q310*G310,2)</f>
        <v>0</v>
      </c>
      <c r="V310" s="82"/>
      <c r="W310" s="81">
        <f>R310+T310+V310</f>
        <v>574.24</v>
      </c>
      <c r="X310" s="10"/>
      <c r="Y310" s="151"/>
      <c r="Z310" s="151"/>
      <c r="AA310" s="151"/>
      <c r="AB310" s="151"/>
      <c r="AC310" s="151"/>
      <c r="AD310" s="151"/>
      <c r="AE310" s="159"/>
      <c r="AF310" s="159"/>
      <c r="AG310" s="159"/>
      <c r="AH310" s="159"/>
      <c r="AI310" s="84">
        <f>IF($I310=AI$6,$E310,0)</f>
        <v>0</v>
      </c>
      <c r="AJ310" s="84">
        <f t="shared" ref="AJ310:AJ311" si="1783">IF($K310=ROUND(AI$6*$F310,2),$G310,0)</f>
        <v>0</v>
      </c>
      <c r="AK310" s="141">
        <f>IF($H310&gt;0,AI310,0)</f>
        <v>0</v>
      </c>
      <c r="AL310" s="141">
        <f>IF(AK310&gt;0,1,0)</f>
        <v>0</v>
      </c>
      <c r="AM310" s="141">
        <f>IF($H310&gt;0,AJ310,0)</f>
        <v>0</v>
      </c>
      <c r="AN310" s="141">
        <f>IF(AM310&gt;0,1,0)</f>
        <v>0</v>
      </c>
      <c r="AO310" s="84">
        <f>IF($I310=AO$6,$E310,0)</f>
        <v>0</v>
      </c>
      <c r="AP310" s="84">
        <f t="shared" ref="AP310:AP311" si="1784">IF($K310=ROUND(AO$6*$F310,2),$G310,0)</f>
        <v>0</v>
      </c>
      <c r="AQ310" s="141">
        <f>IF($H310&gt;0,AO310,0)</f>
        <v>0</v>
      </c>
      <c r="AR310" s="141">
        <f>IF(AQ310&gt;0,1,0)</f>
        <v>0</v>
      </c>
      <c r="AS310" s="141">
        <f>IF($H310&gt;0,AP310,0)</f>
        <v>0</v>
      </c>
      <c r="AT310" s="141">
        <f>IF(AS310&gt;0,1,0)</f>
        <v>0</v>
      </c>
      <c r="AU310" s="141" t="e">
        <f>IF($H310&gt;0,#REF!,0)</f>
        <v>#REF!</v>
      </c>
      <c r="AV310" s="141" t="e">
        <f>IF(AU310&gt;0,1,0)</f>
        <v>#REF!</v>
      </c>
      <c r="AW310" s="141" t="e">
        <f>IF($H310&gt;0,#REF!,0)</f>
        <v>#REF!</v>
      </c>
      <c r="AX310" s="141" t="e">
        <f>IF(AW310&gt;0,1,0)</f>
        <v>#REF!</v>
      </c>
      <c r="AY310" s="247">
        <f t="shared" si="1565"/>
        <v>6.1999999999999989E-3</v>
      </c>
      <c r="AZ310" s="85"/>
      <c r="BA310" s="86">
        <v>6.1999999999999993</v>
      </c>
    </row>
    <row r="311" spans="1:53" ht="45.75" x14ac:dyDescent="0.65">
      <c r="A311" s="87" t="str">
        <f>IF(E311+G311&gt;0,A310,"")</f>
        <v/>
      </c>
      <c r="B311" s="87" t="str">
        <f>IF(E311+G311&gt;0,B310,"")</f>
        <v/>
      </c>
      <c r="C311" s="76">
        <v>6</v>
      </c>
      <c r="D311" s="77" t="s">
        <v>184</v>
      </c>
      <c r="E311" s="78">
        <v>0</v>
      </c>
      <c r="F311" s="137">
        <v>1.1000000000000001</v>
      </c>
      <c r="G311" s="78">
        <v>0</v>
      </c>
      <c r="H311" s="249">
        <f t="shared" si="1564"/>
        <v>0</v>
      </c>
      <c r="I311" s="80">
        <f>SUMIF(Y$14:AT$14,C311,Y$6:AT$6)</f>
        <v>0</v>
      </c>
      <c r="J311" s="81">
        <f t="shared" ref="J311:J313" si="1785">IF(H311=0,ROUND(E311*I311,2),ROUND(H311*E311,2))</f>
        <v>0</v>
      </c>
      <c r="K311" s="80">
        <f t="shared" ref="K311:K313" si="1786">ROUND(F311*I311,2)</f>
        <v>0</v>
      </c>
      <c r="L311" s="81">
        <f t="shared" ref="L311:L313" si="1787">IF(H311=0,ROUND(ROUND(F311*I311,2)*G311,2),ROUND(G311*H311,2))</f>
        <v>0</v>
      </c>
      <c r="M311" s="81">
        <f t="shared" ref="M311:M313" si="1788">L311-ROUND(G311*I311,2)</f>
        <v>0</v>
      </c>
      <c r="N311" s="82"/>
      <c r="O311" s="81">
        <f t="shared" ref="O311:O313" si="1789">J311+L311+N311</f>
        <v>0</v>
      </c>
      <c r="Q311" s="83">
        <f t="shared" si="1573"/>
        <v>153.91</v>
      </c>
      <c r="R311" s="81">
        <f t="shared" ref="R311:R313" si="1790">ROUND(Q311*E311,2)</f>
        <v>0</v>
      </c>
      <c r="S311" s="83">
        <f t="shared" ref="S311:S313" si="1791">ROUND(F311*Q311,2)</f>
        <v>169.3</v>
      </c>
      <c r="T311" s="81">
        <f t="shared" ref="T311:T313" si="1792">ROUND(S311*G311,2)</f>
        <v>0</v>
      </c>
      <c r="U311" s="81">
        <f t="shared" ref="U311:U313" si="1793">T311-ROUND(Q311*G311,2)</f>
        <v>0</v>
      </c>
      <c r="V311" s="82"/>
      <c r="W311" s="81">
        <f t="shared" ref="W311:W313" si="1794">R311+T311+V311</f>
        <v>0</v>
      </c>
      <c r="X311" s="10"/>
      <c r="Y311" s="151"/>
      <c r="Z311" s="151"/>
      <c r="AA311" s="151"/>
      <c r="AB311" s="151"/>
      <c r="AC311" s="151"/>
      <c r="AD311" s="151"/>
      <c r="AE311" s="159"/>
      <c r="AF311" s="159"/>
      <c r="AG311" s="159"/>
      <c r="AH311" s="159"/>
      <c r="AI311" s="84">
        <f t="shared" ref="AI311" si="1795">IF($I311=AI$6,$E311,0)</f>
        <v>0</v>
      </c>
      <c r="AJ311" s="84">
        <f t="shared" si="1783"/>
        <v>0</v>
      </c>
      <c r="AK311" s="141">
        <f t="shared" ref="AK311:AK313" si="1796">IF($H311&gt;0,AI311,0)</f>
        <v>0</v>
      </c>
      <c r="AL311" s="141">
        <f t="shared" ref="AL311:AL313" si="1797">IF(AK311&gt;0,1,0)</f>
        <v>0</v>
      </c>
      <c r="AM311" s="141">
        <f t="shared" ref="AM311:AM313" si="1798">IF($H311&gt;0,AJ311,0)</f>
        <v>0</v>
      </c>
      <c r="AN311" s="141">
        <f t="shared" ref="AN311:AN313" si="1799">IF(AM311&gt;0,1,0)</f>
        <v>0</v>
      </c>
      <c r="AO311" s="84">
        <f t="shared" ref="AO311" si="1800">IF($I311=AO$6,$E311,0)</f>
        <v>0</v>
      </c>
      <c r="AP311" s="84">
        <f t="shared" si="1784"/>
        <v>0</v>
      </c>
      <c r="AQ311" s="141">
        <f t="shared" ref="AQ311:AQ313" si="1801">IF($H311&gt;0,AO311,0)</f>
        <v>0</v>
      </c>
      <c r="AR311" s="141">
        <f t="shared" ref="AR311:AR313" si="1802">IF(AQ311&gt;0,1,0)</f>
        <v>0</v>
      </c>
      <c r="AS311" s="141">
        <f t="shared" ref="AS311:AS313" si="1803">IF($H311&gt;0,AP311,0)</f>
        <v>0</v>
      </c>
      <c r="AT311" s="141">
        <f t="shared" ref="AT311:AT313" si="1804">IF(AS311&gt;0,1,0)</f>
        <v>0</v>
      </c>
      <c r="AU311" s="141">
        <f>IF($H311&gt;0,#REF!,0)</f>
        <v>0</v>
      </c>
      <c r="AV311" s="141">
        <f t="shared" ref="AV311:AV313" si="1805">IF(AU311&gt;0,1,0)</f>
        <v>0</v>
      </c>
      <c r="AW311" s="141">
        <f>IF($H311&gt;0,#REF!,0)</f>
        <v>0</v>
      </c>
      <c r="AX311" s="141">
        <f t="shared" ref="AX311:AX313" si="1806">IF(AW311&gt;0,1,0)</f>
        <v>0</v>
      </c>
      <c r="AY311" s="247">
        <f t="shared" si="1565"/>
        <v>0</v>
      </c>
      <c r="AZ311" s="85"/>
      <c r="BA311" s="86">
        <v>0</v>
      </c>
    </row>
    <row r="312" spans="1:53" ht="45.75" x14ac:dyDescent="0.65">
      <c r="A312" s="87" t="str">
        <f>IF(E312+G312&gt;0,A310,"")</f>
        <v/>
      </c>
      <c r="B312" s="87" t="str">
        <f>IF(E312+G312&gt;0,B310,"")</f>
        <v/>
      </c>
      <c r="C312" s="76">
        <f>C311</f>
        <v>6</v>
      </c>
      <c r="D312" s="77" t="s">
        <v>184</v>
      </c>
      <c r="E312" s="78">
        <v>0</v>
      </c>
      <c r="F312" s="137">
        <v>1.5</v>
      </c>
      <c r="G312" s="78">
        <v>0</v>
      </c>
      <c r="H312" s="249">
        <f t="shared" si="1564"/>
        <v>0</v>
      </c>
      <c r="I312" s="80">
        <f>SUMIF(Y$14:AT$14,C312,Y$7:AT$7)</f>
        <v>0</v>
      </c>
      <c r="J312" s="81">
        <f t="shared" si="1785"/>
        <v>0</v>
      </c>
      <c r="K312" s="80">
        <f t="shared" si="1786"/>
        <v>0</v>
      </c>
      <c r="L312" s="81">
        <f t="shared" si="1787"/>
        <v>0</v>
      </c>
      <c r="M312" s="81">
        <f t="shared" si="1788"/>
        <v>0</v>
      </c>
      <c r="N312" s="82"/>
      <c r="O312" s="81">
        <f t="shared" si="1789"/>
        <v>0</v>
      </c>
      <c r="Q312" s="83">
        <f t="shared" si="1573"/>
        <v>153.91</v>
      </c>
      <c r="R312" s="81">
        <f t="shared" si="1790"/>
        <v>0</v>
      </c>
      <c r="S312" s="83">
        <f t="shared" si="1791"/>
        <v>230.87</v>
      </c>
      <c r="T312" s="81">
        <f t="shared" si="1792"/>
        <v>0</v>
      </c>
      <c r="U312" s="81">
        <f t="shared" si="1793"/>
        <v>0</v>
      </c>
      <c r="V312" s="82"/>
      <c r="W312" s="81">
        <f t="shared" si="1794"/>
        <v>0</v>
      </c>
      <c r="X312" s="10"/>
      <c r="Y312" s="151"/>
      <c r="Z312" s="151"/>
      <c r="AA312" s="151"/>
      <c r="AB312" s="151"/>
      <c r="AC312" s="151"/>
      <c r="AD312" s="151"/>
      <c r="AE312" s="159"/>
      <c r="AF312" s="159"/>
      <c r="AG312" s="159"/>
      <c r="AH312" s="159"/>
      <c r="AI312" s="84">
        <f>IF($I312=AI$7,$E312,0)</f>
        <v>0</v>
      </c>
      <c r="AJ312" s="84">
        <f>IF($K312=ROUND(AI$7*$F312,2),$G312,0)</f>
        <v>0</v>
      </c>
      <c r="AK312" s="141">
        <f t="shared" si="1796"/>
        <v>0</v>
      </c>
      <c r="AL312" s="141">
        <f t="shared" si="1797"/>
        <v>0</v>
      </c>
      <c r="AM312" s="141">
        <f t="shared" si="1798"/>
        <v>0</v>
      </c>
      <c r="AN312" s="141">
        <f t="shared" si="1799"/>
        <v>0</v>
      </c>
      <c r="AO312" s="84">
        <f>IF($I312=AO$7,$E312,0)</f>
        <v>0</v>
      </c>
      <c r="AP312" s="84">
        <f>IF($K312=ROUND(AO$7*$F312,2),$G312,0)</f>
        <v>0</v>
      </c>
      <c r="AQ312" s="141">
        <f t="shared" si="1801"/>
        <v>0</v>
      </c>
      <c r="AR312" s="141">
        <f t="shared" si="1802"/>
        <v>0</v>
      </c>
      <c r="AS312" s="141">
        <f t="shared" si="1803"/>
        <v>0</v>
      </c>
      <c r="AT312" s="141">
        <f t="shared" si="1804"/>
        <v>0</v>
      </c>
      <c r="AU312" s="141">
        <f>IF($H312&gt;0,#REF!,0)</f>
        <v>0</v>
      </c>
      <c r="AV312" s="141">
        <f t="shared" si="1805"/>
        <v>0</v>
      </c>
      <c r="AW312" s="141">
        <f>IF($H312&gt;0,#REF!,0)</f>
        <v>0</v>
      </c>
      <c r="AX312" s="141">
        <f t="shared" si="1806"/>
        <v>0</v>
      </c>
      <c r="AY312" s="247">
        <f t="shared" si="1565"/>
        <v>0</v>
      </c>
      <c r="AZ312" s="85"/>
      <c r="BA312" s="86">
        <v>0</v>
      </c>
    </row>
    <row r="313" spans="1:53" ht="45.75" x14ac:dyDescent="0.65">
      <c r="A313" s="87" t="str">
        <f>IF(E313+G313&gt;0,A310,"")</f>
        <v/>
      </c>
      <c r="B313" s="87" t="str">
        <f>IF(E313+G313&gt;0,B310,"")</f>
        <v/>
      </c>
      <c r="C313" s="76">
        <f>C311</f>
        <v>6</v>
      </c>
      <c r="D313" s="77" t="s">
        <v>184</v>
      </c>
      <c r="E313" s="78">
        <v>0</v>
      </c>
      <c r="F313" s="137">
        <v>1.1000000000000001</v>
      </c>
      <c r="G313" s="78">
        <v>0</v>
      </c>
      <c r="H313" s="249">
        <f t="shared" si="1564"/>
        <v>0</v>
      </c>
      <c r="I313" s="80">
        <f>SUMIF(Y$14:AT$14,C313,Y$7:AT$7)</f>
        <v>0</v>
      </c>
      <c r="J313" s="81">
        <f t="shared" si="1785"/>
        <v>0</v>
      </c>
      <c r="K313" s="80">
        <f t="shared" si="1786"/>
        <v>0</v>
      </c>
      <c r="L313" s="81">
        <f t="shared" si="1787"/>
        <v>0</v>
      </c>
      <c r="M313" s="81">
        <f t="shared" si="1788"/>
        <v>0</v>
      </c>
      <c r="N313" s="82"/>
      <c r="O313" s="81">
        <f t="shared" si="1789"/>
        <v>0</v>
      </c>
      <c r="Q313" s="83">
        <f t="shared" si="1573"/>
        <v>153.91</v>
      </c>
      <c r="R313" s="81">
        <f t="shared" si="1790"/>
        <v>0</v>
      </c>
      <c r="S313" s="83">
        <f t="shared" si="1791"/>
        <v>169.3</v>
      </c>
      <c r="T313" s="81">
        <f t="shared" si="1792"/>
        <v>0</v>
      </c>
      <c r="U313" s="81">
        <f t="shared" si="1793"/>
        <v>0</v>
      </c>
      <c r="V313" s="82"/>
      <c r="W313" s="81">
        <f t="shared" si="1794"/>
        <v>0</v>
      </c>
      <c r="X313" s="10"/>
      <c r="Y313" s="151"/>
      <c r="Z313" s="151"/>
      <c r="AA313" s="151"/>
      <c r="AB313" s="151"/>
      <c r="AC313" s="151"/>
      <c r="AD313" s="151"/>
      <c r="AE313" s="159"/>
      <c r="AF313" s="159"/>
      <c r="AG313" s="159"/>
      <c r="AH313" s="159"/>
      <c r="AI313" s="84">
        <f>IF($I313=AI$7,$E313,0)</f>
        <v>0</v>
      </c>
      <c r="AJ313" s="84">
        <f>IF($K313=ROUND(AI$7*$F313,2),$G313,0)</f>
        <v>0</v>
      </c>
      <c r="AK313" s="141">
        <f t="shared" si="1796"/>
        <v>0</v>
      </c>
      <c r="AL313" s="141">
        <f t="shared" si="1797"/>
        <v>0</v>
      </c>
      <c r="AM313" s="141">
        <f t="shared" si="1798"/>
        <v>0</v>
      </c>
      <c r="AN313" s="141">
        <f t="shared" si="1799"/>
        <v>0</v>
      </c>
      <c r="AO313" s="84">
        <f>IF($I313=AO$7,$E313,0)</f>
        <v>0</v>
      </c>
      <c r="AP313" s="84">
        <f>IF($K313=ROUND(AO$7*$F313,2),$G313,0)</f>
        <v>0</v>
      </c>
      <c r="AQ313" s="141">
        <f t="shared" si="1801"/>
        <v>0</v>
      </c>
      <c r="AR313" s="141">
        <f t="shared" si="1802"/>
        <v>0</v>
      </c>
      <c r="AS313" s="141">
        <f t="shared" si="1803"/>
        <v>0</v>
      </c>
      <c r="AT313" s="141">
        <f t="shared" si="1804"/>
        <v>0</v>
      </c>
      <c r="AU313" s="141">
        <f>IF($H313&gt;0,#REF!,0)</f>
        <v>0</v>
      </c>
      <c r="AV313" s="141">
        <f t="shared" si="1805"/>
        <v>0</v>
      </c>
      <c r="AW313" s="141">
        <f>IF($H313&gt;0,#REF!,0)</f>
        <v>0</v>
      </c>
      <c r="AX313" s="141">
        <f t="shared" si="1806"/>
        <v>0</v>
      </c>
      <c r="AY313" s="247">
        <f t="shared" si="1565"/>
        <v>0</v>
      </c>
      <c r="AZ313" s="85"/>
      <c r="BA313" s="86">
        <v>0</v>
      </c>
    </row>
    <row r="314" spans="1:53" ht="45.75" x14ac:dyDescent="0.65">
      <c r="A314" s="74" t="s">
        <v>185</v>
      </c>
      <c r="B314" s="74" t="s">
        <v>186</v>
      </c>
      <c r="C314" s="76">
        <f>C315</f>
        <v>6</v>
      </c>
      <c r="D314" s="77" t="s">
        <v>187</v>
      </c>
      <c r="E314" s="78">
        <v>0.68600000000000005</v>
      </c>
      <c r="F314" s="137">
        <v>1.5</v>
      </c>
      <c r="G314" s="78">
        <v>0</v>
      </c>
      <c r="H314" s="249">
        <f t="shared" si="1564"/>
        <v>6.8600000000000009E-4</v>
      </c>
      <c r="I314" s="80">
        <f>SUMIF(Y$14:AT$14,C314,Y$6:AT$6)</f>
        <v>0</v>
      </c>
      <c r="J314" s="81">
        <f>IF(H314=0,ROUND(E314*I314,2),ROUND(H314*E314,2))</f>
        <v>0</v>
      </c>
      <c r="K314" s="80">
        <f>ROUND(F314*I314,2)</f>
        <v>0</v>
      </c>
      <c r="L314" s="81">
        <f>IF(H314=0,ROUND(ROUND(F314*I314,2)*G314,2),ROUND(G314*H314,2))</f>
        <v>0</v>
      </c>
      <c r="M314" s="81">
        <f>L314-ROUND(G314*I314,2)</f>
        <v>0</v>
      </c>
      <c r="N314" s="82"/>
      <c r="O314" s="81">
        <f>J314+L314+N314</f>
        <v>0</v>
      </c>
      <c r="Q314" s="83">
        <f t="shared" si="1573"/>
        <v>153.91</v>
      </c>
      <c r="R314" s="81">
        <f>ROUND(Q314*E314,2)</f>
        <v>105.58</v>
      </c>
      <c r="S314" s="83">
        <f>ROUND(F314*Q314,2)</f>
        <v>230.87</v>
      </c>
      <c r="T314" s="81">
        <f>ROUND(S314*G314,2)</f>
        <v>0</v>
      </c>
      <c r="U314" s="81">
        <f>T314-ROUND(Q314*G314,2)</f>
        <v>0</v>
      </c>
      <c r="V314" s="82"/>
      <c r="W314" s="81">
        <f>R314+T314+V314</f>
        <v>105.58</v>
      </c>
      <c r="X314" s="10"/>
      <c r="Y314" s="151"/>
      <c r="Z314" s="151"/>
      <c r="AA314" s="151"/>
      <c r="AB314" s="151"/>
      <c r="AC314" s="151"/>
      <c r="AD314" s="151"/>
      <c r="AE314" s="159"/>
      <c r="AF314" s="159"/>
      <c r="AG314" s="159"/>
      <c r="AH314" s="159"/>
      <c r="AI314" s="84">
        <f>IF($I314=AI$6,$E314,0)</f>
        <v>0</v>
      </c>
      <c r="AJ314" s="84">
        <f t="shared" ref="AJ314:AJ315" si="1807">IF($K314=ROUND(AI$6*$F314,2),$G314,0)</f>
        <v>0</v>
      </c>
      <c r="AK314" s="141">
        <f>IF($H314&gt;0,AI314,0)</f>
        <v>0</v>
      </c>
      <c r="AL314" s="141">
        <f>IF(AK314&gt;0,1,0)</f>
        <v>0</v>
      </c>
      <c r="AM314" s="141">
        <f>IF($H314&gt;0,AJ314,0)</f>
        <v>0</v>
      </c>
      <c r="AN314" s="141">
        <f>IF(AM314&gt;0,1,0)</f>
        <v>0</v>
      </c>
      <c r="AO314" s="84">
        <f>IF($I314=AO$6,$E314,0)</f>
        <v>0</v>
      </c>
      <c r="AP314" s="84">
        <f t="shared" ref="AP314:AP315" si="1808">IF($K314=ROUND(AO$6*$F314,2),$G314,0)</f>
        <v>0</v>
      </c>
      <c r="AQ314" s="141">
        <f>IF($H314&gt;0,AO314,0)</f>
        <v>0</v>
      </c>
      <c r="AR314" s="141">
        <f>IF(AQ314&gt;0,1,0)</f>
        <v>0</v>
      </c>
      <c r="AS314" s="141">
        <f>IF($H314&gt;0,AP314,0)</f>
        <v>0</v>
      </c>
      <c r="AT314" s="141">
        <f>IF(AS314&gt;0,1,0)</f>
        <v>0</v>
      </c>
      <c r="AU314" s="141" t="e">
        <f>IF($H314&gt;0,#REF!,0)</f>
        <v>#REF!</v>
      </c>
      <c r="AV314" s="141" t="e">
        <f>IF(AU314&gt;0,1,0)</f>
        <v>#REF!</v>
      </c>
      <c r="AW314" s="141" t="e">
        <f>IF($H314&gt;0,#REF!,0)</f>
        <v>#REF!</v>
      </c>
      <c r="AX314" s="141" t="e">
        <f>IF(AW314&gt;0,1,0)</f>
        <v>#REF!</v>
      </c>
      <c r="AY314" s="247">
        <f t="shared" si="1565"/>
        <v>1E-3</v>
      </c>
      <c r="AZ314" s="85"/>
      <c r="BA314" s="86">
        <v>1</v>
      </c>
    </row>
    <row r="315" spans="1:53" ht="45.75" x14ac:dyDescent="0.65">
      <c r="A315" s="87" t="str">
        <f>IF(E315+G315&gt;0,A314,"")</f>
        <v/>
      </c>
      <c r="B315" s="87" t="str">
        <f>IF(E315+G315&gt;0,B314,"")</f>
        <v/>
      </c>
      <c r="C315" s="76">
        <v>6</v>
      </c>
      <c r="D315" s="77" t="s">
        <v>187</v>
      </c>
      <c r="E315" s="78">
        <v>0</v>
      </c>
      <c r="F315" s="137">
        <v>1.1000000000000001</v>
      </c>
      <c r="G315" s="78">
        <v>0</v>
      </c>
      <c r="H315" s="249">
        <f t="shared" si="1564"/>
        <v>0</v>
      </c>
      <c r="I315" s="80">
        <f>SUMIF(Y$14:AT$14,C315,Y$6:AT$6)</f>
        <v>0</v>
      </c>
      <c r="J315" s="81">
        <f t="shared" ref="J315:J317" si="1809">IF(H315=0,ROUND(E315*I315,2),ROUND(H315*E315,2))</f>
        <v>0</v>
      </c>
      <c r="K315" s="80">
        <f t="shared" ref="K315:K317" si="1810">ROUND(F315*I315,2)</f>
        <v>0</v>
      </c>
      <c r="L315" s="81">
        <f t="shared" ref="L315:L317" si="1811">IF(H315=0,ROUND(ROUND(F315*I315,2)*G315,2),ROUND(G315*H315,2))</f>
        <v>0</v>
      </c>
      <c r="M315" s="81">
        <f t="shared" ref="M315:M317" si="1812">L315-ROUND(G315*I315,2)</f>
        <v>0</v>
      </c>
      <c r="N315" s="82"/>
      <c r="O315" s="81">
        <f t="shared" ref="O315:O317" si="1813">J315+L315+N315</f>
        <v>0</v>
      </c>
      <c r="Q315" s="83">
        <f t="shared" si="1573"/>
        <v>153.91</v>
      </c>
      <c r="R315" s="81">
        <f t="shared" ref="R315:R317" si="1814">ROUND(Q315*E315,2)</f>
        <v>0</v>
      </c>
      <c r="S315" s="83">
        <f t="shared" ref="S315:S317" si="1815">ROUND(F315*Q315,2)</f>
        <v>169.3</v>
      </c>
      <c r="T315" s="81">
        <f t="shared" ref="T315:T317" si="1816">ROUND(S315*G315,2)</f>
        <v>0</v>
      </c>
      <c r="U315" s="81">
        <f t="shared" ref="U315:U317" si="1817">T315-ROUND(Q315*G315,2)</f>
        <v>0</v>
      </c>
      <c r="V315" s="82"/>
      <c r="W315" s="81">
        <f t="shared" ref="W315:W317" si="1818">R315+T315+V315</f>
        <v>0</v>
      </c>
      <c r="X315" s="10"/>
      <c r="Y315" s="151"/>
      <c r="Z315" s="151"/>
      <c r="AA315" s="151"/>
      <c r="AB315" s="151"/>
      <c r="AC315" s="151"/>
      <c r="AD315" s="151"/>
      <c r="AE315" s="159"/>
      <c r="AF315" s="159"/>
      <c r="AG315" s="159"/>
      <c r="AH315" s="159"/>
      <c r="AI315" s="84">
        <f t="shared" ref="AI315" si="1819">IF($I315=AI$6,$E315,0)</f>
        <v>0</v>
      </c>
      <c r="AJ315" s="84">
        <f t="shared" si="1807"/>
        <v>0</v>
      </c>
      <c r="AK315" s="141">
        <f t="shared" ref="AK315:AK317" si="1820">IF($H315&gt;0,AI315,0)</f>
        <v>0</v>
      </c>
      <c r="AL315" s="141">
        <f t="shared" ref="AL315:AL317" si="1821">IF(AK315&gt;0,1,0)</f>
        <v>0</v>
      </c>
      <c r="AM315" s="141">
        <f t="shared" ref="AM315:AM317" si="1822">IF($H315&gt;0,AJ315,0)</f>
        <v>0</v>
      </c>
      <c r="AN315" s="141">
        <f t="shared" ref="AN315:AN317" si="1823">IF(AM315&gt;0,1,0)</f>
        <v>0</v>
      </c>
      <c r="AO315" s="84">
        <f t="shared" ref="AO315" si="1824">IF($I315=AO$6,$E315,0)</f>
        <v>0</v>
      </c>
      <c r="AP315" s="84">
        <f t="shared" si="1808"/>
        <v>0</v>
      </c>
      <c r="AQ315" s="141">
        <f t="shared" ref="AQ315:AQ317" si="1825">IF($H315&gt;0,AO315,0)</f>
        <v>0</v>
      </c>
      <c r="AR315" s="141">
        <f t="shared" ref="AR315:AR317" si="1826">IF(AQ315&gt;0,1,0)</f>
        <v>0</v>
      </c>
      <c r="AS315" s="141">
        <f t="shared" ref="AS315:AS317" si="1827">IF($H315&gt;0,AP315,0)</f>
        <v>0</v>
      </c>
      <c r="AT315" s="141">
        <f t="shared" ref="AT315:AT317" si="1828">IF(AS315&gt;0,1,0)</f>
        <v>0</v>
      </c>
      <c r="AU315" s="141">
        <f>IF($H315&gt;0,#REF!,0)</f>
        <v>0</v>
      </c>
      <c r="AV315" s="141">
        <f t="shared" ref="AV315:AV317" si="1829">IF(AU315&gt;0,1,0)</f>
        <v>0</v>
      </c>
      <c r="AW315" s="141">
        <f>IF($H315&gt;0,#REF!,0)</f>
        <v>0</v>
      </c>
      <c r="AX315" s="141">
        <f t="shared" ref="AX315:AX317" si="1830">IF(AW315&gt;0,1,0)</f>
        <v>0</v>
      </c>
      <c r="AY315" s="247">
        <f t="shared" si="1565"/>
        <v>0</v>
      </c>
      <c r="AZ315" s="85"/>
      <c r="BA315" s="86">
        <v>0</v>
      </c>
    </row>
    <row r="316" spans="1:53" ht="45.75" x14ac:dyDescent="0.65">
      <c r="A316" s="87" t="str">
        <f>IF(E316+G316&gt;0,A314,"")</f>
        <v/>
      </c>
      <c r="B316" s="87" t="str">
        <f>IF(E316+G316&gt;0,B314,"")</f>
        <v/>
      </c>
      <c r="C316" s="76">
        <f>C315</f>
        <v>6</v>
      </c>
      <c r="D316" s="77" t="s">
        <v>187</v>
      </c>
      <c r="E316" s="78">
        <v>0</v>
      </c>
      <c r="F316" s="137">
        <v>1.5</v>
      </c>
      <c r="G316" s="78">
        <v>0</v>
      </c>
      <c r="H316" s="249">
        <f t="shared" si="1564"/>
        <v>0</v>
      </c>
      <c r="I316" s="80">
        <f>SUMIF(Y$14:AT$14,C316,Y$7:AT$7)</f>
        <v>0</v>
      </c>
      <c r="J316" s="81">
        <f t="shared" si="1809"/>
        <v>0</v>
      </c>
      <c r="K316" s="80">
        <f t="shared" si="1810"/>
        <v>0</v>
      </c>
      <c r="L316" s="81">
        <f t="shared" si="1811"/>
        <v>0</v>
      </c>
      <c r="M316" s="81">
        <f t="shared" si="1812"/>
        <v>0</v>
      </c>
      <c r="N316" s="82"/>
      <c r="O316" s="81">
        <f t="shared" si="1813"/>
        <v>0</v>
      </c>
      <c r="Q316" s="83">
        <f t="shared" si="1573"/>
        <v>153.91</v>
      </c>
      <c r="R316" s="81">
        <f t="shared" si="1814"/>
        <v>0</v>
      </c>
      <c r="S316" s="83">
        <f t="shared" si="1815"/>
        <v>230.87</v>
      </c>
      <c r="T316" s="81">
        <f t="shared" si="1816"/>
        <v>0</v>
      </c>
      <c r="U316" s="81">
        <f t="shared" si="1817"/>
        <v>0</v>
      </c>
      <c r="V316" s="82"/>
      <c r="W316" s="81">
        <f t="shared" si="1818"/>
        <v>0</v>
      </c>
      <c r="X316" s="10"/>
      <c r="Y316" s="151"/>
      <c r="Z316" s="151"/>
      <c r="AA316" s="151"/>
      <c r="AB316" s="151"/>
      <c r="AC316" s="151"/>
      <c r="AD316" s="151"/>
      <c r="AE316" s="159"/>
      <c r="AF316" s="159"/>
      <c r="AG316" s="159"/>
      <c r="AH316" s="159"/>
      <c r="AI316" s="84">
        <f>IF($I316=AI$7,$E316,0)</f>
        <v>0</v>
      </c>
      <c r="AJ316" s="84">
        <f>IF($K316=ROUND(AI$7*$F316,2),$G316,0)</f>
        <v>0</v>
      </c>
      <c r="AK316" s="141">
        <f t="shared" si="1820"/>
        <v>0</v>
      </c>
      <c r="AL316" s="141">
        <f t="shared" si="1821"/>
        <v>0</v>
      </c>
      <c r="AM316" s="141">
        <f t="shared" si="1822"/>
        <v>0</v>
      </c>
      <c r="AN316" s="141">
        <f t="shared" si="1823"/>
        <v>0</v>
      </c>
      <c r="AO316" s="84">
        <f>IF($I316=AO$7,$E316,0)</f>
        <v>0</v>
      </c>
      <c r="AP316" s="84">
        <f>IF($K316=ROUND(AO$7*$F316,2),$G316,0)</f>
        <v>0</v>
      </c>
      <c r="AQ316" s="141">
        <f t="shared" si="1825"/>
        <v>0</v>
      </c>
      <c r="AR316" s="141">
        <f t="shared" si="1826"/>
        <v>0</v>
      </c>
      <c r="AS316" s="141">
        <f t="shared" si="1827"/>
        <v>0</v>
      </c>
      <c r="AT316" s="141">
        <f t="shared" si="1828"/>
        <v>0</v>
      </c>
      <c r="AU316" s="141">
        <f>IF($H316&gt;0,#REF!,0)</f>
        <v>0</v>
      </c>
      <c r="AV316" s="141">
        <f t="shared" si="1829"/>
        <v>0</v>
      </c>
      <c r="AW316" s="141">
        <f>IF($H316&gt;0,#REF!,0)</f>
        <v>0</v>
      </c>
      <c r="AX316" s="141">
        <f t="shared" si="1830"/>
        <v>0</v>
      </c>
      <c r="AY316" s="247">
        <f t="shared" si="1565"/>
        <v>0</v>
      </c>
      <c r="AZ316" s="85"/>
      <c r="BA316" s="86">
        <v>0</v>
      </c>
    </row>
    <row r="317" spans="1:53" ht="45.75" x14ac:dyDescent="0.65">
      <c r="A317" s="87" t="str">
        <f>IF(E317+G317&gt;0,A314,"")</f>
        <v/>
      </c>
      <c r="B317" s="87" t="str">
        <f>IF(E317+G317&gt;0,B314,"")</f>
        <v/>
      </c>
      <c r="C317" s="76">
        <f>C315</f>
        <v>6</v>
      </c>
      <c r="D317" s="77" t="s">
        <v>187</v>
      </c>
      <c r="E317" s="78">
        <v>0</v>
      </c>
      <c r="F317" s="137">
        <v>1.1000000000000001</v>
      </c>
      <c r="G317" s="78">
        <v>0</v>
      </c>
      <c r="H317" s="249">
        <f t="shared" si="1564"/>
        <v>0</v>
      </c>
      <c r="I317" s="80">
        <f>SUMIF(Y$14:AT$14,C317,Y$7:AT$7)</f>
        <v>0</v>
      </c>
      <c r="J317" s="81">
        <f t="shared" si="1809"/>
        <v>0</v>
      </c>
      <c r="K317" s="80">
        <f t="shared" si="1810"/>
        <v>0</v>
      </c>
      <c r="L317" s="81">
        <f t="shared" si="1811"/>
        <v>0</v>
      </c>
      <c r="M317" s="81">
        <f t="shared" si="1812"/>
        <v>0</v>
      </c>
      <c r="N317" s="82"/>
      <c r="O317" s="81">
        <f t="shared" si="1813"/>
        <v>0</v>
      </c>
      <c r="Q317" s="83">
        <f t="shared" si="1573"/>
        <v>153.91</v>
      </c>
      <c r="R317" s="81">
        <f t="shared" si="1814"/>
        <v>0</v>
      </c>
      <c r="S317" s="83">
        <f t="shared" si="1815"/>
        <v>169.3</v>
      </c>
      <c r="T317" s="81">
        <f t="shared" si="1816"/>
        <v>0</v>
      </c>
      <c r="U317" s="81">
        <f t="shared" si="1817"/>
        <v>0</v>
      </c>
      <c r="V317" s="82"/>
      <c r="W317" s="81">
        <f t="shared" si="1818"/>
        <v>0</v>
      </c>
      <c r="X317" s="10"/>
      <c r="Y317" s="151"/>
      <c r="Z317" s="151"/>
      <c r="AA317" s="151"/>
      <c r="AB317" s="151"/>
      <c r="AC317" s="151"/>
      <c r="AD317" s="151"/>
      <c r="AE317" s="159"/>
      <c r="AF317" s="159"/>
      <c r="AG317" s="159"/>
      <c r="AH317" s="159"/>
      <c r="AI317" s="84">
        <f>IF($I317=AI$7,$E317,0)</f>
        <v>0</v>
      </c>
      <c r="AJ317" s="84">
        <f>IF($K317=ROUND(AI$7*$F317,2),$G317,0)</f>
        <v>0</v>
      </c>
      <c r="AK317" s="141">
        <f t="shared" si="1820"/>
        <v>0</v>
      </c>
      <c r="AL317" s="141">
        <f t="shared" si="1821"/>
        <v>0</v>
      </c>
      <c r="AM317" s="141">
        <f t="shared" si="1822"/>
        <v>0</v>
      </c>
      <c r="AN317" s="141">
        <f t="shared" si="1823"/>
        <v>0</v>
      </c>
      <c r="AO317" s="84">
        <f>IF($I317=AO$7,$E317,0)</f>
        <v>0</v>
      </c>
      <c r="AP317" s="84">
        <f>IF($K317=ROUND(AO$7*$F317,2),$G317,0)</f>
        <v>0</v>
      </c>
      <c r="AQ317" s="141">
        <f t="shared" si="1825"/>
        <v>0</v>
      </c>
      <c r="AR317" s="141">
        <f t="shared" si="1826"/>
        <v>0</v>
      </c>
      <c r="AS317" s="141">
        <f t="shared" si="1827"/>
        <v>0</v>
      </c>
      <c r="AT317" s="141">
        <f t="shared" si="1828"/>
        <v>0</v>
      </c>
      <c r="AU317" s="141">
        <f>IF($H317&gt;0,#REF!,0)</f>
        <v>0</v>
      </c>
      <c r="AV317" s="141">
        <f t="shared" si="1829"/>
        <v>0</v>
      </c>
      <c r="AW317" s="141">
        <f>IF($H317&gt;0,#REF!,0)</f>
        <v>0</v>
      </c>
      <c r="AX317" s="141">
        <f t="shared" si="1830"/>
        <v>0</v>
      </c>
      <c r="AY317" s="247">
        <f t="shared" si="1565"/>
        <v>0</v>
      </c>
      <c r="AZ317" s="85"/>
      <c r="BA317" s="86">
        <v>0</v>
      </c>
    </row>
    <row r="318" spans="1:53" ht="45.75" x14ac:dyDescent="0.65">
      <c r="A318" s="74" t="s">
        <v>185</v>
      </c>
      <c r="B318" s="74" t="s">
        <v>186</v>
      </c>
      <c r="C318" s="76">
        <f>C319</f>
        <v>6</v>
      </c>
      <c r="D318" s="77" t="s">
        <v>188</v>
      </c>
      <c r="E318" s="78">
        <v>0.93500000000000005</v>
      </c>
      <c r="F318" s="137">
        <v>1.5</v>
      </c>
      <c r="G318" s="78">
        <v>0</v>
      </c>
      <c r="H318" s="249">
        <f t="shared" si="1564"/>
        <v>9.3500000000000007E-4</v>
      </c>
      <c r="I318" s="80">
        <f>SUMIF(Y$14:AT$14,C318,Y$6:AT$6)</f>
        <v>0</v>
      </c>
      <c r="J318" s="81">
        <f>IF(H318=0,ROUND(E318*I318,2),ROUND(H318*E318,2))</f>
        <v>0</v>
      </c>
      <c r="K318" s="80">
        <f>ROUND(F318*I318,2)</f>
        <v>0</v>
      </c>
      <c r="L318" s="81">
        <f>IF(H318=0,ROUND(ROUND(F318*I318,2)*G318,2),ROUND(G318*H318,2))</f>
        <v>0</v>
      </c>
      <c r="M318" s="81">
        <f>L318-ROUND(G318*I318,2)</f>
        <v>0</v>
      </c>
      <c r="N318" s="82"/>
      <c r="O318" s="81">
        <f>J318+L318+N318</f>
        <v>0</v>
      </c>
      <c r="Q318" s="83">
        <f t="shared" si="1573"/>
        <v>153.91</v>
      </c>
      <c r="R318" s="81">
        <f>ROUND(Q318*E318,2)</f>
        <v>143.91</v>
      </c>
      <c r="S318" s="83">
        <f>ROUND(F318*Q318,2)</f>
        <v>230.87</v>
      </c>
      <c r="T318" s="81">
        <f>ROUND(S318*G318,2)</f>
        <v>0</v>
      </c>
      <c r="U318" s="81">
        <f>T318-ROUND(Q318*G318,2)</f>
        <v>0</v>
      </c>
      <c r="V318" s="82"/>
      <c r="W318" s="81">
        <f>R318+T318+V318</f>
        <v>143.91</v>
      </c>
      <c r="X318" s="10"/>
      <c r="Y318" s="151"/>
      <c r="Z318" s="151"/>
      <c r="AA318" s="151"/>
      <c r="AB318" s="151"/>
      <c r="AC318" s="151"/>
      <c r="AD318" s="151"/>
      <c r="AE318" s="159"/>
      <c r="AF318" s="159"/>
      <c r="AG318" s="159"/>
      <c r="AH318" s="159"/>
      <c r="AI318" s="84">
        <f>IF($I318=AI$6,$E318,0)</f>
        <v>0</v>
      </c>
      <c r="AJ318" s="84">
        <f t="shared" ref="AJ318:AJ319" si="1831">IF($K318=ROUND(AI$6*$F318,2),$G318,0)</f>
        <v>0</v>
      </c>
      <c r="AK318" s="141">
        <f>IF($H318&gt;0,AI318,0)</f>
        <v>0</v>
      </c>
      <c r="AL318" s="141">
        <f>IF(AK318&gt;0,1,0)</f>
        <v>0</v>
      </c>
      <c r="AM318" s="141">
        <f>IF($H318&gt;0,AJ318,0)</f>
        <v>0</v>
      </c>
      <c r="AN318" s="141">
        <f>IF(AM318&gt;0,1,0)</f>
        <v>0</v>
      </c>
      <c r="AO318" s="84">
        <f>IF($I318=AO$6,$E318,0)</f>
        <v>0</v>
      </c>
      <c r="AP318" s="84">
        <f t="shared" ref="AP318:AP319" si="1832">IF($K318=ROUND(AO$6*$F318,2),$G318,0)</f>
        <v>0</v>
      </c>
      <c r="AQ318" s="141">
        <f>IF($H318&gt;0,AO318,0)</f>
        <v>0</v>
      </c>
      <c r="AR318" s="141">
        <f>IF(AQ318&gt;0,1,0)</f>
        <v>0</v>
      </c>
      <c r="AS318" s="141">
        <f>IF($H318&gt;0,AP318,0)</f>
        <v>0</v>
      </c>
      <c r="AT318" s="141">
        <f>IF(AS318&gt;0,1,0)</f>
        <v>0</v>
      </c>
      <c r="AU318" s="141" t="e">
        <f>IF($H318&gt;0,#REF!,0)</f>
        <v>#REF!</v>
      </c>
      <c r="AV318" s="141" t="e">
        <f>IF(AU318&gt;0,1,0)</f>
        <v>#REF!</v>
      </c>
      <c r="AW318" s="141" t="e">
        <f>IF($H318&gt;0,#REF!,0)</f>
        <v>#REF!</v>
      </c>
      <c r="AX318" s="141" t="e">
        <f>IF(AW318&gt;0,1,0)</f>
        <v>#REF!</v>
      </c>
      <c r="AY318" s="247">
        <f t="shared" si="1565"/>
        <v>1E-3</v>
      </c>
      <c r="AZ318" s="85"/>
      <c r="BA318" s="86">
        <v>1</v>
      </c>
    </row>
    <row r="319" spans="1:53" ht="45.75" x14ac:dyDescent="0.65">
      <c r="A319" s="87" t="str">
        <f>IF(E319+G319&gt;0,A318,"")</f>
        <v/>
      </c>
      <c r="B319" s="87" t="str">
        <f>IF(E319+G319&gt;0,B318,"")</f>
        <v/>
      </c>
      <c r="C319" s="76">
        <v>6</v>
      </c>
      <c r="D319" s="77" t="s">
        <v>188</v>
      </c>
      <c r="E319" s="78">
        <v>0</v>
      </c>
      <c r="F319" s="137">
        <v>1.1000000000000001</v>
      </c>
      <c r="G319" s="78">
        <v>0</v>
      </c>
      <c r="H319" s="249">
        <f t="shared" si="1564"/>
        <v>0</v>
      </c>
      <c r="I319" s="80">
        <f>SUMIF(Y$14:AT$14,C319,Y$6:AT$6)</f>
        <v>0</v>
      </c>
      <c r="J319" s="81">
        <f t="shared" ref="J319:J321" si="1833">IF(H319=0,ROUND(E319*I319,2),ROUND(H319*E319,2))</f>
        <v>0</v>
      </c>
      <c r="K319" s="80">
        <f t="shared" ref="K319:K321" si="1834">ROUND(F319*I319,2)</f>
        <v>0</v>
      </c>
      <c r="L319" s="81">
        <f t="shared" ref="L319:L321" si="1835">IF(H319=0,ROUND(ROUND(F319*I319,2)*G319,2),ROUND(G319*H319,2))</f>
        <v>0</v>
      </c>
      <c r="M319" s="81">
        <f t="shared" ref="M319:M321" si="1836">L319-ROUND(G319*I319,2)</f>
        <v>0</v>
      </c>
      <c r="N319" s="82"/>
      <c r="O319" s="81">
        <f t="shared" ref="O319:O321" si="1837">J319+L319+N319</f>
        <v>0</v>
      </c>
      <c r="Q319" s="83">
        <f t="shared" si="1573"/>
        <v>153.91</v>
      </c>
      <c r="R319" s="81">
        <f t="shared" ref="R319:R321" si="1838">ROUND(Q319*E319,2)</f>
        <v>0</v>
      </c>
      <c r="S319" s="83">
        <f t="shared" ref="S319:S321" si="1839">ROUND(F319*Q319,2)</f>
        <v>169.3</v>
      </c>
      <c r="T319" s="81">
        <f t="shared" ref="T319:T321" si="1840">ROUND(S319*G319,2)</f>
        <v>0</v>
      </c>
      <c r="U319" s="81">
        <f t="shared" ref="U319:U321" si="1841">T319-ROUND(Q319*G319,2)</f>
        <v>0</v>
      </c>
      <c r="V319" s="82"/>
      <c r="W319" s="81">
        <f t="shared" ref="W319:W321" si="1842">R319+T319+V319</f>
        <v>0</v>
      </c>
      <c r="X319" s="10"/>
      <c r="Y319" s="151"/>
      <c r="Z319" s="151"/>
      <c r="AA319" s="151"/>
      <c r="AB319" s="151"/>
      <c r="AC319" s="151"/>
      <c r="AD319" s="151"/>
      <c r="AE319" s="159"/>
      <c r="AF319" s="159"/>
      <c r="AG319" s="159"/>
      <c r="AH319" s="159"/>
      <c r="AI319" s="84">
        <f t="shared" ref="AI319" si="1843">IF($I319=AI$6,$E319,0)</f>
        <v>0</v>
      </c>
      <c r="AJ319" s="84">
        <f t="shared" si="1831"/>
        <v>0</v>
      </c>
      <c r="AK319" s="141">
        <f t="shared" ref="AK319:AK321" si="1844">IF($H319&gt;0,AI319,0)</f>
        <v>0</v>
      </c>
      <c r="AL319" s="141">
        <f t="shared" ref="AL319:AL321" si="1845">IF(AK319&gt;0,1,0)</f>
        <v>0</v>
      </c>
      <c r="AM319" s="141">
        <f t="shared" ref="AM319:AM321" si="1846">IF($H319&gt;0,AJ319,0)</f>
        <v>0</v>
      </c>
      <c r="AN319" s="141">
        <f t="shared" ref="AN319:AN321" si="1847">IF(AM319&gt;0,1,0)</f>
        <v>0</v>
      </c>
      <c r="AO319" s="84">
        <f t="shared" ref="AO319" si="1848">IF($I319=AO$6,$E319,0)</f>
        <v>0</v>
      </c>
      <c r="AP319" s="84">
        <f t="shared" si="1832"/>
        <v>0</v>
      </c>
      <c r="AQ319" s="141">
        <f t="shared" ref="AQ319:AQ321" si="1849">IF($H319&gt;0,AO319,0)</f>
        <v>0</v>
      </c>
      <c r="AR319" s="141">
        <f t="shared" ref="AR319:AR321" si="1850">IF(AQ319&gt;0,1,0)</f>
        <v>0</v>
      </c>
      <c r="AS319" s="141">
        <f t="shared" ref="AS319:AS321" si="1851">IF($H319&gt;0,AP319,0)</f>
        <v>0</v>
      </c>
      <c r="AT319" s="141">
        <f t="shared" ref="AT319:AT321" si="1852">IF(AS319&gt;0,1,0)</f>
        <v>0</v>
      </c>
      <c r="AU319" s="141">
        <f>IF($H319&gt;0,#REF!,0)</f>
        <v>0</v>
      </c>
      <c r="AV319" s="141">
        <f t="shared" ref="AV319:AV321" si="1853">IF(AU319&gt;0,1,0)</f>
        <v>0</v>
      </c>
      <c r="AW319" s="141">
        <f>IF($H319&gt;0,#REF!,0)</f>
        <v>0</v>
      </c>
      <c r="AX319" s="141">
        <f t="shared" ref="AX319:AX321" si="1854">IF(AW319&gt;0,1,0)</f>
        <v>0</v>
      </c>
      <c r="AY319" s="247">
        <f t="shared" si="1565"/>
        <v>0</v>
      </c>
      <c r="AZ319" s="85"/>
      <c r="BA319" s="86">
        <v>0</v>
      </c>
    </row>
    <row r="320" spans="1:53" ht="45.75" x14ac:dyDescent="0.65">
      <c r="A320" s="87" t="str">
        <f>IF(E320+G320&gt;0,A318,"")</f>
        <v/>
      </c>
      <c r="B320" s="87" t="str">
        <f>IF(E320+G320&gt;0,B318,"")</f>
        <v/>
      </c>
      <c r="C320" s="76">
        <f>C319</f>
        <v>6</v>
      </c>
      <c r="D320" s="77" t="s">
        <v>188</v>
      </c>
      <c r="E320" s="78">
        <v>0</v>
      </c>
      <c r="F320" s="137">
        <v>1.5</v>
      </c>
      <c r="G320" s="78">
        <v>0</v>
      </c>
      <c r="H320" s="249">
        <f t="shared" si="1564"/>
        <v>0</v>
      </c>
      <c r="I320" s="80">
        <f>SUMIF(Y$14:AT$14,C320,Y$7:AT$7)</f>
        <v>0</v>
      </c>
      <c r="J320" s="81">
        <f t="shared" si="1833"/>
        <v>0</v>
      </c>
      <c r="K320" s="80">
        <f t="shared" si="1834"/>
        <v>0</v>
      </c>
      <c r="L320" s="81">
        <f t="shared" si="1835"/>
        <v>0</v>
      </c>
      <c r="M320" s="81">
        <f t="shared" si="1836"/>
        <v>0</v>
      </c>
      <c r="N320" s="82"/>
      <c r="O320" s="81">
        <f t="shared" si="1837"/>
        <v>0</v>
      </c>
      <c r="Q320" s="83">
        <f t="shared" si="1573"/>
        <v>153.91</v>
      </c>
      <c r="R320" s="81">
        <f t="shared" si="1838"/>
        <v>0</v>
      </c>
      <c r="S320" s="83">
        <f t="shared" si="1839"/>
        <v>230.87</v>
      </c>
      <c r="T320" s="81">
        <f t="shared" si="1840"/>
        <v>0</v>
      </c>
      <c r="U320" s="81">
        <f t="shared" si="1841"/>
        <v>0</v>
      </c>
      <c r="V320" s="82"/>
      <c r="W320" s="81">
        <f t="shared" si="1842"/>
        <v>0</v>
      </c>
      <c r="X320" s="10"/>
      <c r="Y320" s="151"/>
      <c r="Z320" s="151"/>
      <c r="AA320" s="151"/>
      <c r="AB320" s="151"/>
      <c r="AC320" s="151"/>
      <c r="AD320" s="151"/>
      <c r="AE320" s="159"/>
      <c r="AF320" s="159"/>
      <c r="AG320" s="159"/>
      <c r="AH320" s="159"/>
      <c r="AI320" s="84">
        <f>IF($I320=AI$7,$E320,0)</f>
        <v>0</v>
      </c>
      <c r="AJ320" s="84">
        <f>IF($K320=ROUND(AI$7*$F320,2),$G320,0)</f>
        <v>0</v>
      </c>
      <c r="AK320" s="141">
        <f t="shared" si="1844"/>
        <v>0</v>
      </c>
      <c r="AL320" s="141">
        <f t="shared" si="1845"/>
        <v>0</v>
      </c>
      <c r="AM320" s="141">
        <f t="shared" si="1846"/>
        <v>0</v>
      </c>
      <c r="AN320" s="141">
        <f t="shared" si="1847"/>
        <v>0</v>
      </c>
      <c r="AO320" s="84">
        <f>IF($I320=AO$7,$E320,0)</f>
        <v>0</v>
      </c>
      <c r="AP320" s="84">
        <f>IF($K320=ROUND(AO$7*$F320,2),$G320,0)</f>
        <v>0</v>
      </c>
      <c r="AQ320" s="141">
        <f t="shared" si="1849"/>
        <v>0</v>
      </c>
      <c r="AR320" s="141">
        <f t="shared" si="1850"/>
        <v>0</v>
      </c>
      <c r="AS320" s="141">
        <f t="shared" si="1851"/>
        <v>0</v>
      </c>
      <c r="AT320" s="141">
        <f t="shared" si="1852"/>
        <v>0</v>
      </c>
      <c r="AU320" s="141">
        <f>IF($H320&gt;0,#REF!,0)</f>
        <v>0</v>
      </c>
      <c r="AV320" s="141">
        <f t="shared" si="1853"/>
        <v>0</v>
      </c>
      <c r="AW320" s="141">
        <f>IF($H320&gt;0,#REF!,0)</f>
        <v>0</v>
      </c>
      <c r="AX320" s="141">
        <f t="shared" si="1854"/>
        <v>0</v>
      </c>
      <c r="AY320" s="247">
        <f t="shared" si="1565"/>
        <v>0</v>
      </c>
      <c r="AZ320" s="85"/>
      <c r="BA320" s="86">
        <v>0</v>
      </c>
    </row>
    <row r="321" spans="1:53" ht="45.75" x14ac:dyDescent="0.65">
      <c r="A321" s="87" t="str">
        <f>IF(E321+G321&gt;0,A318,"")</f>
        <v/>
      </c>
      <c r="B321" s="87" t="str">
        <f>IF(E321+G321&gt;0,B318,"")</f>
        <v/>
      </c>
      <c r="C321" s="76">
        <f>C319</f>
        <v>6</v>
      </c>
      <c r="D321" s="77" t="s">
        <v>188</v>
      </c>
      <c r="E321" s="78">
        <v>0</v>
      </c>
      <c r="F321" s="137">
        <v>1.1000000000000001</v>
      </c>
      <c r="G321" s="78">
        <v>0</v>
      </c>
      <c r="H321" s="249">
        <f t="shared" si="1564"/>
        <v>0</v>
      </c>
      <c r="I321" s="80">
        <f>SUMIF(Y$14:AT$14,C321,Y$7:AT$7)</f>
        <v>0</v>
      </c>
      <c r="J321" s="81">
        <f t="shared" si="1833"/>
        <v>0</v>
      </c>
      <c r="K321" s="80">
        <f t="shared" si="1834"/>
        <v>0</v>
      </c>
      <c r="L321" s="81">
        <f t="shared" si="1835"/>
        <v>0</v>
      </c>
      <c r="M321" s="81">
        <f t="shared" si="1836"/>
        <v>0</v>
      </c>
      <c r="N321" s="82"/>
      <c r="O321" s="81">
        <f t="shared" si="1837"/>
        <v>0</v>
      </c>
      <c r="Q321" s="83">
        <f t="shared" si="1573"/>
        <v>153.91</v>
      </c>
      <c r="R321" s="81">
        <f t="shared" si="1838"/>
        <v>0</v>
      </c>
      <c r="S321" s="83">
        <f t="shared" si="1839"/>
        <v>169.3</v>
      </c>
      <c r="T321" s="81">
        <f t="shared" si="1840"/>
        <v>0</v>
      </c>
      <c r="U321" s="81">
        <f t="shared" si="1841"/>
        <v>0</v>
      </c>
      <c r="V321" s="82"/>
      <c r="W321" s="81">
        <f t="shared" si="1842"/>
        <v>0</v>
      </c>
      <c r="X321" s="10"/>
      <c r="Y321" s="151"/>
      <c r="Z321" s="151"/>
      <c r="AA321" s="151"/>
      <c r="AB321" s="151"/>
      <c r="AC321" s="151"/>
      <c r="AD321" s="151"/>
      <c r="AE321" s="159"/>
      <c r="AF321" s="159"/>
      <c r="AG321" s="159"/>
      <c r="AH321" s="159"/>
      <c r="AI321" s="84">
        <f>IF($I321=AI$7,$E321,0)</f>
        <v>0</v>
      </c>
      <c r="AJ321" s="84">
        <f>IF($K321=ROUND(AI$7*$F321,2),$G321,0)</f>
        <v>0</v>
      </c>
      <c r="AK321" s="141">
        <f t="shared" si="1844"/>
        <v>0</v>
      </c>
      <c r="AL321" s="141">
        <f t="shared" si="1845"/>
        <v>0</v>
      </c>
      <c r="AM321" s="141">
        <f t="shared" si="1846"/>
        <v>0</v>
      </c>
      <c r="AN321" s="141">
        <f t="shared" si="1847"/>
        <v>0</v>
      </c>
      <c r="AO321" s="84">
        <f>IF($I321=AO$7,$E321,0)</f>
        <v>0</v>
      </c>
      <c r="AP321" s="84">
        <f>IF($K321=ROUND(AO$7*$F321,2),$G321,0)</f>
        <v>0</v>
      </c>
      <c r="AQ321" s="141">
        <f t="shared" si="1849"/>
        <v>0</v>
      </c>
      <c r="AR321" s="141">
        <f t="shared" si="1850"/>
        <v>0</v>
      </c>
      <c r="AS321" s="141">
        <f t="shared" si="1851"/>
        <v>0</v>
      </c>
      <c r="AT321" s="141">
        <f t="shared" si="1852"/>
        <v>0</v>
      </c>
      <c r="AU321" s="141">
        <f>IF($H321&gt;0,#REF!,0)</f>
        <v>0</v>
      </c>
      <c r="AV321" s="141">
        <f t="shared" si="1853"/>
        <v>0</v>
      </c>
      <c r="AW321" s="141">
        <f>IF($H321&gt;0,#REF!,0)</f>
        <v>0</v>
      </c>
      <c r="AX321" s="141">
        <f t="shared" si="1854"/>
        <v>0</v>
      </c>
      <c r="AY321" s="247">
        <f t="shared" si="1565"/>
        <v>0</v>
      </c>
      <c r="AZ321" s="85"/>
      <c r="BA321" s="86">
        <v>0</v>
      </c>
    </row>
    <row r="322" spans="1:53" ht="45.75" x14ac:dyDescent="0.65">
      <c r="A322" s="74" t="s">
        <v>189</v>
      </c>
      <c r="B322" s="74" t="s">
        <v>46</v>
      </c>
      <c r="C322" s="76">
        <f>C323</f>
        <v>7</v>
      </c>
      <c r="D322" s="77" t="s">
        <v>190</v>
      </c>
      <c r="E322" s="78">
        <v>1.1399999999999999</v>
      </c>
      <c r="F322" s="137">
        <v>1.5</v>
      </c>
      <c r="G322" s="78">
        <v>0</v>
      </c>
      <c r="H322" s="249">
        <f t="shared" si="1564"/>
        <v>1.14E-3</v>
      </c>
      <c r="I322" s="80">
        <f>SUMIF(Y$14:AT$14,C322,Y$6:AT$6)</f>
        <v>0</v>
      </c>
      <c r="J322" s="81">
        <f>IF(H322=0,ROUND(E322*I322,2),ROUND(H322*E322,2))</f>
        <v>0</v>
      </c>
      <c r="K322" s="80">
        <f>ROUND(F322*I322,2)</f>
        <v>0</v>
      </c>
      <c r="L322" s="81">
        <f>IF(H322=0,ROUND(ROUND(F322*I322,2)*G322,2),ROUND(G322*H322,2))</f>
        <v>0</v>
      </c>
      <c r="M322" s="81">
        <f>L322-ROUND(G322*I322,2)</f>
        <v>0</v>
      </c>
      <c r="N322" s="82"/>
      <c r="O322" s="81">
        <f>J322+L322+N322</f>
        <v>0</v>
      </c>
      <c r="Q322" s="83">
        <f t="shared" si="1573"/>
        <v>153.91</v>
      </c>
      <c r="R322" s="81">
        <f>ROUND(Q322*E322,2)</f>
        <v>175.46</v>
      </c>
      <c r="S322" s="83">
        <f>ROUND(F322*Q322,2)</f>
        <v>230.87</v>
      </c>
      <c r="T322" s="81">
        <f>ROUND(S322*G322,2)</f>
        <v>0</v>
      </c>
      <c r="U322" s="81">
        <f>T322-ROUND(Q322*G322,2)</f>
        <v>0</v>
      </c>
      <c r="V322" s="82"/>
      <c r="W322" s="81">
        <f>R322+T322+V322</f>
        <v>175.46</v>
      </c>
      <c r="X322" s="10"/>
      <c r="Y322" s="151"/>
      <c r="Z322" s="151"/>
      <c r="AA322" s="151"/>
      <c r="AB322" s="151"/>
      <c r="AC322" s="151"/>
      <c r="AD322" s="151"/>
      <c r="AE322" s="159"/>
      <c r="AF322" s="159"/>
      <c r="AG322" s="159"/>
      <c r="AH322" s="159"/>
      <c r="AI322" s="84">
        <f>IF($I322=AI$6,$E322,0)</f>
        <v>0</v>
      </c>
      <c r="AJ322" s="84">
        <f t="shared" ref="AJ322:AJ323" si="1855">IF($K322=ROUND(AI$6*$F322,2),$G322,0)</f>
        <v>0</v>
      </c>
      <c r="AK322" s="141">
        <f>IF($H322&gt;0,AI322,0)</f>
        <v>0</v>
      </c>
      <c r="AL322" s="141">
        <f>IF(AK322&gt;0,1,0)</f>
        <v>0</v>
      </c>
      <c r="AM322" s="141">
        <f>IF($H322&gt;0,AJ322,0)</f>
        <v>0</v>
      </c>
      <c r="AN322" s="141">
        <f>IF(AM322&gt;0,1,0)</f>
        <v>0</v>
      </c>
      <c r="AO322" s="84">
        <f>IF($I322=AO$6,$E322,0)</f>
        <v>0</v>
      </c>
      <c r="AP322" s="84">
        <f t="shared" ref="AP322:AP323" si="1856">IF($K322=ROUND(AO$6*$F322,2),$G322,0)</f>
        <v>0</v>
      </c>
      <c r="AQ322" s="141">
        <f>IF($H322&gt;0,AO322,0)</f>
        <v>0</v>
      </c>
      <c r="AR322" s="141">
        <f>IF(AQ322&gt;0,1,0)</f>
        <v>0</v>
      </c>
      <c r="AS322" s="141">
        <f>IF($H322&gt;0,AP322,0)</f>
        <v>0</v>
      </c>
      <c r="AT322" s="141">
        <f>IF(AS322&gt;0,1,0)</f>
        <v>0</v>
      </c>
      <c r="AU322" s="141" t="e">
        <f>IF($H322&gt;0,#REF!,0)</f>
        <v>#REF!</v>
      </c>
      <c r="AV322" s="141" t="e">
        <f>IF(AU322&gt;0,1,0)</f>
        <v>#REF!</v>
      </c>
      <c r="AW322" s="141" t="e">
        <f>IF($H322&gt;0,#REF!,0)</f>
        <v>#REF!</v>
      </c>
      <c r="AX322" s="141" t="e">
        <f>IF(AW322&gt;0,1,0)</f>
        <v>#REF!</v>
      </c>
      <c r="AY322" s="247">
        <f t="shared" si="1565"/>
        <v>1.1999999999999999E-3</v>
      </c>
      <c r="AZ322" s="85"/>
      <c r="BA322" s="86">
        <v>1.2</v>
      </c>
    </row>
    <row r="323" spans="1:53" ht="45.75" x14ac:dyDescent="0.65">
      <c r="A323" s="87" t="str">
        <f>IF(E323+G323&gt;0,A322,"")</f>
        <v/>
      </c>
      <c r="B323" s="87" t="str">
        <f>IF(E323+G323&gt;0,B322,"")</f>
        <v/>
      </c>
      <c r="C323" s="76">
        <v>7</v>
      </c>
      <c r="D323" s="77" t="s">
        <v>190</v>
      </c>
      <c r="E323" s="78">
        <v>0</v>
      </c>
      <c r="F323" s="137">
        <v>1.1000000000000001</v>
      </c>
      <c r="G323" s="78">
        <v>0</v>
      </c>
      <c r="H323" s="249">
        <f t="shared" si="1564"/>
        <v>0</v>
      </c>
      <c r="I323" s="80">
        <f>SUMIF(Y$14:AT$14,C323,Y$6:AT$6)</f>
        <v>0</v>
      </c>
      <c r="J323" s="81">
        <f t="shared" ref="J323:J325" si="1857">IF(H323=0,ROUND(E323*I323,2),ROUND(H323*E323,2))</f>
        <v>0</v>
      </c>
      <c r="K323" s="80">
        <f t="shared" ref="K323:K325" si="1858">ROUND(F323*I323,2)</f>
        <v>0</v>
      </c>
      <c r="L323" s="81">
        <f t="shared" ref="L323:L325" si="1859">IF(H323=0,ROUND(ROUND(F323*I323,2)*G323,2),ROUND(G323*H323,2))</f>
        <v>0</v>
      </c>
      <c r="M323" s="81">
        <f t="shared" ref="M323:M325" si="1860">L323-ROUND(G323*I323,2)</f>
        <v>0</v>
      </c>
      <c r="N323" s="82"/>
      <c r="O323" s="81">
        <f t="shared" ref="O323:O325" si="1861">J323+L323+N323</f>
        <v>0</v>
      </c>
      <c r="Q323" s="83">
        <f t="shared" si="1573"/>
        <v>153.91</v>
      </c>
      <c r="R323" s="81">
        <f t="shared" ref="R323:R325" si="1862">ROUND(Q323*E323,2)</f>
        <v>0</v>
      </c>
      <c r="S323" s="83">
        <f t="shared" ref="S323:S325" si="1863">ROUND(F323*Q323,2)</f>
        <v>169.3</v>
      </c>
      <c r="T323" s="81">
        <f t="shared" ref="T323:T325" si="1864">ROUND(S323*G323,2)</f>
        <v>0</v>
      </c>
      <c r="U323" s="81">
        <f t="shared" ref="U323:U325" si="1865">T323-ROUND(Q323*G323,2)</f>
        <v>0</v>
      </c>
      <c r="V323" s="82"/>
      <c r="W323" s="81">
        <f t="shared" ref="W323:W325" si="1866">R323+T323+V323</f>
        <v>0</v>
      </c>
      <c r="X323" s="10"/>
      <c r="Y323" s="151"/>
      <c r="Z323" s="151"/>
      <c r="AA323" s="151"/>
      <c r="AB323" s="151"/>
      <c r="AC323" s="151"/>
      <c r="AD323" s="151"/>
      <c r="AE323" s="159"/>
      <c r="AF323" s="159"/>
      <c r="AG323" s="159"/>
      <c r="AH323" s="159"/>
      <c r="AI323" s="84">
        <f t="shared" ref="AI323" si="1867">IF($I323=AI$6,$E323,0)</f>
        <v>0</v>
      </c>
      <c r="AJ323" s="84">
        <f t="shared" si="1855"/>
        <v>0</v>
      </c>
      <c r="AK323" s="141">
        <f t="shared" ref="AK323:AK325" si="1868">IF($H323&gt;0,AI323,0)</f>
        <v>0</v>
      </c>
      <c r="AL323" s="141">
        <f t="shared" ref="AL323:AL325" si="1869">IF(AK323&gt;0,1,0)</f>
        <v>0</v>
      </c>
      <c r="AM323" s="141">
        <f t="shared" ref="AM323:AM325" si="1870">IF($H323&gt;0,AJ323,0)</f>
        <v>0</v>
      </c>
      <c r="AN323" s="141">
        <f t="shared" ref="AN323:AN325" si="1871">IF(AM323&gt;0,1,0)</f>
        <v>0</v>
      </c>
      <c r="AO323" s="84">
        <f t="shared" ref="AO323" si="1872">IF($I323=AO$6,$E323,0)</f>
        <v>0</v>
      </c>
      <c r="AP323" s="84">
        <f t="shared" si="1856"/>
        <v>0</v>
      </c>
      <c r="AQ323" s="141">
        <f t="shared" ref="AQ323:AQ325" si="1873">IF($H323&gt;0,AO323,0)</f>
        <v>0</v>
      </c>
      <c r="AR323" s="141">
        <f t="shared" ref="AR323:AR325" si="1874">IF(AQ323&gt;0,1,0)</f>
        <v>0</v>
      </c>
      <c r="AS323" s="141">
        <f t="shared" ref="AS323:AS325" si="1875">IF($H323&gt;0,AP323,0)</f>
        <v>0</v>
      </c>
      <c r="AT323" s="141">
        <f t="shared" ref="AT323:AT325" si="1876">IF(AS323&gt;0,1,0)</f>
        <v>0</v>
      </c>
      <c r="AU323" s="141">
        <f>IF($H323&gt;0,#REF!,0)</f>
        <v>0</v>
      </c>
      <c r="AV323" s="141">
        <f t="shared" ref="AV323:AV325" si="1877">IF(AU323&gt;0,1,0)</f>
        <v>0</v>
      </c>
      <c r="AW323" s="141">
        <f>IF($H323&gt;0,#REF!,0)</f>
        <v>0</v>
      </c>
      <c r="AX323" s="141">
        <f t="shared" ref="AX323:AX325" si="1878">IF(AW323&gt;0,1,0)</f>
        <v>0</v>
      </c>
      <c r="AY323" s="247">
        <f t="shared" si="1565"/>
        <v>0</v>
      </c>
      <c r="AZ323" s="85"/>
      <c r="BA323" s="86">
        <v>0</v>
      </c>
    </row>
    <row r="324" spans="1:53" ht="45.75" x14ac:dyDescent="0.65">
      <c r="A324" s="87" t="str">
        <f>IF(E324+G324&gt;0,A322,"")</f>
        <v/>
      </c>
      <c r="B324" s="87" t="str">
        <f>IF(E324+G324&gt;0,B322,"")</f>
        <v/>
      </c>
      <c r="C324" s="76">
        <f>C323</f>
        <v>7</v>
      </c>
      <c r="D324" s="77" t="s">
        <v>190</v>
      </c>
      <c r="E324" s="78">
        <v>0</v>
      </c>
      <c r="F324" s="137">
        <v>1.5</v>
      </c>
      <c r="G324" s="78">
        <v>0</v>
      </c>
      <c r="H324" s="249">
        <f t="shared" si="1564"/>
        <v>0</v>
      </c>
      <c r="I324" s="80">
        <f>SUMIF(Y$14:AT$14,C324,Y$7:AT$7)</f>
        <v>0</v>
      </c>
      <c r="J324" s="81">
        <f t="shared" si="1857"/>
        <v>0</v>
      </c>
      <c r="K324" s="80">
        <f t="shared" si="1858"/>
        <v>0</v>
      </c>
      <c r="L324" s="81">
        <f t="shared" si="1859"/>
        <v>0</v>
      </c>
      <c r="M324" s="81">
        <f t="shared" si="1860"/>
        <v>0</v>
      </c>
      <c r="N324" s="82"/>
      <c r="O324" s="81">
        <f t="shared" si="1861"/>
        <v>0</v>
      </c>
      <c r="Q324" s="83">
        <f t="shared" si="1573"/>
        <v>153.91</v>
      </c>
      <c r="R324" s="81">
        <f t="shared" si="1862"/>
        <v>0</v>
      </c>
      <c r="S324" s="83">
        <f t="shared" si="1863"/>
        <v>230.87</v>
      </c>
      <c r="T324" s="81">
        <f t="shared" si="1864"/>
        <v>0</v>
      </c>
      <c r="U324" s="81">
        <f t="shared" si="1865"/>
        <v>0</v>
      </c>
      <c r="V324" s="82"/>
      <c r="W324" s="81">
        <f t="shared" si="1866"/>
        <v>0</v>
      </c>
      <c r="X324" s="10"/>
      <c r="Y324" s="151"/>
      <c r="Z324" s="151"/>
      <c r="AA324" s="151"/>
      <c r="AB324" s="151"/>
      <c r="AC324" s="151"/>
      <c r="AD324" s="151"/>
      <c r="AE324" s="159"/>
      <c r="AF324" s="159"/>
      <c r="AG324" s="159"/>
      <c r="AH324" s="159"/>
      <c r="AI324" s="84">
        <f>IF($I324=AI$7,$E324,0)</f>
        <v>0</v>
      </c>
      <c r="AJ324" s="84">
        <f>IF($K324=ROUND(AI$7*$F324,2),$G324,0)</f>
        <v>0</v>
      </c>
      <c r="AK324" s="141">
        <f t="shared" si="1868"/>
        <v>0</v>
      </c>
      <c r="AL324" s="141">
        <f t="shared" si="1869"/>
        <v>0</v>
      </c>
      <c r="AM324" s="141">
        <f t="shared" si="1870"/>
        <v>0</v>
      </c>
      <c r="AN324" s="141">
        <f t="shared" si="1871"/>
        <v>0</v>
      </c>
      <c r="AO324" s="84">
        <f>IF($I324=AO$7,$E324,0)</f>
        <v>0</v>
      </c>
      <c r="AP324" s="84">
        <f>IF($K324=ROUND(AO$7*$F324,2),$G324,0)</f>
        <v>0</v>
      </c>
      <c r="AQ324" s="141">
        <f t="shared" si="1873"/>
        <v>0</v>
      </c>
      <c r="AR324" s="141">
        <f t="shared" si="1874"/>
        <v>0</v>
      </c>
      <c r="AS324" s="141">
        <f t="shared" si="1875"/>
        <v>0</v>
      </c>
      <c r="AT324" s="141">
        <f t="shared" si="1876"/>
        <v>0</v>
      </c>
      <c r="AU324" s="141">
        <f>IF($H324&gt;0,#REF!,0)</f>
        <v>0</v>
      </c>
      <c r="AV324" s="141">
        <f t="shared" si="1877"/>
        <v>0</v>
      </c>
      <c r="AW324" s="141">
        <f>IF($H324&gt;0,#REF!,0)</f>
        <v>0</v>
      </c>
      <c r="AX324" s="141">
        <f t="shared" si="1878"/>
        <v>0</v>
      </c>
      <c r="AY324" s="247">
        <f t="shared" si="1565"/>
        <v>0</v>
      </c>
      <c r="AZ324" s="85"/>
      <c r="BA324" s="86">
        <v>0</v>
      </c>
    </row>
    <row r="325" spans="1:53" ht="45.75" x14ac:dyDescent="0.65">
      <c r="A325" s="87" t="str">
        <f>IF(E325+G325&gt;0,A322,"")</f>
        <v/>
      </c>
      <c r="B325" s="87" t="str">
        <f>IF(E325+G325&gt;0,B322,"")</f>
        <v/>
      </c>
      <c r="C325" s="76">
        <f>C323</f>
        <v>7</v>
      </c>
      <c r="D325" s="77" t="s">
        <v>190</v>
      </c>
      <c r="E325" s="78">
        <v>0</v>
      </c>
      <c r="F325" s="137">
        <v>1.1000000000000001</v>
      </c>
      <c r="G325" s="78">
        <v>0</v>
      </c>
      <c r="H325" s="249">
        <f t="shared" si="1564"/>
        <v>0</v>
      </c>
      <c r="I325" s="80">
        <f>SUMIF(Y$14:AT$14,C325,Y$7:AT$7)</f>
        <v>0</v>
      </c>
      <c r="J325" s="81">
        <f t="shared" si="1857"/>
        <v>0</v>
      </c>
      <c r="K325" s="80">
        <f t="shared" si="1858"/>
        <v>0</v>
      </c>
      <c r="L325" s="81">
        <f t="shared" si="1859"/>
        <v>0</v>
      </c>
      <c r="M325" s="81">
        <f t="shared" si="1860"/>
        <v>0</v>
      </c>
      <c r="N325" s="82"/>
      <c r="O325" s="81">
        <f t="shared" si="1861"/>
        <v>0</v>
      </c>
      <c r="Q325" s="83">
        <f t="shared" si="1573"/>
        <v>153.91</v>
      </c>
      <c r="R325" s="81">
        <f t="shared" si="1862"/>
        <v>0</v>
      </c>
      <c r="S325" s="83">
        <f t="shared" si="1863"/>
        <v>169.3</v>
      </c>
      <c r="T325" s="81">
        <f t="shared" si="1864"/>
        <v>0</v>
      </c>
      <c r="U325" s="81">
        <f t="shared" si="1865"/>
        <v>0</v>
      </c>
      <c r="V325" s="82"/>
      <c r="W325" s="81">
        <f t="shared" si="1866"/>
        <v>0</v>
      </c>
      <c r="X325" s="10"/>
      <c r="Y325" s="151"/>
      <c r="Z325" s="151"/>
      <c r="AA325" s="151"/>
      <c r="AB325" s="151"/>
      <c r="AC325" s="151"/>
      <c r="AD325" s="151"/>
      <c r="AE325" s="159"/>
      <c r="AF325" s="159"/>
      <c r="AG325" s="159"/>
      <c r="AH325" s="159"/>
      <c r="AI325" s="84">
        <f>IF($I325=AI$7,$E325,0)</f>
        <v>0</v>
      </c>
      <c r="AJ325" s="84">
        <f>IF($K325=ROUND(AI$7*$F325,2),$G325,0)</f>
        <v>0</v>
      </c>
      <c r="AK325" s="141">
        <f t="shared" si="1868"/>
        <v>0</v>
      </c>
      <c r="AL325" s="141">
        <f t="shared" si="1869"/>
        <v>0</v>
      </c>
      <c r="AM325" s="141">
        <f t="shared" si="1870"/>
        <v>0</v>
      </c>
      <c r="AN325" s="141">
        <f t="shared" si="1871"/>
        <v>0</v>
      </c>
      <c r="AO325" s="84">
        <f>IF($I325=AO$7,$E325,0)</f>
        <v>0</v>
      </c>
      <c r="AP325" s="84">
        <f>IF($K325=ROUND(AO$7*$F325,2),$G325,0)</f>
        <v>0</v>
      </c>
      <c r="AQ325" s="141">
        <f t="shared" si="1873"/>
        <v>0</v>
      </c>
      <c r="AR325" s="141">
        <f t="shared" si="1874"/>
        <v>0</v>
      </c>
      <c r="AS325" s="141">
        <f t="shared" si="1875"/>
        <v>0</v>
      </c>
      <c r="AT325" s="141">
        <f t="shared" si="1876"/>
        <v>0</v>
      </c>
      <c r="AU325" s="141">
        <f>IF($H325&gt;0,#REF!,0)</f>
        <v>0</v>
      </c>
      <c r="AV325" s="141">
        <f t="shared" si="1877"/>
        <v>0</v>
      </c>
      <c r="AW325" s="141">
        <f>IF($H325&gt;0,#REF!,0)</f>
        <v>0</v>
      </c>
      <c r="AX325" s="141">
        <f t="shared" si="1878"/>
        <v>0</v>
      </c>
      <c r="AY325" s="247">
        <f t="shared" si="1565"/>
        <v>0</v>
      </c>
      <c r="AZ325" s="85"/>
      <c r="BA325" s="86">
        <v>0</v>
      </c>
    </row>
    <row r="326" spans="1:53" ht="45.75" x14ac:dyDescent="0.65">
      <c r="A326" s="74" t="s">
        <v>191</v>
      </c>
      <c r="B326" s="74" t="s">
        <v>46</v>
      </c>
      <c r="C326" s="76">
        <f>C327</f>
        <v>7</v>
      </c>
      <c r="D326" s="77" t="s">
        <v>192</v>
      </c>
      <c r="E326" s="78">
        <v>0.185</v>
      </c>
      <c r="F326" s="137">
        <v>1.5</v>
      </c>
      <c r="G326" s="78">
        <v>0</v>
      </c>
      <c r="H326" s="249">
        <f t="shared" si="1564"/>
        <v>1.85E-4</v>
      </c>
      <c r="I326" s="80">
        <f>SUMIF(Y$14:AT$14,C326,Y$6:AT$6)</f>
        <v>0</v>
      </c>
      <c r="J326" s="81">
        <f>IF(H326=0,ROUND(E326*I326,2),ROUND(H326*E326,2))</f>
        <v>0</v>
      </c>
      <c r="K326" s="80">
        <f>ROUND(F326*I326,2)</f>
        <v>0</v>
      </c>
      <c r="L326" s="81">
        <f>IF(H326=0,ROUND(ROUND(F326*I326,2)*G326,2),ROUND(G326*H326,2))</f>
        <v>0</v>
      </c>
      <c r="M326" s="81">
        <f>L326-ROUND(G326*I326,2)</f>
        <v>0</v>
      </c>
      <c r="N326" s="82"/>
      <c r="O326" s="81">
        <f>J326+L326+N326</f>
        <v>0</v>
      </c>
      <c r="Q326" s="83">
        <f t="shared" si="1573"/>
        <v>153.91</v>
      </c>
      <c r="R326" s="81">
        <f>ROUND(Q326*E326,2)</f>
        <v>28.47</v>
      </c>
      <c r="S326" s="83">
        <f>ROUND(F326*Q326,2)</f>
        <v>230.87</v>
      </c>
      <c r="T326" s="81">
        <f>ROUND(S326*G326,2)</f>
        <v>0</v>
      </c>
      <c r="U326" s="81">
        <f>T326-ROUND(Q326*G326,2)</f>
        <v>0</v>
      </c>
      <c r="V326" s="82"/>
      <c r="W326" s="81">
        <f>R326+T326+V326</f>
        <v>28.47</v>
      </c>
      <c r="X326" s="10"/>
      <c r="Y326" s="151"/>
      <c r="Z326" s="151"/>
      <c r="AA326" s="151"/>
      <c r="AB326" s="151"/>
      <c r="AC326" s="151"/>
      <c r="AD326" s="151"/>
      <c r="AE326" s="159"/>
      <c r="AF326" s="159"/>
      <c r="AG326" s="159"/>
      <c r="AH326" s="159"/>
      <c r="AI326" s="84">
        <f>IF($I326=AI$6,$E326,0)</f>
        <v>0</v>
      </c>
      <c r="AJ326" s="84">
        <f t="shared" ref="AJ326:AJ327" si="1879">IF($K326=ROUND(AI$6*$F326,2),$G326,0)</f>
        <v>0</v>
      </c>
      <c r="AK326" s="141">
        <f>IF($H326&gt;0,AI326,0)</f>
        <v>0</v>
      </c>
      <c r="AL326" s="141">
        <f>IF(AK326&gt;0,1,0)</f>
        <v>0</v>
      </c>
      <c r="AM326" s="141">
        <f>IF($H326&gt;0,AJ326,0)</f>
        <v>0</v>
      </c>
      <c r="AN326" s="141">
        <f>IF(AM326&gt;0,1,0)</f>
        <v>0</v>
      </c>
      <c r="AO326" s="84">
        <f>IF($I326=AO$6,$E326,0)</f>
        <v>0</v>
      </c>
      <c r="AP326" s="84">
        <f t="shared" ref="AP326:AP327" si="1880">IF($K326=ROUND(AO$6*$F326,2),$G326,0)</f>
        <v>0</v>
      </c>
      <c r="AQ326" s="141">
        <f>IF($H326&gt;0,AO326,0)</f>
        <v>0</v>
      </c>
      <c r="AR326" s="141">
        <f>IF(AQ326&gt;0,1,0)</f>
        <v>0</v>
      </c>
      <c r="AS326" s="141">
        <f>IF($H326&gt;0,AP326,0)</f>
        <v>0</v>
      </c>
      <c r="AT326" s="141">
        <f>IF(AS326&gt;0,1,0)</f>
        <v>0</v>
      </c>
      <c r="AU326" s="141" t="e">
        <f>IF($H326&gt;0,#REF!,0)</f>
        <v>#REF!</v>
      </c>
      <c r="AV326" s="141" t="e">
        <f>IF(AU326&gt;0,1,0)</f>
        <v>#REF!</v>
      </c>
      <c r="AW326" s="141" t="e">
        <f>IF($H326&gt;0,#REF!,0)</f>
        <v>#REF!</v>
      </c>
      <c r="AX326" s="141" t="e">
        <f>IF(AW326&gt;0,1,0)</f>
        <v>#REF!</v>
      </c>
      <c r="AY326" s="247">
        <f t="shared" si="1565"/>
        <v>5.9999999999999995E-4</v>
      </c>
      <c r="AZ326" s="85"/>
      <c r="BA326" s="86">
        <v>0.6</v>
      </c>
    </row>
    <row r="327" spans="1:53" ht="45.75" x14ac:dyDescent="0.65">
      <c r="A327" s="87" t="str">
        <f>IF(E327+G327&gt;0,A326,"")</f>
        <v/>
      </c>
      <c r="B327" s="87" t="str">
        <f>IF(E327+G327&gt;0,B326,"")</f>
        <v/>
      </c>
      <c r="C327" s="76">
        <v>7</v>
      </c>
      <c r="D327" s="77" t="s">
        <v>192</v>
      </c>
      <c r="E327" s="78">
        <v>0</v>
      </c>
      <c r="F327" s="137">
        <v>1.1000000000000001</v>
      </c>
      <c r="G327" s="78">
        <v>0</v>
      </c>
      <c r="H327" s="249">
        <f t="shared" si="1564"/>
        <v>0</v>
      </c>
      <c r="I327" s="80">
        <f>SUMIF(Y$14:AT$14,C327,Y$6:AT$6)</f>
        <v>0</v>
      </c>
      <c r="J327" s="81">
        <f t="shared" ref="J327:J329" si="1881">IF(H327=0,ROUND(E327*I327,2),ROUND(H327*E327,2))</f>
        <v>0</v>
      </c>
      <c r="K327" s="80">
        <f t="shared" ref="K327:K329" si="1882">ROUND(F327*I327,2)</f>
        <v>0</v>
      </c>
      <c r="L327" s="81">
        <f t="shared" ref="L327:L329" si="1883">IF(H327=0,ROUND(ROUND(F327*I327,2)*G327,2),ROUND(G327*H327,2))</f>
        <v>0</v>
      </c>
      <c r="M327" s="81">
        <f t="shared" ref="M327:M329" si="1884">L327-ROUND(G327*I327,2)</f>
        <v>0</v>
      </c>
      <c r="N327" s="82"/>
      <c r="O327" s="81">
        <f t="shared" ref="O327:O329" si="1885">J327+L327+N327</f>
        <v>0</v>
      </c>
      <c r="Q327" s="83">
        <f t="shared" si="1573"/>
        <v>153.91</v>
      </c>
      <c r="R327" s="81">
        <f t="shared" ref="R327:R329" si="1886">ROUND(Q327*E327,2)</f>
        <v>0</v>
      </c>
      <c r="S327" s="83">
        <f t="shared" ref="S327:S329" si="1887">ROUND(F327*Q327,2)</f>
        <v>169.3</v>
      </c>
      <c r="T327" s="81">
        <f t="shared" ref="T327:T329" si="1888">ROUND(S327*G327,2)</f>
        <v>0</v>
      </c>
      <c r="U327" s="81">
        <f t="shared" ref="U327:U329" si="1889">T327-ROUND(Q327*G327,2)</f>
        <v>0</v>
      </c>
      <c r="V327" s="82"/>
      <c r="W327" s="81">
        <f t="shared" ref="W327:W329" si="1890">R327+T327+V327</f>
        <v>0</v>
      </c>
      <c r="X327" s="10"/>
      <c r="Y327" s="151"/>
      <c r="Z327" s="151"/>
      <c r="AA327" s="151"/>
      <c r="AB327" s="151"/>
      <c r="AC327" s="151"/>
      <c r="AD327" s="151"/>
      <c r="AE327" s="159"/>
      <c r="AF327" s="159"/>
      <c r="AG327" s="159"/>
      <c r="AH327" s="159"/>
      <c r="AI327" s="84">
        <f t="shared" ref="AI327" si="1891">IF($I327=AI$6,$E327,0)</f>
        <v>0</v>
      </c>
      <c r="AJ327" s="84">
        <f t="shared" si="1879"/>
        <v>0</v>
      </c>
      <c r="AK327" s="141">
        <f t="shared" ref="AK327:AK329" si="1892">IF($H327&gt;0,AI327,0)</f>
        <v>0</v>
      </c>
      <c r="AL327" s="141">
        <f t="shared" ref="AL327:AL329" si="1893">IF(AK327&gt;0,1,0)</f>
        <v>0</v>
      </c>
      <c r="AM327" s="141">
        <f t="shared" ref="AM327:AM329" si="1894">IF($H327&gt;0,AJ327,0)</f>
        <v>0</v>
      </c>
      <c r="AN327" s="141">
        <f t="shared" ref="AN327:AN329" si="1895">IF(AM327&gt;0,1,0)</f>
        <v>0</v>
      </c>
      <c r="AO327" s="84">
        <f t="shared" ref="AO327" si="1896">IF($I327=AO$6,$E327,0)</f>
        <v>0</v>
      </c>
      <c r="AP327" s="84">
        <f t="shared" si="1880"/>
        <v>0</v>
      </c>
      <c r="AQ327" s="141">
        <f t="shared" ref="AQ327:AQ329" si="1897">IF($H327&gt;0,AO327,0)</f>
        <v>0</v>
      </c>
      <c r="AR327" s="141">
        <f t="shared" ref="AR327:AR329" si="1898">IF(AQ327&gt;0,1,0)</f>
        <v>0</v>
      </c>
      <c r="AS327" s="141">
        <f t="shared" ref="AS327:AS329" si="1899">IF($H327&gt;0,AP327,0)</f>
        <v>0</v>
      </c>
      <c r="AT327" s="141">
        <f t="shared" ref="AT327:AT329" si="1900">IF(AS327&gt;0,1,0)</f>
        <v>0</v>
      </c>
      <c r="AU327" s="141">
        <f>IF($H327&gt;0,#REF!,0)</f>
        <v>0</v>
      </c>
      <c r="AV327" s="141">
        <f t="shared" ref="AV327:AV329" si="1901">IF(AU327&gt;0,1,0)</f>
        <v>0</v>
      </c>
      <c r="AW327" s="141">
        <f>IF($H327&gt;0,#REF!,0)</f>
        <v>0</v>
      </c>
      <c r="AX327" s="141">
        <f t="shared" ref="AX327:AX329" si="1902">IF(AW327&gt;0,1,0)</f>
        <v>0</v>
      </c>
      <c r="AY327" s="247">
        <f t="shared" si="1565"/>
        <v>0</v>
      </c>
      <c r="AZ327" s="85"/>
      <c r="BA327" s="86">
        <v>0</v>
      </c>
    </row>
    <row r="328" spans="1:53" ht="45.75" x14ac:dyDescent="0.65">
      <c r="A328" s="87" t="str">
        <f>IF(E328+G328&gt;0,A326,"")</f>
        <v/>
      </c>
      <c r="B328" s="87" t="str">
        <f>IF(E328+G328&gt;0,B326,"")</f>
        <v/>
      </c>
      <c r="C328" s="76">
        <f>C327</f>
        <v>7</v>
      </c>
      <c r="D328" s="77" t="s">
        <v>192</v>
      </c>
      <c r="E328" s="78">
        <v>0</v>
      </c>
      <c r="F328" s="137">
        <v>1.5</v>
      </c>
      <c r="G328" s="78">
        <v>0</v>
      </c>
      <c r="H328" s="249">
        <f t="shared" si="1564"/>
        <v>0</v>
      </c>
      <c r="I328" s="80">
        <f>SUMIF(Y$14:AT$14,C328,Y$7:AT$7)</f>
        <v>0</v>
      </c>
      <c r="J328" s="81">
        <f t="shared" si="1881"/>
        <v>0</v>
      </c>
      <c r="K328" s="80">
        <f t="shared" si="1882"/>
        <v>0</v>
      </c>
      <c r="L328" s="81">
        <f t="shared" si="1883"/>
        <v>0</v>
      </c>
      <c r="M328" s="81">
        <f t="shared" si="1884"/>
        <v>0</v>
      </c>
      <c r="N328" s="82"/>
      <c r="O328" s="81">
        <f t="shared" si="1885"/>
        <v>0</v>
      </c>
      <c r="Q328" s="83">
        <f t="shared" si="1573"/>
        <v>153.91</v>
      </c>
      <c r="R328" s="81">
        <f t="shared" si="1886"/>
        <v>0</v>
      </c>
      <c r="S328" s="83">
        <f t="shared" si="1887"/>
        <v>230.87</v>
      </c>
      <c r="T328" s="81">
        <f t="shared" si="1888"/>
        <v>0</v>
      </c>
      <c r="U328" s="81">
        <f t="shared" si="1889"/>
        <v>0</v>
      </c>
      <c r="V328" s="82"/>
      <c r="W328" s="81">
        <f t="shared" si="1890"/>
        <v>0</v>
      </c>
      <c r="X328" s="10"/>
      <c r="Y328" s="151"/>
      <c r="Z328" s="151"/>
      <c r="AA328" s="151"/>
      <c r="AB328" s="151"/>
      <c r="AC328" s="151"/>
      <c r="AD328" s="151"/>
      <c r="AE328" s="159"/>
      <c r="AF328" s="159"/>
      <c r="AG328" s="159"/>
      <c r="AH328" s="159"/>
      <c r="AI328" s="84">
        <f>IF($I328=AI$7,$E328,0)</f>
        <v>0</v>
      </c>
      <c r="AJ328" s="84">
        <f>IF($K328=ROUND(AI$7*$F328,2),$G328,0)</f>
        <v>0</v>
      </c>
      <c r="AK328" s="141">
        <f t="shared" si="1892"/>
        <v>0</v>
      </c>
      <c r="AL328" s="141">
        <f t="shared" si="1893"/>
        <v>0</v>
      </c>
      <c r="AM328" s="141">
        <f t="shared" si="1894"/>
        <v>0</v>
      </c>
      <c r="AN328" s="141">
        <f t="shared" si="1895"/>
        <v>0</v>
      </c>
      <c r="AO328" s="84">
        <f>IF($I328=AO$7,$E328,0)</f>
        <v>0</v>
      </c>
      <c r="AP328" s="84">
        <f>IF($K328=ROUND(AO$7*$F328,2),$G328,0)</f>
        <v>0</v>
      </c>
      <c r="AQ328" s="141">
        <f t="shared" si="1897"/>
        <v>0</v>
      </c>
      <c r="AR328" s="141">
        <f t="shared" si="1898"/>
        <v>0</v>
      </c>
      <c r="AS328" s="141">
        <f t="shared" si="1899"/>
        <v>0</v>
      </c>
      <c r="AT328" s="141">
        <f t="shared" si="1900"/>
        <v>0</v>
      </c>
      <c r="AU328" s="141">
        <f>IF($H328&gt;0,#REF!,0)</f>
        <v>0</v>
      </c>
      <c r="AV328" s="141">
        <f t="shared" si="1901"/>
        <v>0</v>
      </c>
      <c r="AW328" s="141">
        <f>IF($H328&gt;0,#REF!,0)</f>
        <v>0</v>
      </c>
      <c r="AX328" s="141">
        <f t="shared" si="1902"/>
        <v>0</v>
      </c>
      <c r="AY328" s="247">
        <f t="shared" si="1565"/>
        <v>0</v>
      </c>
      <c r="AZ328" s="85"/>
      <c r="BA328" s="86">
        <v>0</v>
      </c>
    </row>
    <row r="329" spans="1:53" ht="45.75" x14ac:dyDescent="0.65">
      <c r="A329" s="87" t="str">
        <f>IF(E329+G329&gt;0,A326,"")</f>
        <v/>
      </c>
      <c r="B329" s="87" t="str">
        <f>IF(E329+G329&gt;0,B326,"")</f>
        <v/>
      </c>
      <c r="C329" s="76">
        <f>C327</f>
        <v>7</v>
      </c>
      <c r="D329" s="77" t="s">
        <v>192</v>
      </c>
      <c r="E329" s="78">
        <v>0</v>
      </c>
      <c r="F329" s="137">
        <v>1.1000000000000001</v>
      </c>
      <c r="G329" s="78">
        <v>0</v>
      </c>
      <c r="H329" s="249">
        <f t="shared" si="1564"/>
        <v>0</v>
      </c>
      <c r="I329" s="80">
        <f>SUMIF(Y$14:AT$14,C329,Y$7:AT$7)</f>
        <v>0</v>
      </c>
      <c r="J329" s="81">
        <f t="shared" si="1881"/>
        <v>0</v>
      </c>
      <c r="K329" s="80">
        <f t="shared" si="1882"/>
        <v>0</v>
      </c>
      <c r="L329" s="81">
        <f t="shared" si="1883"/>
        <v>0</v>
      </c>
      <c r="M329" s="81">
        <f t="shared" si="1884"/>
        <v>0</v>
      </c>
      <c r="N329" s="82"/>
      <c r="O329" s="81">
        <f t="shared" si="1885"/>
        <v>0</v>
      </c>
      <c r="Q329" s="83">
        <f t="shared" si="1573"/>
        <v>153.91</v>
      </c>
      <c r="R329" s="81">
        <f t="shared" si="1886"/>
        <v>0</v>
      </c>
      <c r="S329" s="83">
        <f t="shared" si="1887"/>
        <v>169.3</v>
      </c>
      <c r="T329" s="81">
        <f t="shared" si="1888"/>
        <v>0</v>
      </c>
      <c r="U329" s="81">
        <f t="shared" si="1889"/>
        <v>0</v>
      </c>
      <c r="V329" s="82"/>
      <c r="W329" s="81">
        <f t="shared" si="1890"/>
        <v>0</v>
      </c>
      <c r="X329" s="10"/>
      <c r="Y329" s="151"/>
      <c r="Z329" s="151"/>
      <c r="AA329" s="151"/>
      <c r="AB329" s="151"/>
      <c r="AC329" s="151"/>
      <c r="AD329" s="151"/>
      <c r="AE329" s="159"/>
      <c r="AF329" s="159"/>
      <c r="AG329" s="159"/>
      <c r="AH329" s="159"/>
      <c r="AI329" s="84">
        <f>IF($I329=AI$7,$E329,0)</f>
        <v>0</v>
      </c>
      <c r="AJ329" s="84">
        <f>IF($K329=ROUND(AI$7*$F329,2),$G329,0)</f>
        <v>0</v>
      </c>
      <c r="AK329" s="141">
        <f t="shared" si="1892"/>
        <v>0</v>
      </c>
      <c r="AL329" s="141">
        <f t="shared" si="1893"/>
        <v>0</v>
      </c>
      <c r="AM329" s="141">
        <f t="shared" si="1894"/>
        <v>0</v>
      </c>
      <c r="AN329" s="141">
        <f t="shared" si="1895"/>
        <v>0</v>
      </c>
      <c r="AO329" s="84">
        <f>IF($I329=AO$7,$E329,0)</f>
        <v>0</v>
      </c>
      <c r="AP329" s="84">
        <f>IF($K329=ROUND(AO$7*$F329,2),$G329,0)</f>
        <v>0</v>
      </c>
      <c r="AQ329" s="141">
        <f t="shared" si="1897"/>
        <v>0</v>
      </c>
      <c r="AR329" s="141">
        <f t="shared" si="1898"/>
        <v>0</v>
      </c>
      <c r="AS329" s="141">
        <f t="shared" si="1899"/>
        <v>0</v>
      </c>
      <c r="AT329" s="141">
        <f t="shared" si="1900"/>
        <v>0</v>
      </c>
      <c r="AU329" s="141">
        <f>IF($H329&gt;0,#REF!,0)</f>
        <v>0</v>
      </c>
      <c r="AV329" s="141">
        <f t="shared" si="1901"/>
        <v>0</v>
      </c>
      <c r="AW329" s="141">
        <f>IF($H329&gt;0,#REF!,0)</f>
        <v>0</v>
      </c>
      <c r="AX329" s="141">
        <f t="shared" si="1902"/>
        <v>0</v>
      </c>
      <c r="AY329" s="247">
        <f t="shared" si="1565"/>
        <v>0</v>
      </c>
      <c r="AZ329" s="85"/>
      <c r="BA329" s="86">
        <v>0</v>
      </c>
    </row>
    <row r="330" spans="1:53" ht="45.75" x14ac:dyDescent="0.65">
      <c r="A330" s="74" t="s">
        <v>193</v>
      </c>
      <c r="B330" s="74" t="s">
        <v>46</v>
      </c>
      <c r="C330" s="76">
        <f>C331</f>
        <v>7</v>
      </c>
      <c r="D330" s="77" t="s">
        <v>194</v>
      </c>
      <c r="E330" s="78">
        <v>0.3</v>
      </c>
      <c r="F330" s="137">
        <v>1.5</v>
      </c>
      <c r="G330" s="78">
        <v>0</v>
      </c>
      <c r="H330" s="249">
        <f t="shared" si="1564"/>
        <v>2.9999999999999997E-4</v>
      </c>
      <c r="I330" s="80">
        <f>SUMIF(Y$14:AT$14,C330,Y$6:AT$6)</f>
        <v>0</v>
      </c>
      <c r="J330" s="81">
        <f>IF(H330=0,ROUND(E330*I330,2),ROUND(H330*E330,2))</f>
        <v>0</v>
      </c>
      <c r="K330" s="80">
        <f>ROUND(F330*I330,2)</f>
        <v>0</v>
      </c>
      <c r="L330" s="81">
        <f>IF(H330=0,ROUND(ROUND(F330*I330,2)*G330,2),ROUND(G330*H330,2))</f>
        <v>0</v>
      </c>
      <c r="M330" s="81">
        <f>L330-ROUND(G330*I330,2)</f>
        <v>0</v>
      </c>
      <c r="N330" s="82"/>
      <c r="O330" s="81">
        <f>J330+L330+N330</f>
        <v>0</v>
      </c>
      <c r="Q330" s="83">
        <f t="shared" si="1573"/>
        <v>153.91</v>
      </c>
      <c r="R330" s="81">
        <f>ROUND(Q330*E330,2)</f>
        <v>46.17</v>
      </c>
      <c r="S330" s="83">
        <f>ROUND(F330*Q330,2)</f>
        <v>230.87</v>
      </c>
      <c r="T330" s="81">
        <f>ROUND(S330*G330,2)</f>
        <v>0</v>
      </c>
      <c r="U330" s="81">
        <f>T330-ROUND(Q330*G330,2)</f>
        <v>0</v>
      </c>
      <c r="V330" s="82"/>
      <c r="W330" s="81">
        <f>R330+T330+V330</f>
        <v>46.17</v>
      </c>
      <c r="X330" s="10"/>
      <c r="Y330" s="151"/>
      <c r="Z330" s="151"/>
      <c r="AA330" s="151"/>
      <c r="AB330" s="151"/>
      <c r="AC330" s="151"/>
      <c r="AD330" s="151"/>
      <c r="AE330" s="159"/>
      <c r="AF330" s="159"/>
      <c r="AG330" s="159"/>
      <c r="AH330" s="159"/>
      <c r="AI330" s="84">
        <f>IF($I330=AI$6,$E330,0)</f>
        <v>0</v>
      </c>
      <c r="AJ330" s="84">
        <f t="shared" ref="AJ330:AJ331" si="1903">IF($K330=ROUND(AI$6*$F330,2),$G330,0)</f>
        <v>0</v>
      </c>
      <c r="AK330" s="141">
        <f>IF($H330&gt;0,AI330,0)</f>
        <v>0</v>
      </c>
      <c r="AL330" s="141">
        <f>IF(AK330&gt;0,1,0)</f>
        <v>0</v>
      </c>
      <c r="AM330" s="141">
        <f>IF($H330&gt;0,AJ330,0)</f>
        <v>0</v>
      </c>
      <c r="AN330" s="141">
        <f>IF(AM330&gt;0,1,0)</f>
        <v>0</v>
      </c>
      <c r="AO330" s="84">
        <f>IF($I330=AO$6,$E330,0)</f>
        <v>0</v>
      </c>
      <c r="AP330" s="84">
        <f t="shared" ref="AP330:AP331" si="1904">IF($K330=ROUND(AO$6*$F330,2),$G330,0)</f>
        <v>0</v>
      </c>
      <c r="AQ330" s="141">
        <f>IF($H330&gt;0,AO330,0)</f>
        <v>0</v>
      </c>
      <c r="AR330" s="141">
        <f>IF(AQ330&gt;0,1,0)</f>
        <v>0</v>
      </c>
      <c r="AS330" s="141">
        <f>IF($H330&gt;0,AP330,0)</f>
        <v>0</v>
      </c>
      <c r="AT330" s="141">
        <f>IF(AS330&gt;0,1,0)</f>
        <v>0</v>
      </c>
      <c r="AU330" s="141" t="e">
        <f>IF($H330&gt;0,#REF!,0)</f>
        <v>#REF!</v>
      </c>
      <c r="AV330" s="141" t="e">
        <f>IF(AU330&gt;0,1,0)</f>
        <v>#REF!</v>
      </c>
      <c r="AW330" s="141" t="e">
        <f>IF($H330&gt;0,#REF!,0)</f>
        <v>#REF!</v>
      </c>
      <c r="AX330" s="141" t="e">
        <f>IF(AW330&gt;0,1,0)</f>
        <v>#REF!</v>
      </c>
      <c r="AY330" s="247">
        <f t="shared" si="1565"/>
        <v>1E-3</v>
      </c>
      <c r="AZ330" s="85"/>
      <c r="BA330" s="86">
        <v>1</v>
      </c>
    </row>
    <row r="331" spans="1:53" ht="45.75" x14ac:dyDescent="0.65">
      <c r="A331" s="87" t="str">
        <f>IF(E331+G331&gt;0,A330,"")</f>
        <v/>
      </c>
      <c r="B331" s="87" t="str">
        <f>IF(E331+G331&gt;0,B330,"")</f>
        <v/>
      </c>
      <c r="C331" s="76">
        <v>7</v>
      </c>
      <c r="D331" s="77" t="s">
        <v>194</v>
      </c>
      <c r="E331" s="78">
        <v>0</v>
      </c>
      <c r="F331" s="137">
        <v>1.1000000000000001</v>
      </c>
      <c r="G331" s="78">
        <v>0</v>
      </c>
      <c r="H331" s="249">
        <f t="shared" si="1564"/>
        <v>0</v>
      </c>
      <c r="I331" s="80">
        <f>SUMIF(Y$14:AT$14,C331,Y$6:AT$6)</f>
        <v>0</v>
      </c>
      <c r="J331" s="81">
        <f t="shared" ref="J331:J333" si="1905">IF(H331=0,ROUND(E331*I331,2),ROUND(H331*E331,2))</f>
        <v>0</v>
      </c>
      <c r="K331" s="80">
        <f t="shared" ref="K331:K333" si="1906">ROUND(F331*I331,2)</f>
        <v>0</v>
      </c>
      <c r="L331" s="81">
        <f t="shared" ref="L331:L333" si="1907">IF(H331=0,ROUND(ROUND(F331*I331,2)*G331,2),ROUND(G331*H331,2))</f>
        <v>0</v>
      </c>
      <c r="M331" s="81">
        <f t="shared" ref="M331:M333" si="1908">L331-ROUND(G331*I331,2)</f>
        <v>0</v>
      </c>
      <c r="N331" s="82"/>
      <c r="O331" s="81">
        <f t="shared" ref="O331:O333" si="1909">J331+L331+N331</f>
        <v>0</v>
      </c>
      <c r="Q331" s="83">
        <f t="shared" si="1573"/>
        <v>153.91</v>
      </c>
      <c r="R331" s="81">
        <f t="shared" ref="R331:R333" si="1910">ROUND(Q331*E331,2)</f>
        <v>0</v>
      </c>
      <c r="S331" s="83">
        <f t="shared" ref="S331:S333" si="1911">ROUND(F331*Q331,2)</f>
        <v>169.3</v>
      </c>
      <c r="T331" s="81">
        <f t="shared" ref="T331:T333" si="1912">ROUND(S331*G331,2)</f>
        <v>0</v>
      </c>
      <c r="U331" s="81">
        <f t="shared" ref="U331:U333" si="1913">T331-ROUND(Q331*G331,2)</f>
        <v>0</v>
      </c>
      <c r="V331" s="82"/>
      <c r="W331" s="81">
        <f t="shared" ref="W331:W333" si="1914">R331+T331+V331</f>
        <v>0</v>
      </c>
      <c r="X331" s="10"/>
      <c r="Y331" s="151"/>
      <c r="Z331" s="151"/>
      <c r="AA331" s="151"/>
      <c r="AB331" s="151"/>
      <c r="AC331" s="151"/>
      <c r="AD331" s="151"/>
      <c r="AE331" s="159"/>
      <c r="AF331" s="159"/>
      <c r="AG331" s="159"/>
      <c r="AH331" s="159"/>
      <c r="AI331" s="84">
        <f t="shared" ref="AI331" si="1915">IF($I331=AI$6,$E331,0)</f>
        <v>0</v>
      </c>
      <c r="AJ331" s="84">
        <f t="shared" si="1903"/>
        <v>0</v>
      </c>
      <c r="AK331" s="141">
        <f t="shared" ref="AK331:AK333" si="1916">IF($H331&gt;0,AI331,0)</f>
        <v>0</v>
      </c>
      <c r="AL331" s="141">
        <f t="shared" ref="AL331:AL333" si="1917">IF(AK331&gt;0,1,0)</f>
        <v>0</v>
      </c>
      <c r="AM331" s="141">
        <f t="shared" ref="AM331:AM333" si="1918">IF($H331&gt;0,AJ331,0)</f>
        <v>0</v>
      </c>
      <c r="AN331" s="141">
        <f t="shared" ref="AN331:AN333" si="1919">IF(AM331&gt;0,1,0)</f>
        <v>0</v>
      </c>
      <c r="AO331" s="84">
        <f t="shared" ref="AO331" si="1920">IF($I331=AO$6,$E331,0)</f>
        <v>0</v>
      </c>
      <c r="AP331" s="84">
        <f t="shared" si="1904"/>
        <v>0</v>
      </c>
      <c r="AQ331" s="141">
        <f t="shared" ref="AQ331:AQ333" si="1921">IF($H331&gt;0,AO331,0)</f>
        <v>0</v>
      </c>
      <c r="AR331" s="141">
        <f t="shared" ref="AR331:AR333" si="1922">IF(AQ331&gt;0,1,0)</f>
        <v>0</v>
      </c>
      <c r="AS331" s="141">
        <f t="shared" ref="AS331:AS333" si="1923">IF($H331&gt;0,AP331,0)</f>
        <v>0</v>
      </c>
      <c r="AT331" s="141">
        <f t="shared" ref="AT331:AT333" si="1924">IF(AS331&gt;0,1,0)</f>
        <v>0</v>
      </c>
      <c r="AU331" s="141">
        <f>IF($H331&gt;0,#REF!,0)</f>
        <v>0</v>
      </c>
      <c r="AV331" s="141">
        <f t="shared" ref="AV331:AV333" si="1925">IF(AU331&gt;0,1,0)</f>
        <v>0</v>
      </c>
      <c r="AW331" s="141">
        <f>IF($H331&gt;0,#REF!,0)</f>
        <v>0</v>
      </c>
      <c r="AX331" s="141">
        <f t="shared" ref="AX331:AX333" si="1926">IF(AW331&gt;0,1,0)</f>
        <v>0</v>
      </c>
      <c r="AY331" s="247">
        <f t="shared" si="1565"/>
        <v>0</v>
      </c>
      <c r="AZ331" s="85"/>
      <c r="BA331" s="86">
        <v>0</v>
      </c>
    </row>
    <row r="332" spans="1:53" ht="45.75" x14ac:dyDescent="0.65">
      <c r="A332" s="87" t="str">
        <f>IF(E332+G332&gt;0,A330,"")</f>
        <v/>
      </c>
      <c r="B332" s="87" t="str">
        <f>IF(E332+G332&gt;0,B330,"")</f>
        <v/>
      </c>
      <c r="C332" s="76">
        <f>C331</f>
        <v>7</v>
      </c>
      <c r="D332" s="77" t="s">
        <v>194</v>
      </c>
      <c r="E332" s="78">
        <v>0</v>
      </c>
      <c r="F332" s="137">
        <v>1.5</v>
      </c>
      <c r="G332" s="78">
        <v>0</v>
      </c>
      <c r="H332" s="249">
        <f t="shared" si="1564"/>
        <v>0</v>
      </c>
      <c r="I332" s="80">
        <f>SUMIF(Y$14:AT$14,C332,Y$7:AT$7)</f>
        <v>0</v>
      </c>
      <c r="J332" s="81">
        <f t="shared" si="1905"/>
        <v>0</v>
      </c>
      <c r="K332" s="80">
        <f t="shared" si="1906"/>
        <v>0</v>
      </c>
      <c r="L332" s="81">
        <f t="shared" si="1907"/>
        <v>0</v>
      </c>
      <c r="M332" s="81">
        <f t="shared" si="1908"/>
        <v>0</v>
      </c>
      <c r="N332" s="82"/>
      <c r="O332" s="81">
        <f t="shared" si="1909"/>
        <v>0</v>
      </c>
      <c r="Q332" s="83">
        <f t="shared" si="1573"/>
        <v>153.91</v>
      </c>
      <c r="R332" s="81">
        <f t="shared" si="1910"/>
        <v>0</v>
      </c>
      <c r="S332" s="83">
        <f t="shared" si="1911"/>
        <v>230.87</v>
      </c>
      <c r="T332" s="81">
        <f t="shared" si="1912"/>
        <v>0</v>
      </c>
      <c r="U332" s="81">
        <f t="shared" si="1913"/>
        <v>0</v>
      </c>
      <c r="V332" s="82"/>
      <c r="W332" s="81">
        <f t="shared" si="1914"/>
        <v>0</v>
      </c>
      <c r="X332" s="10"/>
      <c r="Y332" s="151"/>
      <c r="Z332" s="151"/>
      <c r="AA332" s="151"/>
      <c r="AB332" s="151"/>
      <c r="AC332" s="151"/>
      <c r="AD332" s="151"/>
      <c r="AE332" s="159"/>
      <c r="AF332" s="159"/>
      <c r="AG332" s="159"/>
      <c r="AH332" s="159"/>
      <c r="AI332" s="84">
        <f>IF($I332=AI$7,$E332,0)</f>
        <v>0</v>
      </c>
      <c r="AJ332" s="84">
        <f>IF($K332=ROUND(AI$7*$F332,2),$G332,0)</f>
        <v>0</v>
      </c>
      <c r="AK332" s="141">
        <f t="shared" si="1916"/>
        <v>0</v>
      </c>
      <c r="AL332" s="141">
        <f t="shared" si="1917"/>
        <v>0</v>
      </c>
      <c r="AM332" s="141">
        <f t="shared" si="1918"/>
        <v>0</v>
      </c>
      <c r="AN332" s="141">
        <f t="shared" si="1919"/>
        <v>0</v>
      </c>
      <c r="AO332" s="84">
        <f>IF($I332=AO$7,$E332,0)</f>
        <v>0</v>
      </c>
      <c r="AP332" s="84">
        <f>IF($K332=ROUND(AO$7*$F332,2),$G332,0)</f>
        <v>0</v>
      </c>
      <c r="AQ332" s="141">
        <f t="shared" si="1921"/>
        <v>0</v>
      </c>
      <c r="AR332" s="141">
        <f t="shared" si="1922"/>
        <v>0</v>
      </c>
      <c r="AS332" s="141">
        <f t="shared" si="1923"/>
        <v>0</v>
      </c>
      <c r="AT332" s="141">
        <f t="shared" si="1924"/>
        <v>0</v>
      </c>
      <c r="AU332" s="141">
        <f>IF($H332&gt;0,#REF!,0)</f>
        <v>0</v>
      </c>
      <c r="AV332" s="141">
        <f t="shared" si="1925"/>
        <v>0</v>
      </c>
      <c r="AW332" s="141">
        <f>IF($H332&gt;0,#REF!,0)</f>
        <v>0</v>
      </c>
      <c r="AX332" s="141">
        <f t="shared" si="1926"/>
        <v>0</v>
      </c>
      <c r="AY332" s="247">
        <f t="shared" si="1565"/>
        <v>0</v>
      </c>
      <c r="AZ332" s="85"/>
      <c r="BA332" s="86">
        <v>0</v>
      </c>
    </row>
    <row r="333" spans="1:53" ht="45.75" x14ac:dyDescent="0.65">
      <c r="A333" s="87" t="str">
        <f>IF(E333+G333&gt;0,A330,"")</f>
        <v/>
      </c>
      <c r="B333" s="87" t="str">
        <f>IF(E333+G333&gt;0,B330,"")</f>
        <v/>
      </c>
      <c r="C333" s="76">
        <f>C331</f>
        <v>7</v>
      </c>
      <c r="D333" s="77" t="s">
        <v>194</v>
      </c>
      <c r="E333" s="78">
        <v>0</v>
      </c>
      <c r="F333" s="137">
        <v>1.1000000000000001</v>
      </c>
      <c r="G333" s="78">
        <v>0</v>
      </c>
      <c r="H333" s="249">
        <f t="shared" si="1564"/>
        <v>0</v>
      </c>
      <c r="I333" s="80">
        <f>SUMIF(Y$14:AT$14,C333,Y$7:AT$7)</f>
        <v>0</v>
      </c>
      <c r="J333" s="81">
        <f t="shared" si="1905"/>
        <v>0</v>
      </c>
      <c r="K333" s="80">
        <f t="shared" si="1906"/>
        <v>0</v>
      </c>
      <c r="L333" s="81">
        <f t="shared" si="1907"/>
        <v>0</v>
      </c>
      <c r="M333" s="81">
        <f t="shared" si="1908"/>
        <v>0</v>
      </c>
      <c r="N333" s="82"/>
      <c r="O333" s="81">
        <f t="shared" si="1909"/>
        <v>0</v>
      </c>
      <c r="Q333" s="83">
        <f t="shared" si="1573"/>
        <v>153.91</v>
      </c>
      <c r="R333" s="81">
        <f t="shared" si="1910"/>
        <v>0</v>
      </c>
      <c r="S333" s="83">
        <f t="shared" si="1911"/>
        <v>169.3</v>
      </c>
      <c r="T333" s="81">
        <f t="shared" si="1912"/>
        <v>0</v>
      </c>
      <c r="U333" s="81">
        <f t="shared" si="1913"/>
        <v>0</v>
      </c>
      <c r="V333" s="82"/>
      <c r="W333" s="81">
        <f t="shared" si="1914"/>
        <v>0</v>
      </c>
      <c r="X333" s="10"/>
      <c r="Y333" s="151"/>
      <c r="Z333" s="151"/>
      <c r="AA333" s="151"/>
      <c r="AB333" s="151"/>
      <c r="AC333" s="151"/>
      <c r="AD333" s="151"/>
      <c r="AE333" s="159"/>
      <c r="AF333" s="159"/>
      <c r="AG333" s="159"/>
      <c r="AH333" s="159"/>
      <c r="AI333" s="84">
        <f>IF($I333=AI$7,$E333,0)</f>
        <v>0</v>
      </c>
      <c r="AJ333" s="84">
        <f>IF($K333=ROUND(AI$7*$F333,2),$G333,0)</f>
        <v>0</v>
      </c>
      <c r="AK333" s="141">
        <f t="shared" si="1916"/>
        <v>0</v>
      </c>
      <c r="AL333" s="141">
        <f t="shared" si="1917"/>
        <v>0</v>
      </c>
      <c r="AM333" s="141">
        <f t="shared" si="1918"/>
        <v>0</v>
      </c>
      <c r="AN333" s="141">
        <f t="shared" si="1919"/>
        <v>0</v>
      </c>
      <c r="AO333" s="84">
        <f>IF($I333=AO$7,$E333,0)</f>
        <v>0</v>
      </c>
      <c r="AP333" s="84">
        <f>IF($K333=ROUND(AO$7*$F333,2),$G333,0)</f>
        <v>0</v>
      </c>
      <c r="AQ333" s="141">
        <f t="shared" si="1921"/>
        <v>0</v>
      </c>
      <c r="AR333" s="141">
        <f t="shared" si="1922"/>
        <v>0</v>
      </c>
      <c r="AS333" s="141">
        <f t="shared" si="1923"/>
        <v>0</v>
      </c>
      <c r="AT333" s="141">
        <f t="shared" si="1924"/>
        <v>0</v>
      </c>
      <c r="AU333" s="141">
        <f>IF($H333&gt;0,#REF!,0)</f>
        <v>0</v>
      </c>
      <c r="AV333" s="141">
        <f t="shared" si="1925"/>
        <v>0</v>
      </c>
      <c r="AW333" s="141">
        <f>IF($H333&gt;0,#REF!,0)</f>
        <v>0</v>
      </c>
      <c r="AX333" s="141">
        <f t="shared" si="1926"/>
        <v>0</v>
      </c>
      <c r="AY333" s="247">
        <f t="shared" si="1565"/>
        <v>0</v>
      </c>
      <c r="AZ333" s="85"/>
      <c r="BA333" s="86">
        <v>0</v>
      </c>
    </row>
    <row r="334" spans="1:53" ht="45.75" x14ac:dyDescent="0.65">
      <c r="A334" s="74" t="s">
        <v>195</v>
      </c>
      <c r="B334" s="74" t="s">
        <v>196</v>
      </c>
      <c r="C334" s="76">
        <f>C335</f>
        <v>6</v>
      </c>
      <c r="D334" s="77" t="s">
        <v>197</v>
      </c>
      <c r="E334" s="78">
        <v>1.52</v>
      </c>
      <c r="F334" s="137">
        <v>1.5</v>
      </c>
      <c r="G334" s="78">
        <v>0</v>
      </c>
      <c r="H334" s="249">
        <f t="shared" si="1564"/>
        <v>1.5200000000000001E-3</v>
      </c>
      <c r="I334" s="80">
        <f>SUMIF(Y$14:AT$14,C334,Y$6:AT$6)</f>
        <v>0</v>
      </c>
      <c r="J334" s="81">
        <f>IF(H334=0,ROUND(E334*I334,2),ROUND(H334*E334,2))</f>
        <v>0</v>
      </c>
      <c r="K334" s="80">
        <f>ROUND(F334*I334,2)</f>
        <v>0</v>
      </c>
      <c r="L334" s="81">
        <f>IF(H334=0,ROUND(ROUND(F334*I334,2)*G334,2),ROUND(G334*H334,2))</f>
        <v>0</v>
      </c>
      <c r="M334" s="81">
        <f>L334-ROUND(G334*I334,2)</f>
        <v>0</v>
      </c>
      <c r="N334" s="82"/>
      <c r="O334" s="81">
        <f>J334+L334+N334</f>
        <v>0</v>
      </c>
      <c r="Q334" s="83">
        <f t="shared" si="1573"/>
        <v>153.91</v>
      </c>
      <c r="R334" s="81">
        <f>ROUND(Q334*E334,2)</f>
        <v>233.94</v>
      </c>
      <c r="S334" s="83">
        <f>ROUND(F334*Q334,2)</f>
        <v>230.87</v>
      </c>
      <c r="T334" s="81">
        <f>ROUND(S334*G334,2)</f>
        <v>0</v>
      </c>
      <c r="U334" s="81">
        <f>T334-ROUND(Q334*G334,2)</f>
        <v>0</v>
      </c>
      <c r="V334" s="82"/>
      <c r="W334" s="81">
        <f>R334+T334+V334</f>
        <v>233.94</v>
      </c>
      <c r="X334" s="10"/>
      <c r="Y334" s="151"/>
      <c r="Z334" s="151"/>
      <c r="AA334" s="151"/>
      <c r="AB334" s="151"/>
      <c r="AC334" s="151"/>
      <c r="AD334" s="151"/>
      <c r="AE334" s="159"/>
      <c r="AF334" s="159"/>
      <c r="AG334" s="159"/>
      <c r="AH334" s="159"/>
      <c r="AI334" s="84">
        <f>IF($I334=AI$6,$E334,0)</f>
        <v>0</v>
      </c>
      <c r="AJ334" s="84">
        <f t="shared" ref="AJ334:AJ335" si="1927">IF($K334=ROUND(AI$6*$F334,2),$G334,0)</f>
        <v>0</v>
      </c>
      <c r="AK334" s="141">
        <f>IF($H334&gt;0,AI334,0)</f>
        <v>0</v>
      </c>
      <c r="AL334" s="141">
        <f>IF(AK334&gt;0,1,0)</f>
        <v>0</v>
      </c>
      <c r="AM334" s="141">
        <f>IF($H334&gt;0,AJ334,0)</f>
        <v>0</v>
      </c>
      <c r="AN334" s="141">
        <f>IF(AM334&gt;0,1,0)</f>
        <v>0</v>
      </c>
      <c r="AO334" s="84">
        <f>IF($I334=AO$6,$E334,0)</f>
        <v>0</v>
      </c>
      <c r="AP334" s="84">
        <f t="shared" ref="AP334:AP335" si="1928">IF($K334=ROUND(AO$6*$F334,2),$G334,0)</f>
        <v>0</v>
      </c>
      <c r="AQ334" s="141">
        <f>IF($H334&gt;0,AO334,0)</f>
        <v>0</v>
      </c>
      <c r="AR334" s="141">
        <f>IF(AQ334&gt;0,1,0)</f>
        <v>0</v>
      </c>
      <c r="AS334" s="141">
        <f>IF($H334&gt;0,AP334,0)</f>
        <v>0</v>
      </c>
      <c r="AT334" s="141">
        <f>IF(AS334&gt;0,1,0)</f>
        <v>0</v>
      </c>
      <c r="AU334" s="141" t="e">
        <f>IF($H334&gt;0,#REF!,0)</f>
        <v>#REF!</v>
      </c>
      <c r="AV334" s="141" t="e">
        <f>IF(AU334&gt;0,1,0)</f>
        <v>#REF!</v>
      </c>
      <c r="AW334" s="141" t="e">
        <f>IF($H334&gt;0,#REF!,0)</f>
        <v>#REF!</v>
      </c>
      <c r="AX334" s="141" t="e">
        <f>IF(AW334&gt;0,1,0)</f>
        <v>#REF!</v>
      </c>
      <c r="AY334" s="247">
        <f t="shared" si="1565"/>
        <v>1.9E-3</v>
      </c>
      <c r="AZ334" s="85"/>
      <c r="BA334" s="86">
        <v>1.9</v>
      </c>
    </row>
    <row r="335" spans="1:53" ht="45.75" x14ac:dyDescent="0.65">
      <c r="A335" s="87" t="str">
        <f>IF(E335+G335&gt;0,A334,"")</f>
        <v/>
      </c>
      <c r="B335" s="87" t="str">
        <f>IF(E335+G335&gt;0,B334,"")</f>
        <v/>
      </c>
      <c r="C335" s="76">
        <v>6</v>
      </c>
      <c r="D335" s="77" t="s">
        <v>197</v>
      </c>
      <c r="E335" s="78">
        <v>0</v>
      </c>
      <c r="F335" s="137">
        <v>1.1000000000000001</v>
      </c>
      <c r="G335" s="78">
        <v>0</v>
      </c>
      <c r="H335" s="249">
        <f t="shared" si="1564"/>
        <v>0</v>
      </c>
      <c r="I335" s="80">
        <f>SUMIF(Y$14:AT$14,C335,Y$6:AT$6)</f>
        <v>0</v>
      </c>
      <c r="J335" s="81">
        <f t="shared" ref="J335:J337" si="1929">IF(H335=0,ROUND(E335*I335,2),ROUND(H335*E335,2))</f>
        <v>0</v>
      </c>
      <c r="K335" s="80">
        <f t="shared" ref="K335:K337" si="1930">ROUND(F335*I335,2)</f>
        <v>0</v>
      </c>
      <c r="L335" s="81">
        <f t="shared" ref="L335:L337" si="1931">IF(H335=0,ROUND(ROUND(F335*I335,2)*G335,2),ROUND(G335*H335,2))</f>
        <v>0</v>
      </c>
      <c r="M335" s="81">
        <f t="shared" ref="M335:M337" si="1932">L335-ROUND(G335*I335,2)</f>
        <v>0</v>
      </c>
      <c r="N335" s="82"/>
      <c r="O335" s="81">
        <f t="shared" ref="O335:O337" si="1933">J335+L335+N335</f>
        <v>0</v>
      </c>
      <c r="Q335" s="83">
        <f t="shared" si="1573"/>
        <v>153.91</v>
      </c>
      <c r="R335" s="81">
        <f t="shared" ref="R335:R337" si="1934">ROUND(Q335*E335,2)</f>
        <v>0</v>
      </c>
      <c r="S335" s="83">
        <f t="shared" ref="S335:S337" si="1935">ROUND(F335*Q335,2)</f>
        <v>169.3</v>
      </c>
      <c r="T335" s="81">
        <f t="shared" ref="T335:T337" si="1936">ROUND(S335*G335,2)</f>
        <v>0</v>
      </c>
      <c r="U335" s="81">
        <f t="shared" ref="U335:U337" si="1937">T335-ROUND(Q335*G335,2)</f>
        <v>0</v>
      </c>
      <c r="V335" s="82"/>
      <c r="W335" s="81">
        <f t="shared" ref="W335:W337" si="1938">R335+T335+V335</f>
        <v>0</v>
      </c>
      <c r="X335" s="10"/>
      <c r="Y335" s="151"/>
      <c r="Z335" s="151"/>
      <c r="AA335" s="151"/>
      <c r="AB335" s="151"/>
      <c r="AC335" s="151"/>
      <c r="AD335" s="151"/>
      <c r="AE335" s="159"/>
      <c r="AF335" s="159"/>
      <c r="AG335" s="159"/>
      <c r="AH335" s="159"/>
      <c r="AI335" s="84">
        <f t="shared" ref="AI335" si="1939">IF($I335=AI$6,$E335,0)</f>
        <v>0</v>
      </c>
      <c r="AJ335" s="84">
        <f t="shared" si="1927"/>
        <v>0</v>
      </c>
      <c r="AK335" s="141">
        <f t="shared" ref="AK335:AK337" si="1940">IF($H335&gt;0,AI335,0)</f>
        <v>0</v>
      </c>
      <c r="AL335" s="141">
        <f t="shared" ref="AL335:AL337" si="1941">IF(AK335&gt;0,1,0)</f>
        <v>0</v>
      </c>
      <c r="AM335" s="141">
        <f t="shared" ref="AM335:AM337" si="1942">IF($H335&gt;0,AJ335,0)</f>
        <v>0</v>
      </c>
      <c r="AN335" s="141">
        <f t="shared" ref="AN335:AN337" si="1943">IF(AM335&gt;0,1,0)</f>
        <v>0</v>
      </c>
      <c r="AO335" s="84">
        <f t="shared" ref="AO335" si="1944">IF($I335=AO$6,$E335,0)</f>
        <v>0</v>
      </c>
      <c r="AP335" s="84">
        <f t="shared" si="1928"/>
        <v>0</v>
      </c>
      <c r="AQ335" s="141">
        <f t="shared" ref="AQ335:AQ337" si="1945">IF($H335&gt;0,AO335,0)</f>
        <v>0</v>
      </c>
      <c r="AR335" s="141">
        <f t="shared" ref="AR335:AR337" si="1946">IF(AQ335&gt;0,1,0)</f>
        <v>0</v>
      </c>
      <c r="AS335" s="141">
        <f t="shared" ref="AS335:AS337" si="1947">IF($H335&gt;0,AP335,0)</f>
        <v>0</v>
      </c>
      <c r="AT335" s="141">
        <f t="shared" ref="AT335:AT337" si="1948">IF(AS335&gt;0,1,0)</f>
        <v>0</v>
      </c>
      <c r="AU335" s="141">
        <f>IF($H335&gt;0,#REF!,0)</f>
        <v>0</v>
      </c>
      <c r="AV335" s="141">
        <f t="shared" ref="AV335:AV337" si="1949">IF(AU335&gt;0,1,0)</f>
        <v>0</v>
      </c>
      <c r="AW335" s="141">
        <f>IF($H335&gt;0,#REF!,0)</f>
        <v>0</v>
      </c>
      <c r="AX335" s="141">
        <f t="shared" ref="AX335:AX337" si="1950">IF(AW335&gt;0,1,0)</f>
        <v>0</v>
      </c>
      <c r="AY335" s="247">
        <f t="shared" si="1565"/>
        <v>0</v>
      </c>
      <c r="AZ335" s="85"/>
      <c r="BA335" s="86">
        <v>0</v>
      </c>
    </row>
    <row r="336" spans="1:53" ht="45.75" x14ac:dyDescent="0.65">
      <c r="A336" s="87" t="str">
        <f>IF(E336+G336&gt;0,A334,"")</f>
        <v/>
      </c>
      <c r="B336" s="87" t="str">
        <f>IF(E336+G336&gt;0,B334,"")</f>
        <v/>
      </c>
      <c r="C336" s="76">
        <f>C335</f>
        <v>6</v>
      </c>
      <c r="D336" s="77" t="s">
        <v>197</v>
      </c>
      <c r="E336" s="78">
        <v>0</v>
      </c>
      <c r="F336" s="137">
        <v>1.5</v>
      </c>
      <c r="G336" s="78">
        <v>0</v>
      </c>
      <c r="H336" s="249">
        <f t="shared" si="1564"/>
        <v>0</v>
      </c>
      <c r="I336" s="80">
        <f>SUMIF(Y$14:AT$14,C336,Y$7:AT$7)</f>
        <v>0</v>
      </c>
      <c r="J336" s="81">
        <f t="shared" si="1929"/>
        <v>0</v>
      </c>
      <c r="K336" s="80">
        <f t="shared" si="1930"/>
        <v>0</v>
      </c>
      <c r="L336" s="81">
        <f t="shared" si="1931"/>
        <v>0</v>
      </c>
      <c r="M336" s="81">
        <f t="shared" si="1932"/>
        <v>0</v>
      </c>
      <c r="N336" s="82"/>
      <c r="O336" s="81">
        <f t="shared" si="1933"/>
        <v>0</v>
      </c>
      <c r="Q336" s="83">
        <f t="shared" si="1573"/>
        <v>153.91</v>
      </c>
      <c r="R336" s="81">
        <f t="shared" si="1934"/>
        <v>0</v>
      </c>
      <c r="S336" s="83">
        <f t="shared" si="1935"/>
        <v>230.87</v>
      </c>
      <c r="T336" s="81">
        <f t="shared" si="1936"/>
        <v>0</v>
      </c>
      <c r="U336" s="81">
        <f t="shared" si="1937"/>
        <v>0</v>
      </c>
      <c r="V336" s="82"/>
      <c r="W336" s="81">
        <f t="shared" si="1938"/>
        <v>0</v>
      </c>
      <c r="X336" s="10"/>
      <c r="Y336" s="151"/>
      <c r="Z336" s="151"/>
      <c r="AA336" s="151"/>
      <c r="AB336" s="151"/>
      <c r="AC336" s="151"/>
      <c r="AD336" s="151"/>
      <c r="AE336" s="159"/>
      <c r="AF336" s="159"/>
      <c r="AG336" s="159"/>
      <c r="AH336" s="159"/>
      <c r="AI336" s="84">
        <f>IF($I336=AI$7,$E336,0)</f>
        <v>0</v>
      </c>
      <c r="AJ336" s="84">
        <f>IF($K336=ROUND(AI$7*$F336,2),$G336,0)</f>
        <v>0</v>
      </c>
      <c r="AK336" s="141">
        <f t="shared" si="1940"/>
        <v>0</v>
      </c>
      <c r="AL336" s="141">
        <f t="shared" si="1941"/>
        <v>0</v>
      </c>
      <c r="AM336" s="141">
        <f t="shared" si="1942"/>
        <v>0</v>
      </c>
      <c r="AN336" s="141">
        <f t="shared" si="1943"/>
        <v>0</v>
      </c>
      <c r="AO336" s="84">
        <f>IF($I336=AO$7,$E336,0)</f>
        <v>0</v>
      </c>
      <c r="AP336" s="84">
        <f>IF($K336=ROUND(AO$7*$F336,2),$G336,0)</f>
        <v>0</v>
      </c>
      <c r="AQ336" s="141">
        <f t="shared" si="1945"/>
        <v>0</v>
      </c>
      <c r="AR336" s="141">
        <f t="shared" si="1946"/>
        <v>0</v>
      </c>
      <c r="AS336" s="141">
        <f t="shared" si="1947"/>
        <v>0</v>
      </c>
      <c r="AT336" s="141">
        <f t="shared" si="1948"/>
        <v>0</v>
      </c>
      <c r="AU336" s="141">
        <f>IF($H336&gt;0,#REF!,0)</f>
        <v>0</v>
      </c>
      <c r="AV336" s="141">
        <f t="shared" si="1949"/>
        <v>0</v>
      </c>
      <c r="AW336" s="141">
        <f>IF($H336&gt;0,#REF!,0)</f>
        <v>0</v>
      </c>
      <c r="AX336" s="141">
        <f t="shared" si="1950"/>
        <v>0</v>
      </c>
      <c r="AY336" s="247">
        <f t="shared" si="1565"/>
        <v>0</v>
      </c>
      <c r="AZ336" s="85"/>
      <c r="BA336" s="86">
        <v>0</v>
      </c>
    </row>
    <row r="337" spans="1:53" ht="45.75" x14ac:dyDescent="0.65">
      <c r="A337" s="87" t="str">
        <f>IF(E337+G337&gt;0,A334,"")</f>
        <v/>
      </c>
      <c r="B337" s="87" t="str">
        <f>IF(E337+G337&gt;0,B334,"")</f>
        <v/>
      </c>
      <c r="C337" s="76">
        <f>C335</f>
        <v>6</v>
      </c>
      <c r="D337" s="77" t="s">
        <v>197</v>
      </c>
      <c r="E337" s="78">
        <v>0</v>
      </c>
      <c r="F337" s="137">
        <v>1.1000000000000001</v>
      </c>
      <c r="G337" s="78">
        <v>0</v>
      </c>
      <c r="H337" s="249">
        <f t="shared" ref="H337:H400" si="1951">(E337+G337)/1000</f>
        <v>0</v>
      </c>
      <c r="I337" s="80">
        <f>SUMIF(Y$14:AT$14,C337,Y$7:AT$7)</f>
        <v>0</v>
      </c>
      <c r="J337" s="81">
        <f t="shared" si="1929"/>
        <v>0</v>
      </c>
      <c r="K337" s="80">
        <f t="shared" si="1930"/>
        <v>0</v>
      </c>
      <c r="L337" s="81">
        <f t="shared" si="1931"/>
        <v>0</v>
      </c>
      <c r="M337" s="81">
        <f t="shared" si="1932"/>
        <v>0</v>
      </c>
      <c r="N337" s="82"/>
      <c r="O337" s="81">
        <f t="shared" si="1933"/>
        <v>0</v>
      </c>
      <c r="Q337" s="83">
        <f t="shared" si="1573"/>
        <v>153.91</v>
      </c>
      <c r="R337" s="81">
        <f t="shared" si="1934"/>
        <v>0</v>
      </c>
      <c r="S337" s="83">
        <f t="shared" si="1935"/>
        <v>169.3</v>
      </c>
      <c r="T337" s="81">
        <f t="shared" si="1936"/>
        <v>0</v>
      </c>
      <c r="U337" s="81">
        <f t="shared" si="1937"/>
        <v>0</v>
      </c>
      <c r="V337" s="82"/>
      <c r="W337" s="81">
        <f t="shared" si="1938"/>
        <v>0</v>
      </c>
      <c r="X337" s="10"/>
      <c r="Y337" s="151"/>
      <c r="Z337" s="151"/>
      <c r="AA337" s="151"/>
      <c r="AB337" s="151"/>
      <c r="AC337" s="151"/>
      <c r="AD337" s="151"/>
      <c r="AE337" s="159"/>
      <c r="AF337" s="159"/>
      <c r="AG337" s="159"/>
      <c r="AH337" s="159"/>
      <c r="AI337" s="84">
        <f>IF($I337=AI$7,$E337,0)</f>
        <v>0</v>
      </c>
      <c r="AJ337" s="84">
        <f>IF($K337=ROUND(AI$7*$F337,2),$G337,0)</f>
        <v>0</v>
      </c>
      <c r="AK337" s="141">
        <f t="shared" si="1940"/>
        <v>0</v>
      </c>
      <c r="AL337" s="141">
        <f t="shared" si="1941"/>
        <v>0</v>
      </c>
      <c r="AM337" s="141">
        <f t="shared" si="1942"/>
        <v>0</v>
      </c>
      <c r="AN337" s="141">
        <f t="shared" si="1943"/>
        <v>0</v>
      </c>
      <c r="AO337" s="84">
        <f>IF($I337=AO$7,$E337,0)</f>
        <v>0</v>
      </c>
      <c r="AP337" s="84">
        <f>IF($K337=ROUND(AO$7*$F337,2),$G337,0)</f>
        <v>0</v>
      </c>
      <c r="AQ337" s="141">
        <f t="shared" si="1945"/>
        <v>0</v>
      </c>
      <c r="AR337" s="141">
        <f t="shared" si="1946"/>
        <v>0</v>
      </c>
      <c r="AS337" s="141">
        <f t="shared" si="1947"/>
        <v>0</v>
      </c>
      <c r="AT337" s="141">
        <f t="shared" si="1948"/>
        <v>0</v>
      </c>
      <c r="AU337" s="141">
        <f>IF($H337&gt;0,#REF!,0)</f>
        <v>0</v>
      </c>
      <c r="AV337" s="141">
        <f t="shared" si="1949"/>
        <v>0</v>
      </c>
      <c r="AW337" s="141">
        <f>IF($H337&gt;0,#REF!,0)</f>
        <v>0</v>
      </c>
      <c r="AX337" s="141">
        <f t="shared" si="1950"/>
        <v>0</v>
      </c>
      <c r="AY337" s="247">
        <f t="shared" ref="AY337:AY400" si="1952">BA337/1000</f>
        <v>0</v>
      </c>
      <c r="AZ337" s="85"/>
      <c r="BA337" s="86">
        <v>0</v>
      </c>
    </row>
    <row r="338" spans="1:53" ht="45.75" x14ac:dyDescent="0.65">
      <c r="A338" s="74" t="s">
        <v>195</v>
      </c>
      <c r="B338" s="74" t="s">
        <v>198</v>
      </c>
      <c r="C338" s="76">
        <f>C339</f>
        <v>6</v>
      </c>
      <c r="D338" s="77" t="s">
        <v>197</v>
      </c>
      <c r="E338" s="78">
        <v>1.4330000000000001</v>
      </c>
      <c r="F338" s="137">
        <v>1.5</v>
      </c>
      <c r="G338" s="78">
        <v>0</v>
      </c>
      <c r="H338" s="249">
        <f t="shared" si="1951"/>
        <v>1.433E-3</v>
      </c>
      <c r="I338" s="80">
        <f>SUMIF(Y$14:AT$14,C338,Y$6:AT$6)</f>
        <v>0</v>
      </c>
      <c r="J338" s="81">
        <f>IF(H338=0,ROUND(E338*I338,2),ROUND(H338*E338,2))</f>
        <v>0</v>
      </c>
      <c r="K338" s="80">
        <f>ROUND(F338*I338,2)</f>
        <v>0</v>
      </c>
      <c r="L338" s="81">
        <f>IF(H338=0,ROUND(ROUND(F338*I338,2)*G338,2),ROUND(G338*H338,2))</f>
        <v>0</v>
      </c>
      <c r="M338" s="81">
        <f>L338-ROUND(G338*I338,2)</f>
        <v>0</v>
      </c>
      <c r="N338" s="82"/>
      <c r="O338" s="81">
        <f>J338+L338+N338</f>
        <v>0</v>
      </c>
      <c r="Q338" s="83">
        <f t="shared" si="1573"/>
        <v>153.91</v>
      </c>
      <c r="R338" s="81">
        <f>ROUND(Q338*E338,2)</f>
        <v>220.55</v>
      </c>
      <c r="S338" s="83">
        <f>ROUND(F338*Q338,2)</f>
        <v>230.87</v>
      </c>
      <c r="T338" s="81">
        <f>ROUND(S338*G338,2)</f>
        <v>0</v>
      </c>
      <c r="U338" s="81">
        <f>T338-ROUND(Q338*G338,2)</f>
        <v>0</v>
      </c>
      <c r="V338" s="82"/>
      <c r="W338" s="81">
        <f>R338+T338+V338</f>
        <v>220.55</v>
      </c>
      <c r="X338" s="10"/>
      <c r="Y338" s="151"/>
      <c r="Z338" s="151"/>
      <c r="AA338" s="151"/>
      <c r="AB338" s="151"/>
      <c r="AC338" s="151"/>
      <c r="AD338" s="151"/>
      <c r="AE338" s="159"/>
      <c r="AF338" s="159"/>
      <c r="AG338" s="159"/>
      <c r="AH338" s="159"/>
      <c r="AI338" s="84">
        <f>IF($I338=AI$6,$E338,0)</f>
        <v>0</v>
      </c>
      <c r="AJ338" s="84">
        <f t="shared" ref="AJ338:AJ339" si="1953">IF($K338=ROUND(AI$6*$F338,2),$G338,0)</f>
        <v>0</v>
      </c>
      <c r="AK338" s="141">
        <f>IF($H338&gt;0,AI338,0)</f>
        <v>0</v>
      </c>
      <c r="AL338" s="141">
        <f>IF(AK338&gt;0,1,0)</f>
        <v>0</v>
      </c>
      <c r="AM338" s="141">
        <f>IF($H338&gt;0,AJ338,0)</f>
        <v>0</v>
      </c>
      <c r="AN338" s="141">
        <f>IF(AM338&gt;0,1,0)</f>
        <v>0</v>
      </c>
      <c r="AO338" s="84">
        <f>IF($I338=AO$6,$E338,0)</f>
        <v>0</v>
      </c>
      <c r="AP338" s="84">
        <f t="shared" ref="AP338:AP339" si="1954">IF($K338=ROUND(AO$6*$F338,2),$G338,0)</f>
        <v>0</v>
      </c>
      <c r="AQ338" s="141">
        <f>IF($H338&gt;0,AO338,0)</f>
        <v>0</v>
      </c>
      <c r="AR338" s="141">
        <f>IF(AQ338&gt;0,1,0)</f>
        <v>0</v>
      </c>
      <c r="AS338" s="141">
        <f>IF($H338&gt;0,AP338,0)</f>
        <v>0</v>
      </c>
      <c r="AT338" s="141">
        <f>IF(AS338&gt;0,1,0)</f>
        <v>0</v>
      </c>
      <c r="AU338" s="141" t="e">
        <f>IF($H338&gt;0,#REF!,0)</f>
        <v>#REF!</v>
      </c>
      <c r="AV338" s="141" t="e">
        <f>IF(AU338&gt;0,1,0)</f>
        <v>#REF!</v>
      </c>
      <c r="AW338" s="141" t="e">
        <f>IF($H338&gt;0,#REF!,0)</f>
        <v>#REF!</v>
      </c>
      <c r="AX338" s="141" t="e">
        <f>IF(AW338&gt;0,1,0)</f>
        <v>#REF!</v>
      </c>
      <c r="AY338" s="247">
        <f t="shared" si="1952"/>
        <v>1.9E-3</v>
      </c>
      <c r="AZ338" s="85"/>
      <c r="BA338" s="86">
        <v>1.9</v>
      </c>
    </row>
    <row r="339" spans="1:53" ht="45.75" x14ac:dyDescent="0.65">
      <c r="A339" s="87" t="str">
        <f>IF(E339+G339&gt;0,A338,"")</f>
        <v/>
      </c>
      <c r="B339" s="87" t="str">
        <f>IF(E339+G339&gt;0,B338,"")</f>
        <v/>
      </c>
      <c r="C339" s="76">
        <v>6</v>
      </c>
      <c r="D339" s="77" t="s">
        <v>197</v>
      </c>
      <c r="E339" s="78">
        <v>0</v>
      </c>
      <c r="F339" s="137">
        <v>1.1000000000000001</v>
      </c>
      <c r="G339" s="78">
        <v>0</v>
      </c>
      <c r="H339" s="249">
        <f t="shared" si="1951"/>
        <v>0</v>
      </c>
      <c r="I339" s="80">
        <f>SUMIF(Y$14:AT$14,C339,Y$6:AT$6)</f>
        <v>0</v>
      </c>
      <c r="J339" s="81">
        <f t="shared" ref="J339:J341" si="1955">IF(H339=0,ROUND(E339*I339,2),ROUND(H339*E339,2))</f>
        <v>0</v>
      </c>
      <c r="K339" s="80">
        <f t="shared" ref="K339:K341" si="1956">ROUND(F339*I339,2)</f>
        <v>0</v>
      </c>
      <c r="L339" s="81">
        <f t="shared" ref="L339:L341" si="1957">IF(H339=0,ROUND(ROUND(F339*I339,2)*G339,2),ROUND(G339*H339,2))</f>
        <v>0</v>
      </c>
      <c r="M339" s="81">
        <f t="shared" ref="M339:M341" si="1958">L339-ROUND(G339*I339,2)</f>
        <v>0</v>
      </c>
      <c r="N339" s="82"/>
      <c r="O339" s="81">
        <f t="shared" ref="O339:O341" si="1959">J339+L339+N339</f>
        <v>0</v>
      </c>
      <c r="Q339" s="83">
        <f t="shared" ref="Q339:Q402" si="1960">Q$6</f>
        <v>153.91</v>
      </c>
      <c r="R339" s="81">
        <f t="shared" ref="R339:R341" si="1961">ROUND(Q339*E339,2)</f>
        <v>0</v>
      </c>
      <c r="S339" s="83">
        <f t="shared" ref="S339:S341" si="1962">ROUND(F339*Q339,2)</f>
        <v>169.3</v>
      </c>
      <c r="T339" s="81">
        <f t="shared" ref="T339:T341" si="1963">ROUND(S339*G339,2)</f>
        <v>0</v>
      </c>
      <c r="U339" s="81">
        <f t="shared" ref="U339:U341" si="1964">T339-ROUND(Q339*G339,2)</f>
        <v>0</v>
      </c>
      <c r="V339" s="82"/>
      <c r="W339" s="81">
        <f t="shared" ref="W339:W341" si="1965">R339+T339+V339</f>
        <v>0</v>
      </c>
      <c r="X339" s="10"/>
      <c r="Y339" s="151"/>
      <c r="Z339" s="151"/>
      <c r="AA339" s="151"/>
      <c r="AB339" s="151"/>
      <c r="AC339" s="151"/>
      <c r="AD339" s="151"/>
      <c r="AE339" s="159"/>
      <c r="AF339" s="159"/>
      <c r="AG339" s="159"/>
      <c r="AH339" s="159"/>
      <c r="AI339" s="84">
        <f t="shared" ref="AI339" si="1966">IF($I339=AI$6,$E339,0)</f>
        <v>0</v>
      </c>
      <c r="AJ339" s="84">
        <f t="shared" si="1953"/>
        <v>0</v>
      </c>
      <c r="AK339" s="141">
        <f t="shared" ref="AK339:AK341" si="1967">IF($H339&gt;0,AI339,0)</f>
        <v>0</v>
      </c>
      <c r="AL339" s="141">
        <f t="shared" ref="AL339:AL341" si="1968">IF(AK339&gt;0,1,0)</f>
        <v>0</v>
      </c>
      <c r="AM339" s="141">
        <f t="shared" ref="AM339:AM341" si="1969">IF($H339&gt;0,AJ339,0)</f>
        <v>0</v>
      </c>
      <c r="AN339" s="141">
        <f t="shared" ref="AN339:AN341" si="1970">IF(AM339&gt;0,1,0)</f>
        <v>0</v>
      </c>
      <c r="AO339" s="84">
        <f t="shared" ref="AO339" si="1971">IF($I339=AO$6,$E339,0)</f>
        <v>0</v>
      </c>
      <c r="AP339" s="84">
        <f t="shared" si="1954"/>
        <v>0</v>
      </c>
      <c r="AQ339" s="141">
        <f t="shared" ref="AQ339:AQ341" si="1972">IF($H339&gt;0,AO339,0)</f>
        <v>0</v>
      </c>
      <c r="AR339" s="141">
        <f t="shared" ref="AR339:AR341" si="1973">IF(AQ339&gt;0,1,0)</f>
        <v>0</v>
      </c>
      <c r="AS339" s="141">
        <f t="shared" ref="AS339:AS341" si="1974">IF($H339&gt;0,AP339,0)</f>
        <v>0</v>
      </c>
      <c r="AT339" s="141">
        <f t="shared" ref="AT339:AT341" si="1975">IF(AS339&gt;0,1,0)</f>
        <v>0</v>
      </c>
      <c r="AU339" s="141">
        <f>IF($H339&gt;0,#REF!,0)</f>
        <v>0</v>
      </c>
      <c r="AV339" s="141">
        <f t="shared" ref="AV339:AV341" si="1976">IF(AU339&gt;0,1,0)</f>
        <v>0</v>
      </c>
      <c r="AW339" s="141">
        <f>IF($H339&gt;0,#REF!,0)</f>
        <v>0</v>
      </c>
      <c r="AX339" s="141">
        <f t="shared" ref="AX339:AX341" si="1977">IF(AW339&gt;0,1,0)</f>
        <v>0</v>
      </c>
      <c r="AY339" s="247">
        <f t="shared" si="1952"/>
        <v>0</v>
      </c>
      <c r="AZ339" s="85"/>
      <c r="BA339" s="86">
        <v>0</v>
      </c>
    </row>
    <row r="340" spans="1:53" ht="45.75" x14ac:dyDescent="0.65">
      <c r="A340" s="87" t="str">
        <f>IF(E340+G340&gt;0,A338,"")</f>
        <v/>
      </c>
      <c r="B340" s="87" t="str">
        <f>IF(E340+G340&gt;0,B338,"")</f>
        <v/>
      </c>
      <c r="C340" s="76">
        <f>C339</f>
        <v>6</v>
      </c>
      <c r="D340" s="77" t="s">
        <v>197</v>
      </c>
      <c r="E340" s="78">
        <v>0</v>
      </c>
      <c r="F340" s="137">
        <v>1.5</v>
      </c>
      <c r="G340" s="78">
        <v>0</v>
      </c>
      <c r="H340" s="249">
        <f t="shared" si="1951"/>
        <v>0</v>
      </c>
      <c r="I340" s="80">
        <f>SUMIF(Y$14:AT$14,C340,Y$7:AT$7)</f>
        <v>0</v>
      </c>
      <c r="J340" s="81">
        <f t="shared" si="1955"/>
        <v>0</v>
      </c>
      <c r="K340" s="80">
        <f t="shared" si="1956"/>
        <v>0</v>
      </c>
      <c r="L340" s="81">
        <f t="shared" si="1957"/>
        <v>0</v>
      </c>
      <c r="M340" s="81">
        <f t="shared" si="1958"/>
        <v>0</v>
      </c>
      <c r="N340" s="82"/>
      <c r="O340" s="81">
        <f t="shared" si="1959"/>
        <v>0</v>
      </c>
      <c r="Q340" s="83">
        <f t="shared" si="1960"/>
        <v>153.91</v>
      </c>
      <c r="R340" s="81">
        <f t="shared" si="1961"/>
        <v>0</v>
      </c>
      <c r="S340" s="83">
        <f t="shared" si="1962"/>
        <v>230.87</v>
      </c>
      <c r="T340" s="81">
        <f t="shared" si="1963"/>
        <v>0</v>
      </c>
      <c r="U340" s="81">
        <f t="shared" si="1964"/>
        <v>0</v>
      </c>
      <c r="V340" s="82"/>
      <c r="W340" s="81">
        <f t="shared" si="1965"/>
        <v>0</v>
      </c>
      <c r="X340" s="10"/>
      <c r="Y340" s="151"/>
      <c r="Z340" s="151"/>
      <c r="AA340" s="151"/>
      <c r="AB340" s="151"/>
      <c r="AC340" s="151"/>
      <c r="AD340" s="151"/>
      <c r="AE340" s="159"/>
      <c r="AF340" s="159"/>
      <c r="AG340" s="159"/>
      <c r="AH340" s="159"/>
      <c r="AI340" s="84">
        <f>IF($I340=AI$7,$E340,0)</f>
        <v>0</v>
      </c>
      <c r="AJ340" s="84">
        <f>IF($K340=ROUND(AI$7*$F340,2),$G340,0)</f>
        <v>0</v>
      </c>
      <c r="AK340" s="141">
        <f t="shared" si="1967"/>
        <v>0</v>
      </c>
      <c r="AL340" s="141">
        <f t="shared" si="1968"/>
        <v>0</v>
      </c>
      <c r="AM340" s="141">
        <f t="shared" si="1969"/>
        <v>0</v>
      </c>
      <c r="AN340" s="141">
        <f t="shared" si="1970"/>
        <v>0</v>
      </c>
      <c r="AO340" s="84">
        <f>IF($I340=AO$7,$E340,0)</f>
        <v>0</v>
      </c>
      <c r="AP340" s="84">
        <f>IF($K340=ROUND(AO$7*$F340,2),$G340,0)</f>
        <v>0</v>
      </c>
      <c r="AQ340" s="141">
        <f t="shared" si="1972"/>
        <v>0</v>
      </c>
      <c r="AR340" s="141">
        <f t="shared" si="1973"/>
        <v>0</v>
      </c>
      <c r="AS340" s="141">
        <f t="shared" si="1974"/>
        <v>0</v>
      </c>
      <c r="AT340" s="141">
        <f t="shared" si="1975"/>
        <v>0</v>
      </c>
      <c r="AU340" s="141">
        <f>IF($H340&gt;0,#REF!,0)</f>
        <v>0</v>
      </c>
      <c r="AV340" s="141">
        <f t="shared" si="1976"/>
        <v>0</v>
      </c>
      <c r="AW340" s="141">
        <f>IF($H340&gt;0,#REF!,0)</f>
        <v>0</v>
      </c>
      <c r="AX340" s="141">
        <f t="shared" si="1977"/>
        <v>0</v>
      </c>
      <c r="AY340" s="247">
        <f t="shared" si="1952"/>
        <v>0</v>
      </c>
      <c r="AZ340" s="85"/>
      <c r="BA340" s="86">
        <v>0</v>
      </c>
    </row>
    <row r="341" spans="1:53" ht="45.75" x14ac:dyDescent="0.65">
      <c r="A341" s="87" t="str">
        <f>IF(E341+G341&gt;0,A338,"")</f>
        <v/>
      </c>
      <c r="B341" s="87" t="str">
        <f>IF(E341+G341&gt;0,B338,"")</f>
        <v/>
      </c>
      <c r="C341" s="76">
        <f>C339</f>
        <v>6</v>
      </c>
      <c r="D341" s="77" t="s">
        <v>197</v>
      </c>
      <c r="E341" s="78">
        <v>0</v>
      </c>
      <c r="F341" s="137">
        <v>1.1000000000000001</v>
      </c>
      <c r="G341" s="78">
        <v>0</v>
      </c>
      <c r="H341" s="249">
        <f t="shared" si="1951"/>
        <v>0</v>
      </c>
      <c r="I341" s="80">
        <f>SUMIF(Y$14:AT$14,C341,Y$7:AT$7)</f>
        <v>0</v>
      </c>
      <c r="J341" s="81">
        <f t="shared" si="1955"/>
        <v>0</v>
      </c>
      <c r="K341" s="80">
        <f t="shared" si="1956"/>
        <v>0</v>
      </c>
      <c r="L341" s="81">
        <f t="shared" si="1957"/>
        <v>0</v>
      </c>
      <c r="M341" s="81">
        <f t="shared" si="1958"/>
        <v>0</v>
      </c>
      <c r="N341" s="82"/>
      <c r="O341" s="81">
        <f t="shared" si="1959"/>
        <v>0</v>
      </c>
      <c r="Q341" s="83">
        <f t="shared" si="1960"/>
        <v>153.91</v>
      </c>
      <c r="R341" s="81">
        <f t="shared" si="1961"/>
        <v>0</v>
      </c>
      <c r="S341" s="83">
        <f t="shared" si="1962"/>
        <v>169.3</v>
      </c>
      <c r="T341" s="81">
        <f t="shared" si="1963"/>
        <v>0</v>
      </c>
      <c r="U341" s="81">
        <f t="shared" si="1964"/>
        <v>0</v>
      </c>
      <c r="V341" s="82"/>
      <c r="W341" s="81">
        <f t="shared" si="1965"/>
        <v>0</v>
      </c>
      <c r="X341" s="10"/>
      <c r="Y341" s="151"/>
      <c r="Z341" s="151"/>
      <c r="AA341" s="151"/>
      <c r="AB341" s="151"/>
      <c r="AC341" s="151"/>
      <c r="AD341" s="151"/>
      <c r="AE341" s="159"/>
      <c r="AF341" s="159"/>
      <c r="AG341" s="159"/>
      <c r="AH341" s="159"/>
      <c r="AI341" s="84">
        <f>IF($I341=AI$7,$E341,0)</f>
        <v>0</v>
      </c>
      <c r="AJ341" s="84">
        <f>IF($K341=ROUND(AI$7*$F341,2),$G341,0)</f>
        <v>0</v>
      </c>
      <c r="AK341" s="141">
        <f t="shared" si="1967"/>
        <v>0</v>
      </c>
      <c r="AL341" s="141">
        <f t="shared" si="1968"/>
        <v>0</v>
      </c>
      <c r="AM341" s="141">
        <f t="shared" si="1969"/>
        <v>0</v>
      </c>
      <c r="AN341" s="141">
        <f t="shared" si="1970"/>
        <v>0</v>
      </c>
      <c r="AO341" s="84">
        <f>IF($I341=AO$7,$E341,0)</f>
        <v>0</v>
      </c>
      <c r="AP341" s="84">
        <f>IF($K341=ROUND(AO$7*$F341,2),$G341,0)</f>
        <v>0</v>
      </c>
      <c r="AQ341" s="141">
        <f t="shared" si="1972"/>
        <v>0</v>
      </c>
      <c r="AR341" s="141">
        <f t="shared" si="1973"/>
        <v>0</v>
      </c>
      <c r="AS341" s="141">
        <f t="shared" si="1974"/>
        <v>0</v>
      </c>
      <c r="AT341" s="141">
        <f t="shared" si="1975"/>
        <v>0</v>
      </c>
      <c r="AU341" s="141">
        <f>IF($H341&gt;0,#REF!,0)</f>
        <v>0</v>
      </c>
      <c r="AV341" s="141">
        <f t="shared" si="1976"/>
        <v>0</v>
      </c>
      <c r="AW341" s="141">
        <f>IF($H341&gt;0,#REF!,0)</f>
        <v>0</v>
      </c>
      <c r="AX341" s="141">
        <f t="shared" si="1977"/>
        <v>0</v>
      </c>
      <c r="AY341" s="247">
        <f t="shared" si="1952"/>
        <v>0</v>
      </c>
      <c r="AZ341" s="85"/>
      <c r="BA341" s="86">
        <v>0</v>
      </c>
    </row>
    <row r="342" spans="1:53" ht="45.75" x14ac:dyDescent="0.65">
      <c r="A342" s="74" t="s">
        <v>195</v>
      </c>
      <c r="B342" s="74" t="s">
        <v>199</v>
      </c>
      <c r="C342" s="76">
        <f>C343</f>
        <v>6</v>
      </c>
      <c r="D342" s="77" t="s">
        <v>197</v>
      </c>
      <c r="E342" s="78">
        <v>1.421</v>
      </c>
      <c r="F342" s="137">
        <v>1.5</v>
      </c>
      <c r="G342" s="78">
        <v>0</v>
      </c>
      <c r="H342" s="249">
        <f t="shared" si="1951"/>
        <v>1.421E-3</v>
      </c>
      <c r="I342" s="80">
        <f>SUMIF(Y$14:AT$14,C342,Y$6:AT$6)</f>
        <v>0</v>
      </c>
      <c r="J342" s="81">
        <f>IF(H342=0,ROUND(E342*I342,2),ROUND(H342*E342,2))</f>
        <v>0</v>
      </c>
      <c r="K342" s="80">
        <f>ROUND(F342*I342,2)</f>
        <v>0</v>
      </c>
      <c r="L342" s="81">
        <f>IF(H342=0,ROUND(ROUND(F342*I342,2)*G342,2),ROUND(G342*H342,2))</f>
        <v>0</v>
      </c>
      <c r="M342" s="81">
        <f>L342-ROUND(G342*I342,2)</f>
        <v>0</v>
      </c>
      <c r="N342" s="82"/>
      <c r="O342" s="81">
        <f>J342+L342+N342</f>
        <v>0</v>
      </c>
      <c r="Q342" s="83">
        <f t="shared" si="1960"/>
        <v>153.91</v>
      </c>
      <c r="R342" s="81">
        <f>ROUND(Q342*E342,2)</f>
        <v>218.71</v>
      </c>
      <c r="S342" s="83">
        <f>ROUND(F342*Q342,2)</f>
        <v>230.87</v>
      </c>
      <c r="T342" s="81">
        <f>ROUND(S342*G342,2)</f>
        <v>0</v>
      </c>
      <c r="U342" s="81">
        <f>T342-ROUND(Q342*G342,2)</f>
        <v>0</v>
      </c>
      <c r="V342" s="82"/>
      <c r="W342" s="81">
        <f>R342+T342+V342</f>
        <v>218.71</v>
      </c>
      <c r="X342" s="10"/>
      <c r="Y342" s="151"/>
      <c r="Z342" s="151"/>
      <c r="AA342" s="151"/>
      <c r="AB342" s="151"/>
      <c r="AC342" s="151"/>
      <c r="AD342" s="151"/>
      <c r="AE342" s="159"/>
      <c r="AF342" s="159"/>
      <c r="AG342" s="159"/>
      <c r="AH342" s="159"/>
      <c r="AI342" s="84">
        <f>IF($I342=AI$6,$E342,0)</f>
        <v>0</v>
      </c>
      <c r="AJ342" s="84">
        <f t="shared" ref="AJ342:AJ343" si="1978">IF($K342=ROUND(AI$6*$F342,2),$G342,0)</f>
        <v>0</v>
      </c>
      <c r="AK342" s="141">
        <f>IF($H342&gt;0,AI342,0)</f>
        <v>0</v>
      </c>
      <c r="AL342" s="141">
        <f>IF(AK342&gt;0,1,0)</f>
        <v>0</v>
      </c>
      <c r="AM342" s="141">
        <f>IF($H342&gt;0,AJ342,0)</f>
        <v>0</v>
      </c>
      <c r="AN342" s="141">
        <f>IF(AM342&gt;0,1,0)</f>
        <v>0</v>
      </c>
      <c r="AO342" s="84">
        <f>IF($I342=AO$6,$E342,0)</f>
        <v>0</v>
      </c>
      <c r="AP342" s="84">
        <f t="shared" ref="AP342:AP343" si="1979">IF($K342=ROUND(AO$6*$F342,2),$G342,0)</f>
        <v>0</v>
      </c>
      <c r="AQ342" s="141">
        <f>IF($H342&gt;0,AO342,0)</f>
        <v>0</v>
      </c>
      <c r="AR342" s="141">
        <f>IF(AQ342&gt;0,1,0)</f>
        <v>0</v>
      </c>
      <c r="AS342" s="141">
        <f>IF($H342&gt;0,AP342,0)</f>
        <v>0</v>
      </c>
      <c r="AT342" s="141">
        <f>IF(AS342&gt;0,1,0)</f>
        <v>0</v>
      </c>
      <c r="AU342" s="141" t="e">
        <f>IF($H342&gt;0,#REF!,0)</f>
        <v>#REF!</v>
      </c>
      <c r="AV342" s="141" t="e">
        <f>IF(AU342&gt;0,1,0)</f>
        <v>#REF!</v>
      </c>
      <c r="AW342" s="141" t="e">
        <f>IF($H342&gt;0,#REF!,0)</f>
        <v>#REF!</v>
      </c>
      <c r="AX342" s="141" t="e">
        <f>IF(AW342&gt;0,1,0)</f>
        <v>#REF!</v>
      </c>
      <c r="AY342" s="247">
        <f t="shared" si="1952"/>
        <v>1.9E-3</v>
      </c>
      <c r="AZ342" s="85"/>
      <c r="BA342" s="86">
        <v>1.9</v>
      </c>
    </row>
    <row r="343" spans="1:53" ht="45.75" x14ac:dyDescent="0.65">
      <c r="A343" s="87" t="str">
        <f>IF(E343+G343&gt;0,A342,"")</f>
        <v/>
      </c>
      <c r="B343" s="87" t="str">
        <f>IF(E343+G343&gt;0,B342,"")</f>
        <v/>
      </c>
      <c r="C343" s="76">
        <v>6</v>
      </c>
      <c r="D343" s="77" t="s">
        <v>197</v>
      </c>
      <c r="E343" s="78">
        <v>0</v>
      </c>
      <c r="F343" s="137">
        <v>1.1000000000000001</v>
      </c>
      <c r="G343" s="78">
        <v>0</v>
      </c>
      <c r="H343" s="249">
        <f t="shared" si="1951"/>
        <v>0</v>
      </c>
      <c r="I343" s="80">
        <f>SUMIF(Y$14:AT$14,C343,Y$6:AT$6)</f>
        <v>0</v>
      </c>
      <c r="J343" s="81">
        <f t="shared" ref="J343:J345" si="1980">IF(H343=0,ROUND(E343*I343,2),ROUND(H343*E343,2))</f>
        <v>0</v>
      </c>
      <c r="K343" s="80">
        <f t="shared" ref="K343:K345" si="1981">ROUND(F343*I343,2)</f>
        <v>0</v>
      </c>
      <c r="L343" s="81">
        <f t="shared" ref="L343:L345" si="1982">IF(H343=0,ROUND(ROUND(F343*I343,2)*G343,2),ROUND(G343*H343,2))</f>
        <v>0</v>
      </c>
      <c r="M343" s="81">
        <f t="shared" ref="M343:M345" si="1983">L343-ROUND(G343*I343,2)</f>
        <v>0</v>
      </c>
      <c r="N343" s="82"/>
      <c r="O343" s="81">
        <f t="shared" ref="O343:O345" si="1984">J343+L343+N343</f>
        <v>0</v>
      </c>
      <c r="Q343" s="83">
        <f t="shared" si="1960"/>
        <v>153.91</v>
      </c>
      <c r="R343" s="81">
        <f t="shared" ref="R343:R345" si="1985">ROUND(Q343*E343,2)</f>
        <v>0</v>
      </c>
      <c r="S343" s="83">
        <f t="shared" ref="S343:S345" si="1986">ROUND(F343*Q343,2)</f>
        <v>169.3</v>
      </c>
      <c r="T343" s="81">
        <f t="shared" ref="T343:T345" si="1987">ROUND(S343*G343,2)</f>
        <v>0</v>
      </c>
      <c r="U343" s="81">
        <f t="shared" ref="U343:U345" si="1988">T343-ROUND(Q343*G343,2)</f>
        <v>0</v>
      </c>
      <c r="V343" s="82"/>
      <c r="W343" s="81">
        <f t="shared" ref="W343:W345" si="1989">R343+T343+V343</f>
        <v>0</v>
      </c>
      <c r="X343" s="10"/>
      <c r="Y343" s="151"/>
      <c r="Z343" s="151"/>
      <c r="AA343" s="151"/>
      <c r="AB343" s="151"/>
      <c r="AC343" s="151"/>
      <c r="AD343" s="151"/>
      <c r="AE343" s="159"/>
      <c r="AF343" s="159"/>
      <c r="AG343" s="159"/>
      <c r="AH343" s="159"/>
      <c r="AI343" s="84">
        <f t="shared" ref="AI343" si="1990">IF($I343=AI$6,$E343,0)</f>
        <v>0</v>
      </c>
      <c r="AJ343" s="84">
        <f t="shared" si="1978"/>
        <v>0</v>
      </c>
      <c r="AK343" s="141">
        <f t="shared" ref="AK343:AK345" si="1991">IF($H343&gt;0,AI343,0)</f>
        <v>0</v>
      </c>
      <c r="AL343" s="141">
        <f t="shared" ref="AL343:AL345" si="1992">IF(AK343&gt;0,1,0)</f>
        <v>0</v>
      </c>
      <c r="AM343" s="141">
        <f t="shared" ref="AM343:AM345" si="1993">IF($H343&gt;0,AJ343,0)</f>
        <v>0</v>
      </c>
      <c r="AN343" s="141">
        <f t="shared" ref="AN343:AN345" si="1994">IF(AM343&gt;0,1,0)</f>
        <v>0</v>
      </c>
      <c r="AO343" s="84">
        <f t="shared" ref="AO343" si="1995">IF($I343=AO$6,$E343,0)</f>
        <v>0</v>
      </c>
      <c r="AP343" s="84">
        <f t="shared" si="1979"/>
        <v>0</v>
      </c>
      <c r="AQ343" s="141">
        <f t="shared" ref="AQ343:AQ345" si="1996">IF($H343&gt;0,AO343,0)</f>
        <v>0</v>
      </c>
      <c r="AR343" s="141">
        <f t="shared" ref="AR343:AR345" si="1997">IF(AQ343&gt;0,1,0)</f>
        <v>0</v>
      </c>
      <c r="AS343" s="141">
        <f t="shared" ref="AS343:AS345" si="1998">IF($H343&gt;0,AP343,0)</f>
        <v>0</v>
      </c>
      <c r="AT343" s="141">
        <f t="shared" ref="AT343:AT345" si="1999">IF(AS343&gt;0,1,0)</f>
        <v>0</v>
      </c>
      <c r="AU343" s="141">
        <f>IF($H343&gt;0,#REF!,0)</f>
        <v>0</v>
      </c>
      <c r="AV343" s="141">
        <f t="shared" ref="AV343:AV345" si="2000">IF(AU343&gt;0,1,0)</f>
        <v>0</v>
      </c>
      <c r="AW343" s="141">
        <f>IF($H343&gt;0,#REF!,0)</f>
        <v>0</v>
      </c>
      <c r="AX343" s="141">
        <f t="shared" ref="AX343:AX345" si="2001">IF(AW343&gt;0,1,0)</f>
        <v>0</v>
      </c>
      <c r="AY343" s="247">
        <f t="shared" si="1952"/>
        <v>0</v>
      </c>
      <c r="AZ343" s="85"/>
      <c r="BA343" s="86">
        <v>0</v>
      </c>
    </row>
    <row r="344" spans="1:53" ht="45.75" x14ac:dyDescent="0.65">
      <c r="A344" s="87" t="str">
        <f>IF(E344+G344&gt;0,A342,"")</f>
        <v/>
      </c>
      <c r="B344" s="87" t="str">
        <f>IF(E344+G344&gt;0,B342,"")</f>
        <v/>
      </c>
      <c r="C344" s="76">
        <f>C343</f>
        <v>6</v>
      </c>
      <c r="D344" s="77" t="s">
        <v>197</v>
      </c>
      <c r="E344" s="78">
        <v>0</v>
      </c>
      <c r="F344" s="137">
        <v>1.5</v>
      </c>
      <c r="G344" s="78">
        <v>0</v>
      </c>
      <c r="H344" s="249">
        <f t="shared" si="1951"/>
        <v>0</v>
      </c>
      <c r="I344" s="80">
        <f>SUMIF(Y$14:AT$14,C344,Y$7:AT$7)</f>
        <v>0</v>
      </c>
      <c r="J344" s="81">
        <f t="shared" si="1980"/>
        <v>0</v>
      </c>
      <c r="K344" s="80">
        <f t="shared" si="1981"/>
        <v>0</v>
      </c>
      <c r="L344" s="81">
        <f t="shared" si="1982"/>
        <v>0</v>
      </c>
      <c r="M344" s="81">
        <f t="shared" si="1983"/>
        <v>0</v>
      </c>
      <c r="N344" s="82"/>
      <c r="O344" s="81">
        <f t="shared" si="1984"/>
        <v>0</v>
      </c>
      <c r="Q344" s="83">
        <f t="shared" si="1960"/>
        <v>153.91</v>
      </c>
      <c r="R344" s="81">
        <f t="shared" si="1985"/>
        <v>0</v>
      </c>
      <c r="S344" s="83">
        <f t="shared" si="1986"/>
        <v>230.87</v>
      </c>
      <c r="T344" s="81">
        <f t="shared" si="1987"/>
        <v>0</v>
      </c>
      <c r="U344" s="81">
        <f t="shared" si="1988"/>
        <v>0</v>
      </c>
      <c r="V344" s="82"/>
      <c r="W344" s="81">
        <f t="shared" si="1989"/>
        <v>0</v>
      </c>
      <c r="X344" s="10"/>
      <c r="Y344" s="151"/>
      <c r="Z344" s="151"/>
      <c r="AA344" s="151"/>
      <c r="AB344" s="151"/>
      <c r="AC344" s="151"/>
      <c r="AD344" s="151"/>
      <c r="AE344" s="159"/>
      <c r="AF344" s="159"/>
      <c r="AG344" s="159"/>
      <c r="AH344" s="159"/>
      <c r="AI344" s="84">
        <f>IF($I344=AI$7,$E344,0)</f>
        <v>0</v>
      </c>
      <c r="AJ344" s="84">
        <f>IF($K344=ROUND(AI$7*$F344,2),$G344,0)</f>
        <v>0</v>
      </c>
      <c r="AK344" s="141">
        <f t="shared" si="1991"/>
        <v>0</v>
      </c>
      <c r="AL344" s="141">
        <f t="shared" si="1992"/>
        <v>0</v>
      </c>
      <c r="AM344" s="141">
        <f t="shared" si="1993"/>
        <v>0</v>
      </c>
      <c r="AN344" s="141">
        <f t="shared" si="1994"/>
        <v>0</v>
      </c>
      <c r="AO344" s="84">
        <f>IF($I344=AO$7,$E344,0)</f>
        <v>0</v>
      </c>
      <c r="AP344" s="84">
        <f>IF($K344=ROUND(AO$7*$F344,2),$G344,0)</f>
        <v>0</v>
      </c>
      <c r="AQ344" s="141">
        <f t="shared" si="1996"/>
        <v>0</v>
      </c>
      <c r="AR344" s="141">
        <f t="shared" si="1997"/>
        <v>0</v>
      </c>
      <c r="AS344" s="141">
        <f t="shared" si="1998"/>
        <v>0</v>
      </c>
      <c r="AT344" s="141">
        <f t="shared" si="1999"/>
        <v>0</v>
      </c>
      <c r="AU344" s="141">
        <f>IF($H344&gt;0,#REF!,0)</f>
        <v>0</v>
      </c>
      <c r="AV344" s="141">
        <f t="shared" si="2000"/>
        <v>0</v>
      </c>
      <c r="AW344" s="141">
        <f>IF($H344&gt;0,#REF!,0)</f>
        <v>0</v>
      </c>
      <c r="AX344" s="141">
        <f t="shared" si="2001"/>
        <v>0</v>
      </c>
      <c r="AY344" s="247">
        <f t="shared" si="1952"/>
        <v>0</v>
      </c>
      <c r="AZ344" s="85"/>
      <c r="BA344" s="86">
        <v>0</v>
      </c>
    </row>
    <row r="345" spans="1:53" ht="45.75" x14ac:dyDescent="0.65">
      <c r="A345" s="87" t="str">
        <f>IF(E345+G345&gt;0,A342,"")</f>
        <v/>
      </c>
      <c r="B345" s="87" t="str">
        <f>IF(E345+G345&gt;0,B342,"")</f>
        <v/>
      </c>
      <c r="C345" s="76">
        <f>C343</f>
        <v>6</v>
      </c>
      <c r="D345" s="77" t="s">
        <v>197</v>
      </c>
      <c r="E345" s="78">
        <v>0</v>
      </c>
      <c r="F345" s="137">
        <v>1.1000000000000001</v>
      </c>
      <c r="G345" s="78">
        <v>0</v>
      </c>
      <c r="H345" s="249">
        <f t="shared" si="1951"/>
        <v>0</v>
      </c>
      <c r="I345" s="80">
        <f>SUMIF(Y$14:AT$14,C345,Y$7:AT$7)</f>
        <v>0</v>
      </c>
      <c r="J345" s="81">
        <f t="shared" si="1980"/>
        <v>0</v>
      </c>
      <c r="K345" s="80">
        <f t="shared" si="1981"/>
        <v>0</v>
      </c>
      <c r="L345" s="81">
        <f t="shared" si="1982"/>
        <v>0</v>
      </c>
      <c r="M345" s="81">
        <f t="shared" si="1983"/>
        <v>0</v>
      </c>
      <c r="N345" s="82"/>
      <c r="O345" s="81">
        <f t="shared" si="1984"/>
        <v>0</v>
      </c>
      <c r="Q345" s="83">
        <f t="shared" si="1960"/>
        <v>153.91</v>
      </c>
      <c r="R345" s="81">
        <f t="shared" si="1985"/>
        <v>0</v>
      </c>
      <c r="S345" s="83">
        <f t="shared" si="1986"/>
        <v>169.3</v>
      </c>
      <c r="T345" s="81">
        <f t="shared" si="1987"/>
        <v>0</v>
      </c>
      <c r="U345" s="81">
        <f t="shared" si="1988"/>
        <v>0</v>
      </c>
      <c r="V345" s="82"/>
      <c r="W345" s="81">
        <f t="shared" si="1989"/>
        <v>0</v>
      </c>
      <c r="X345" s="10"/>
      <c r="Y345" s="151"/>
      <c r="Z345" s="151"/>
      <c r="AA345" s="151"/>
      <c r="AB345" s="151"/>
      <c r="AC345" s="151"/>
      <c r="AD345" s="151"/>
      <c r="AE345" s="159"/>
      <c r="AF345" s="159"/>
      <c r="AG345" s="159"/>
      <c r="AH345" s="159"/>
      <c r="AI345" s="84">
        <f>IF($I345=AI$7,$E345,0)</f>
        <v>0</v>
      </c>
      <c r="AJ345" s="84">
        <f>IF($K345=ROUND(AI$7*$F345,2),$G345,0)</f>
        <v>0</v>
      </c>
      <c r="AK345" s="141">
        <f t="shared" si="1991"/>
        <v>0</v>
      </c>
      <c r="AL345" s="141">
        <f t="shared" si="1992"/>
        <v>0</v>
      </c>
      <c r="AM345" s="141">
        <f t="shared" si="1993"/>
        <v>0</v>
      </c>
      <c r="AN345" s="141">
        <f t="shared" si="1994"/>
        <v>0</v>
      </c>
      <c r="AO345" s="84">
        <f>IF($I345=AO$7,$E345,0)</f>
        <v>0</v>
      </c>
      <c r="AP345" s="84">
        <f>IF($K345=ROUND(AO$7*$F345,2),$G345,0)</f>
        <v>0</v>
      </c>
      <c r="AQ345" s="141">
        <f t="shared" si="1996"/>
        <v>0</v>
      </c>
      <c r="AR345" s="141">
        <f t="shared" si="1997"/>
        <v>0</v>
      </c>
      <c r="AS345" s="141">
        <f t="shared" si="1998"/>
        <v>0</v>
      </c>
      <c r="AT345" s="141">
        <f t="shared" si="1999"/>
        <v>0</v>
      </c>
      <c r="AU345" s="141">
        <f>IF($H345&gt;0,#REF!,0)</f>
        <v>0</v>
      </c>
      <c r="AV345" s="141">
        <f t="shared" si="2000"/>
        <v>0</v>
      </c>
      <c r="AW345" s="141">
        <f>IF($H345&gt;0,#REF!,0)</f>
        <v>0</v>
      </c>
      <c r="AX345" s="141">
        <f t="shared" si="2001"/>
        <v>0</v>
      </c>
      <c r="AY345" s="247">
        <f t="shared" si="1952"/>
        <v>0</v>
      </c>
      <c r="AZ345" s="85"/>
      <c r="BA345" s="86">
        <v>0</v>
      </c>
    </row>
    <row r="346" spans="1:53" ht="45.75" x14ac:dyDescent="0.65">
      <c r="A346" s="74" t="s">
        <v>200</v>
      </c>
      <c r="B346" s="74" t="s">
        <v>46</v>
      </c>
      <c r="C346" s="76">
        <f>C347</f>
        <v>7</v>
      </c>
      <c r="D346" s="77" t="s">
        <v>201</v>
      </c>
      <c r="E346" s="78">
        <v>0.53</v>
      </c>
      <c r="F346" s="137">
        <v>1.5</v>
      </c>
      <c r="G346" s="78">
        <v>0</v>
      </c>
      <c r="H346" s="249">
        <f t="shared" si="1951"/>
        <v>5.2999999999999998E-4</v>
      </c>
      <c r="I346" s="80">
        <f>SUMIF(Y$14:AT$14,C346,Y$6:AT$6)</f>
        <v>0</v>
      </c>
      <c r="J346" s="81">
        <f>IF(H346=0,ROUND(E346*I346,2),ROUND(H346*E346,2))</f>
        <v>0</v>
      </c>
      <c r="K346" s="80">
        <f>ROUND(F346*I346,2)</f>
        <v>0</v>
      </c>
      <c r="L346" s="81">
        <f>IF(H346=0,ROUND(ROUND(F346*I346,2)*G346,2),ROUND(G346*H346,2))</f>
        <v>0</v>
      </c>
      <c r="M346" s="81">
        <f>L346-ROUND(G346*I346,2)</f>
        <v>0</v>
      </c>
      <c r="N346" s="82"/>
      <c r="O346" s="81">
        <f>J346+L346+N346</f>
        <v>0</v>
      </c>
      <c r="Q346" s="83">
        <f t="shared" si="1960"/>
        <v>153.91</v>
      </c>
      <c r="R346" s="81">
        <f>ROUND(Q346*E346,2)</f>
        <v>81.569999999999993</v>
      </c>
      <c r="S346" s="83">
        <f>ROUND(F346*Q346,2)</f>
        <v>230.87</v>
      </c>
      <c r="T346" s="81">
        <f>ROUND(S346*G346,2)</f>
        <v>0</v>
      </c>
      <c r="U346" s="81">
        <f>T346-ROUND(Q346*G346,2)</f>
        <v>0</v>
      </c>
      <c r="V346" s="82"/>
      <c r="W346" s="81">
        <f>R346+T346+V346</f>
        <v>81.569999999999993</v>
      </c>
      <c r="X346" s="10"/>
      <c r="Y346" s="151"/>
      <c r="Z346" s="151"/>
      <c r="AA346" s="151"/>
      <c r="AB346" s="151"/>
      <c r="AC346" s="151"/>
      <c r="AD346" s="151"/>
      <c r="AE346" s="159"/>
      <c r="AF346" s="159"/>
      <c r="AG346" s="159"/>
      <c r="AH346" s="159"/>
      <c r="AI346" s="84">
        <f>IF($I346=AI$6,$E346,0)</f>
        <v>0</v>
      </c>
      <c r="AJ346" s="84">
        <f t="shared" ref="AJ346:AJ347" si="2002">IF($K346=ROUND(AI$6*$F346,2),$G346,0)</f>
        <v>0</v>
      </c>
      <c r="AK346" s="141">
        <f>IF($H346&gt;0,AI346,0)</f>
        <v>0</v>
      </c>
      <c r="AL346" s="141">
        <f>IF(AK346&gt;0,1,0)</f>
        <v>0</v>
      </c>
      <c r="AM346" s="141">
        <f>IF($H346&gt;0,AJ346,0)</f>
        <v>0</v>
      </c>
      <c r="AN346" s="141">
        <f>IF(AM346&gt;0,1,0)</f>
        <v>0</v>
      </c>
      <c r="AO346" s="84">
        <f>IF($I346=AO$6,$E346,0)</f>
        <v>0</v>
      </c>
      <c r="AP346" s="84">
        <f t="shared" ref="AP346:AP347" si="2003">IF($K346=ROUND(AO$6*$F346,2),$G346,0)</f>
        <v>0</v>
      </c>
      <c r="AQ346" s="141">
        <f>IF($H346&gt;0,AO346,0)</f>
        <v>0</v>
      </c>
      <c r="AR346" s="141">
        <f>IF(AQ346&gt;0,1,0)</f>
        <v>0</v>
      </c>
      <c r="AS346" s="141">
        <f>IF($H346&gt;0,AP346,0)</f>
        <v>0</v>
      </c>
      <c r="AT346" s="141">
        <f>IF(AS346&gt;0,1,0)</f>
        <v>0</v>
      </c>
      <c r="AU346" s="141" t="e">
        <f>IF($H346&gt;0,#REF!,0)</f>
        <v>#REF!</v>
      </c>
      <c r="AV346" s="141" t="e">
        <f>IF(AU346&gt;0,1,0)</f>
        <v>#REF!</v>
      </c>
      <c r="AW346" s="141" t="e">
        <f>IF($H346&gt;0,#REF!,0)</f>
        <v>#REF!</v>
      </c>
      <c r="AX346" s="141" t="e">
        <f>IF(AW346&gt;0,1,0)</f>
        <v>#REF!</v>
      </c>
      <c r="AY346" s="247">
        <f t="shared" si="1952"/>
        <v>5.9999999999999995E-4</v>
      </c>
      <c r="AZ346" s="85"/>
      <c r="BA346" s="86">
        <v>0.6</v>
      </c>
    </row>
    <row r="347" spans="1:53" ht="45.75" x14ac:dyDescent="0.65">
      <c r="A347" s="87" t="str">
        <f>IF(E347+G347&gt;0,A346,"")</f>
        <v/>
      </c>
      <c r="B347" s="87" t="str">
        <f>IF(E347+G347&gt;0,B346,"")</f>
        <v/>
      </c>
      <c r="C347" s="76">
        <v>7</v>
      </c>
      <c r="D347" s="77" t="s">
        <v>201</v>
      </c>
      <c r="E347" s="78">
        <v>0</v>
      </c>
      <c r="F347" s="137">
        <v>1.1000000000000001</v>
      </c>
      <c r="G347" s="78">
        <v>0</v>
      </c>
      <c r="H347" s="249">
        <f t="shared" si="1951"/>
        <v>0</v>
      </c>
      <c r="I347" s="80">
        <f>SUMIF(Y$14:AT$14,C347,Y$6:AT$6)</f>
        <v>0</v>
      </c>
      <c r="J347" s="81">
        <f t="shared" ref="J347:J349" si="2004">IF(H347=0,ROUND(E347*I347,2),ROUND(H347*E347,2))</f>
        <v>0</v>
      </c>
      <c r="K347" s="80">
        <f t="shared" ref="K347:K349" si="2005">ROUND(F347*I347,2)</f>
        <v>0</v>
      </c>
      <c r="L347" s="81">
        <f t="shared" ref="L347:L349" si="2006">IF(H347=0,ROUND(ROUND(F347*I347,2)*G347,2),ROUND(G347*H347,2))</f>
        <v>0</v>
      </c>
      <c r="M347" s="81">
        <f t="shared" ref="M347:M349" si="2007">L347-ROUND(G347*I347,2)</f>
        <v>0</v>
      </c>
      <c r="N347" s="82"/>
      <c r="O347" s="81">
        <f t="shared" ref="O347:O349" si="2008">J347+L347+N347</f>
        <v>0</v>
      </c>
      <c r="Q347" s="83">
        <f t="shared" si="1960"/>
        <v>153.91</v>
      </c>
      <c r="R347" s="81">
        <f t="shared" ref="R347:R349" si="2009">ROUND(Q347*E347,2)</f>
        <v>0</v>
      </c>
      <c r="S347" s="83">
        <f t="shared" ref="S347:S349" si="2010">ROUND(F347*Q347,2)</f>
        <v>169.3</v>
      </c>
      <c r="T347" s="81">
        <f t="shared" ref="T347:T349" si="2011">ROUND(S347*G347,2)</f>
        <v>0</v>
      </c>
      <c r="U347" s="81">
        <f t="shared" ref="U347:U349" si="2012">T347-ROUND(Q347*G347,2)</f>
        <v>0</v>
      </c>
      <c r="V347" s="82"/>
      <c r="W347" s="81">
        <f t="shared" ref="W347:W349" si="2013">R347+T347+V347</f>
        <v>0</v>
      </c>
      <c r="X347" s="10"/>
      <c r="Y347" s="151"/>
      <c r="Z347" s="151"/>
      <c r="AA347" s="151"/>
      <c r="AB347" s="151"/>
      <c r="AC347" s="151"/>
      <c r="AD347" s="151"/>
      <c r="AE347" s="159"/>
      <c r="AF347" s="159"/>
      <c r="AG347" s="159"/>
      <c r="AH347" s="159"/>
      <c r="AI347" s="84">
        <f t="shared" ref="AI347" si="2014">IF($I347=AI$6,$E347,0)</f>
        <v>0</v>
      </c>
      <c r="AJ347" s="84">
        <f t="shared" si="2002"/>
        <v>0</v>
      </c>
      <c r="AK347" s="141">
        <f t="shared" ref="AK347:AK349" si="2015">IF($H347&gt;0,AI347,0)</f>
        <v>0</v>
      </c>
      <c r="AL347" s="141">
        <f t="shared" ref="AL347:AL349" si="2016">IF(AK347&gt;0,1,0)</f>
        <v>0</v>
      </c>
      <c r="AM347" s="141">
        <f t="shared" ref="AM347:AM349" si="2017">IF($H347&gt;0,AJ347,0)</f>
        <v>0</v>
      </c>
      <c r="AN347" s="141">
        <f t="shared" ref="AN347:AN349" si="2018">IF(AM347&gt;0,1,0)</f>
        <v>0</v>
      </c>
      <c r="AO347" s="84">
        <f t="shared" ref="AO347" si="2019">IF($I347=AO$6,$E347,0)</f>
        <v>0</v>
      </c>
      <c r="AP347" s="84">
        <f t="shared" si="2003"/>
        <v>0</v>
      </c>
      <c r="AQ347" s="141">
        <f t="shared" ref="AQ347:AQ349" si="2020">IF($H347&gt;0,AO347,0)</f>
        <v>0</v>
      </c>
      <c r="AR347" s="141">
        <f t="shared" ref="AR347:AR349" si="2021">IF(AQ347&gt;0,1,0)</f>
        <v>0</v>
      </c>
      <c r="AS347" s="141">
        <f t="shared" ref="AS347:AS349" si="2022">IF($H347&gt;0,AP347,0)</f>
        <v>0</v>
      </c>
      <c r="AT347" s="141">
        <f t="shared" ref="AT347:AT349" si="2023">IF(AS347&gt;0,1,0)</f>
        <v>0</v>
      </c>
      <c r="AU347" s="141">
        <f>IF($H347&gt;0,#REF!,0)</f>
        <v>0</v>
      </c>
      <c r="AV347" s="141">
        <f t="shared" ref="AV347:AV349" si="2024">IF(AU347&gt;0,1,0)</f>
        <v>0</v>
      </c>
      <c r="AW347" s="141">
        <f>IF($H347&gt;0,#REF!,0)</f>
        <v>0</v>
      </c>
      <c r="AX347" s="141">
        <f t="shared" ref="AX347:AX349" si="2025">IF(AW347&gt;0,1,0)</f>
        <v>0</v>
      </c>
      <c r="AY347" s="247">
        <f t="shared" si="1952"/>
        <v>0</v>
      </c>
      <c r="AZ347" s="85"/>
      <c r="BA347" s="86">
        <v>0</v>
      </c>
    </row>
    <row r="348" spans="1:53" ht="45.75" x14ac:dyDescent="0.65">
      <c r="A348" s="87" t="str">
        <f>IF(E348+G348&gt;0,A346,"")</f>
        <v/>
      </c>
      <c r="B348" s="87" t="str">
        <f>IF(E348+G348&gt;0,B346,"")</f>
        <v/>
      </c>
      <c r="C348" s="76">
        <f>C347</f>
        <v>7</v>
      </c>
      <c r="D348" s="77" t="s">
        <v>201</v>
      </c>
      <c r="E348" s="78">
        <v>0</v>
      </c>
      <c r="F348" s="137">
        <v>1.5</v>
      </c>
      <c r="G348" s="78">
        <v>0</v>
      </c>
      <c r="H348" s="249">
        <f t="shared" si="1951"/>
        <v>0</v>
      </c>
      <c r="I348" s="80">
        <f>SUMIF(Y$14:AT$14,C348,Y$7:AT$7)</f>
        <v>0</v>
      </c>
      <c r="J348" s="81">
        <f t="shared" si="2004"/>
        <v>0</v>
      </c>
      <c r="K348" s="80">
        <f t="shared" si="2005"/>
        <v>0</v>
      </c>
      <c r="L348" s="81">
        <f t="shared" si="2006"/>
        <v>0</v>
      </c>
      <c r="M348" s="81">
        <f t="shared" si="2007"/>
        <v>0</v>
      </c>
      <c r="N348" s="82"/>
      <c r="O348" s="81">
        <f t="shared" si="2008"/>
        <v>0</v>
      </c>
      <c r="Q348" s="83">
        <f t="shared" si="1960"/>
        <v>153.91</v>
      </c>
      <c r="R348" s="81">
        <f t="shared" si="2009"/>
        <v>0</v>
      </c>
      <c r="S348" s="83">
        <f t="shared" si="2010"/>
        <v>230.87</v>
      </c>
      <c r="T348" s="81">
        <f t="shared" si="2011"/>
        <v>0</v>
      </c>
      <c r="U348" s="81">
        <f t="shared" si="2012"/>
        <v>0</v>
      </c>
      <c r="V348" s="82"/>
      <c r="W348" s="81">
        <f t="shared" si="2013"/>
        <v>0</v>
      </c>
      <c r="X348" s="10"/>
      <c r="Y348" s="151"/>
      <c r="Z348" s="151"/>
      <c r="AA348" s="151"/>
      <c r="AB348" s="151"/>
      <c r="AC348" s="151"/>
      <c r="AD348" s="151"/>
      <c r="AE348" s="159"/>
      <c r="AF348" s="159"/>
      <c r="AG348" s="159"/>
      <c r="AH348" s="159"/>
      <c r="AI348" s="84">
        <f>IF($I348=AI$7,$E348,0)</f>
        <v>0</v>
      </c>
      <c r="AJ348" s="84">
        <f>IF($K348=ROUND(AI$7*$F348,2),$G348,0)</f>
        <v>0</v>
      </c>
      <c r="AK348" s="141">
        <f t="shared" si="2015"/>
        <v>0</v>
      </c>
      <c r="AL348" s="141">
        <f t="shared" si="2016"/>
        <v>0</v>
      </c>
      <c r="AM348" s="141">
        <f t="shared" si="2017"/>
        <v>0</v>
      </c>
      <c r="AN348" s="141">
        <f t="shared" si="2018"/>
        <v>0</v>
      </c>
      <c r="AO348" s="84">
        <f>IF($I348=AO$7,$E348,0)</f>
        <v>0</v>
      </c>
      <c r="AP348" s="84">
        <f>IF($K348=ROUND(AO$7*$F348,2),$G348,0)</f>
        <v>0</v>
      </c>
      <c r="AQ348" s="141">
        <f t="shared" si="2020"/>
        <v>0</v>
      </c>
      <c r="AR348" s="141">
        <f t="shared" si="2021"/>
        <v>0</v>
      </c>
      <c r="AS348" s="141">
        <f t="shared" si="2022"/>
        <v>0</v>
      </c>
      <c r="AT348" s="141">
        <f t="shared" si="2023"/>
        <v>0</v>
      </c>
      <c r="AU348" s="141">
        <f>IF($H348&gt;0,#REF!,0)</f>
        <v>0</v>
      </c>
      <c r="AV348" s="141">
        <f t="shared" si="2024"/>
        <v>0</v>
      </c>
      <c r="AW348" s="141">
        <f>IF($H348&gt;0,#REF!,0)</f>
        <v>0</v>
      </c>
      <c r="AX348" s="141">
        <f t="shared" si="2025"/>
        <v>0</v>
      </c>
      <c r="AY348" s="247">
        <f t="shared" si="1952"/>
        <v>0</v>
      </c>
      <c r="AZ348" s="85"/>
      <c r="BA348" s="86">
        <v>0</v>
      </c>
    </row>
    <row r="349" spans="1:53" ht="45.75" x14ac:dyDescent="0.65">
      <c r="A349" s="87" t="str">
        <f>IF(E349+G349&gt;0,A346,"")</f>
        <v/>
      </c>
      <c r="B349" s="87" t="str">
        <f>IF(E349+G349&gt;0,B346,"")</f>
        <v/>
      </c>
      <c r="C349" s="76">
        <f>C347</f>
        <v>7</v>
      </c>
      <c r="D349" s="77" t="s">
        <v>201</v>
      </c>
      <c r="E349" s="78">
        <v>0</v>
      </c>
      <c r="F349" s="137">
        <v>1.1000000000000001</v>
      </c>
      <c r="G349" s="78">
        <v>0</v>
      </c>
      <c r="H349" s="249">
        <f t="shared" si="1951"/>
        <v>0</v>
      </c>
      <c r="I349" s="80">
        <f>SUMIF(Y$14:AT$14,C349,Y$7:AT$7)</f>
        <v>0</v>
      </c>
      <c r="J349" s="81">
        <f t="shared" si="2004"/>
        <v>0</v>
      </c>
      <c r="K349" s="80">
        <f t="shared" si="2005"/>
        <v>0</v>
      </c>
      <c r="L349" s="81">
        <f t="shared" si="2006"/>
        <v>0</v>
      </c>
      <c r="M349" s="81">
        <f t="shared" si="2007"/>
        <v>0</v>
      </c>
      <c r="N349" s="82"/>
      <c r="O349" s="81">
        <f t="shared" si="2008"/>
        <v>0</v>
      </c>
      <c r="Q349" s="83">
        <f t="shared" si="1960"/>
        <v>153.91</v>
      </c>
      <c r="R349" s="81">
        <f t="shared" si="2009"/>
        <v>0</v>
      </c>
      <c r="S349" s="83">
        <f t="shared" si="2010"/>
        <v>169.3</v>
      </c>
      <c r="T349" s="81">
        <f t="shared" si="2011"/>
        <v>0</v>
      </c>
      <c r="U349" s="81">
        <f t="shared" si="2012"/>
        <v>0</v>
      </c>
      <c r="V349" s="82"/>
      <c r="W349" s="81">
        <f t="shared" si="2013"/>
        <v>0</v>
      </c>
      <c r="X349" s="10"/>
      <c r="Y349" s="151"/>
      <c r="Z349" s="151"/>
      <c r="AA349" s="151"/>
      <c r="AB349" s="151"/>
      <c r="AC349" s="151"/>
      <c r="AD349" s="151"/>
      <c r="AE349" s="159"/>
      <c r="AF349" s="159"/>
      <c r="AG349" s="159"/>
      <c r="AH349" s="159"/>
      <c r="AI349" s="84">
        <f>IF($I349=AI$7,$E349,0)</f>
        <v>0</v>
      </c>
      <c r="AJ349" s="84">
        <f>IF($K349=ROUND(AI$7*$F349,2),$G349,0)</f>
        <v>0</v>
      </c>
      <c r="AK349" s="141">
        <f t="shared" si="2015"/>
        <v>0</v>
      </c>
      <c r="AL349" s="141">
        <f t="shared" si="2016"/>
        <v>0</v>
      </c>
      <c r="AM349" s="141">
        <f t="shared" si="2017"/>
        <v>0</v>
      </c>
      <c r="AN349" s="141">
        <f t="shared" si="2018"/>
        <v>0</v>
      </c>
      <c r="AO349" s="84">
        <f>IF($I349=AO$7,$E349,0)</f>
        <v>0</v>
      </c>
      <c r="AP349" s="84">
        <f>IF($K349=ROUND(AO$7*$F349,2),$G349,0)</f>
        <v>0</v>
      </c>
      <c r="AQ349" s="141">
        <f t="shared" si="2020"/>
        <v>0</v>
      </c>
      <c r="AR349" s="141">
        <f t="shared" si="2021"/>
        <v>0</v>
      </c>
      <c r="AS349" s="141">
        <f t="shared" si="2022"/>
        <v>0</v>
      </c>
      <c r="AT349" s="141">
        <f t="shared" si="2023"/>
        <v>0</v>
      </c>
      <c r="AU349" s="141">
        <f>IF($H349&gt;0,#REF!,0)</f>
        <v>0</v>
      </c>
      <c r="AV349" s="141">
        <f t="shared" si="2024"/>
        <v>0</v>
      </c>
      <c r="AW349" s="141">
        <f>IF($H349&gt;0,#REF!,0)</f>
        <v>0</v>
      </c>
      <c r="AX349" s="141">
        <f t="shared" si="2025"/>
        <v>0</v>
      </c>
      <c r="AY349" s="247">
        <f t="shared" si="1952"/>
        <v>0</v>
      </c>
      <c r="AZ349" s="85"/>
      <c r="BA349" s="86">
        <v>0</v>
      </c>
    </row>
    <row r="350" spans="1:53" ht="45.75" x14ac:dyDescent="0.65">
      <c r="A350" s="74" t="s">
        <v>202</v>
      </c>
      <c r="B350" s="74" t="s">
        <v>46</v>
      </c>
      <c r="C350" s="76">
        <f>C351</f>
        <v>7</v>
      </c>
      <c r="D350" s="77" t="s">
        <v>203</v>
      </c>
      <c r="E350" s="78">
        <v>0.94899999999999995</v>
      </c>
      <c r="F350" s="137">
        <v>1.5</v>
      </c>
      <c r="G350" s="78">
        <v>0</v>
      </c>
      <c r="H350" s="249">
        <f t="shared" si="1951"/>
        <v>9.4899999999999997E-4</v>
      </c>
      <c r="I350" s="80">
        <f>SUMIF(Y$14:AT$14,C350,Y$6:AT$6)</f>
        <v>0</v>
      </c>
      <c r="J350" s="81">
        <f>IF(H350=0,ROUND(E350*I350,2),ROUND(H350*E350,2))</f>
        <v>0</v>
      </c>
      <c r="K350" s="80">
        <f>ROUND(F350*I350,2)</f>
        <v>0</v>
      </c>
      <c r="L350" s="81">
        <f>IF(H350=0,ROUND(ROUND(F350*I350,2)*G350,2),ROUND(G350*H350,2))</f>
        <v>0</v>
      </c>
      <c r="M350" s="81">
        <f>L350-ROUND(G350*I350,2)</f>
        <v>0</v>
      </c>
      <c r="N350" s="82"/>
      <c r="O350" s="81">
        <f>J350+L350+N350</f>
        <v>0</v>
      </c>
      <c r="Q350" s="83">
        <f t="shared" si="1960"/>
        <v>153.91</v>
      </c>
      <c r="R350" s="81">
        <f>ROUND(Q350*E350,2)</f>
        <v>146.06</v>
      </c>
      <c r="S350" s="83">
        <f>ROUND(F350*Q350,2)</f>
        <v>230.87</v>
      </c>
      <c r="T350" s="81">
        <f>ROUND(S350*G350,2)</f>
        <v>0</v>
      </c>
      <c r="U350" s="81">
        <f>T350-ROUND(Q350*G350,2)</f>
        <v>0</v>
      </c>
      <c r="V350" s="82"/>
      <c r="W350" s="81">
        <f>R350+T350+V350</f>
        <v>146.06</v>
      </c>
      <c r="X350" s="10"/>
      <c r="Y350" s="151"/>
      <c r="Z350" s="151"/>
      <c r="AA350" s="151"/>
      <c r="AB350" s="151"/>
      <c r="AC350" s="151"/>
      <c r="AD350" s="151"/>
      <c r="AE350" s="159"/>
      <c r="AF350" s="159"/>
      <c r="AG350" s="159"/>
      <c r="AH350" s="159"/>
      <c r="AI350" s="84">
        <f>IF($I350=AI$6,$E350,0)</f>
        <v>0</v>
      </c>
      <c r="AJ350" s="84">
        <f t="shared" ref="AJ350:AJ351" si="2026">IF($K350=ROUND(AI$6*$F350,2),$G350,0)</f>
        <v>0</v>
      </c>
      <c r="AK350" s="141">
        <f>IF($H350&gt;0,AI350,0)</f>
        <v>0</v>
      </c>
      <c r="AL350" s="141">
        <f>IF(AK350&gt;0,1,0)</f>
        <v>0</v>
      </c>
      <c r="AM350" s="141">
        <f>IF($H350&gt;0,AJ350,0)</f>
        <v>0</v>
      </c>
      <c r="AN350" s="141">
        <f>IF(AM350&gt;0,1,0)</f>
        <v>0</v>
      </c>
      <c r="AO350" s="84">
        <f>IF($I350=AO$6,$E350,0)</f>
        <v>0</v>
      </c>
      <c r="AP350" s="84">
        <f t="shared" ref="AP350:AP351" si="2027">IF($K350=ROUND(AO$6*$F350,2),$G350,0)</f>
        <v>0</v>
      </c>
      <c r="AQ350" s="141">
        <f>IF($H350&gt;0,AO350,0)</f>
        <v>0</v>
      </c>
      <c r="AR350" s="141">
        <f>IF(AQ350&gt;0,1,0)</f>
        <v>0</v>
      </c>
      <c r="AS350" s="141">
        <f>IF($H350&gt;0,AP350,0)</f>
        <v>0</v>
      </c>
      <c r="AT350" s="141">
        <f>IF(AS350&gt;0,1,0)</f>
        <v>0</v>
      </c>
      <c r="AU350" s="141" t="e">
        <f>IF($H350&gt;0,#REF!,0)</f>
        <v>#REF!</v>
      </c>
      <c r="AV350" s="141" t="e">
        <f>IF(AU350&gt;0,1,0)</f>
        <v>#REF!</v>
      </c>
      <c r="AW350" s="141" t="e">
        <f>IF($H350&gt;0,#REF!,0)</f>
        <v>#REF!</v>
      </c>
      <c r="AX350" s="141" t="e">
        <f>IF(AW350&gt;0,1,0)</f>
        <v>#REF!</v>
      </c>
      <c r="AY350" s="247">
        <f t="shared" si="1952"/>
        <v>1.1000000000000001E-3</v>
      </c>
      <c r="AZ350" s="85"/>
      <c r="BA350" s="86">
        <v>1.1000000000000001</v>
      </c>
    </row>
    <row r="351" spans="1:53" ht="45.75" x14ac:dyDescent="0.65">
      <c r="A351" s="87" t="str">
        <f>IF(E351+G351&gt;0,A350,"")</f>
        <v/>
      </c>
      <c r="B351" s="87" t="str">
        <f>IF(E351+G351&gt;0,B350,"")</f>
        <v/>
      </c>
      <c r="C351" s="76">
        <v>7</v>
      </c>
      <c r="D351" s="77" t="s">
        <v>203</v>
      </c>
      <c r="E351" s="78">
        <v>0</v>
      </c>
      <c r="F351" s="137">
        <v>1.1000000000000001</v>
      </c>
      <c r="G351" s="78">
        <v>0</v>
      </c>
      <c r="H351" s="249">
        <f t="shared" si="1951"/>
        <v>0</v>
      </c>
      <c r="I351" s="80">
        <f>SUMIF(Y$14:AT$14,C351,Y$6:AT$6)</f>
        <v>0</v>
      </c>
      <c r="J351" s="81">
        <f t="shared" ref="J351:J353" si="2028">IF(H351=0,ROUND(E351*I351,2),ROUND(H351*E351,2))</f>
        <v>0</v>
      </c>
      <c r="K351" s="80">
        <f t="shared" ref="K351:K353" si="2029">ROUND(F351*I351,2)</f>
        <v>0</v>
      </c>
      <c r="L351" s="81">
        <f t="shared" ref="L351:L353" si="2030">IF(H351=0,ROUND(ROUND(F351*I351,2)*G351,2),ROUND(G351*H351,2))</f>
        <v>0</v>
      </c>
      <c r="M351" s="81">
        <f t="shared" ref="M351:M353" si="2031">L351-ROUND(G351*I351,2)</f>
        <v>0</v>
      </c>
      <c r="N351" s="82"/>
      <c r="O351" s="81">
        <f t="shared" ref="O351:O353" si="2032">J351+L351+N351</f>
        <v>0</v>
      </c>
      <c r="Q351" s="83">
        <f t="shared" si="1960"/>
        <v>153.91</v>
      </c>
      <c r="R351" s="81">
        <f t="shared" ref="R351:R353" si="2033">ROUND(Q351*E351,2)</f>
        <v>0</v>
      </c>
      <c r="S351" s="83">
        <f t="shared" ref="S351:S353" si="2034">ROUND(F351*Q351,2)</f>
        <v>169.3</v>
      </c>
      <c r="T351" s="81">
        <f t="shared" ref="T351:T353" si="2035">ROUND(S351*G351,2)</f>
        <v>0</v>
      </c>
      <c r="U351" s="81">
        <f t="shared" ref="U351:U353" si="2036">T351-ROUND(Q351*G351,2)</f>
        <v>0</v>
      </c>
      <c r="V351" s="82"/>
      <c r="W351" s="81">
        <f t="shared" ref="W351:W353" si="2037">R351+T351+V351</f>
        <v>0</v>
      </c>
      <c r="X351" s="10"/>
      <c r="Y351" s="151"/>
      <c r="Z351" s="151"/>
      <c r="AA351" s="151"/>
      <c r="AB351" s="151"/>
      <c r="AC351" s="151"/>
      <c r="AD351" s="151"/>
      <c r="AE351" s="159"/>
      <c r="AF351" s="159"/>
      <c r="AG351" s="159"/>
      <c r="AH351" s="159"/>
      <c r="AI351" s="84">
        <f t="shared" ref="AI351" si="2038">IF($I351=AI$6,$E351,0)</f>
        <v>0</v>
      </c>
      <c r="AJ351" s="84">
        <f t="shared" si="2026"/>
        <v>0</v>
      </c>
      <c r="AK351" s="141">
        <f t="shared" ref="AK351:AK353" si="2039">IF($H351&gt;0,AI351,0)</f>
        <v>0</v>
      </c>
      <c r="AL351" s="141">
        <f t="shared" ref="AL351:AL353" si="2040">IF(AK351&gt;0,1,0)</f>
        <v>0</v>
      </c>
      <c r="AM351" s="141">
        <f t="shared" ref="AM351:AM353" si="2041">IF($H351&gt;0,AJ351,0)</f>
        <v>0</v>
      </c>
      <c r="AN351" s="141">
        <f t="shared" ref="AN351:AN353" si="2042">IF(AM351&gt;0,1,0)</f>
        <v>0</v>
      </c>
      <c r="AO351" s="84">
        <f t="shared" ref="AO351" si="2043">IF($I351=AO$6,$E351,0)</f>
        <v>0</v>
      </c>
      <c r="AP351" s="84">
        <f t="shared" si="2027"/>
        <v>0</v>
      </c>
      <c r="AQ351" s="141">
        <f t="shared" ref="AQ351:AQ353" si="2044">IF($H351&gt;0,AO351,0)</f>
        <v>0</v>
      </c>
      <c r="AR351" s="141">
        <f t="shared" ref="AR351:AR353" si="2045">IF(AQ351&gt;0,1,0)</f>
        <v>0</v>
      </c>
      <c r="AS351" s="141">
        <f t="shared" ref="AS351:AS353" si="2046">IF($H351&gt;0,AP351,0)</f>
        <v>0</v>
      </c>
      <c r="AT351" s="141">
        <f t="shared" ref="AT351:AT353" si="2047">IF(AS351&gt;0,1,0)</f>
        <v>0</v>
      </c>
      <c r="AU351" s="141">
        <f>IF($H351&gt;0,#REF!,0)</f>
        <v>0</v>
      </c>
      <c r="AV351" s="141">
        <f t="shared" ref="AV351:AV353" si="2048">IF(AU351&gt;0,1,0)</f>
        <v>0</v>
      </c>
      <c r="AW351" s="141">
        <f>IF($H351&gt;0,#REF!,0)</f>
        <v>0</v>
      </c>
      <c r="AX351" s="141">
        <f t="shared" ref="AX351:AX353" si="2049">IF(AW351&gt;0,1,0)</f>
        <v>0</v>
      </c>
      <c r="AY351" s="247">
        <f t="shared" si="1952"/>
        <v>0</v>
      </c>
      <c r="AZ351" s="85"/>
      <c r="BA351" s="86">
        <v>0</v>
      </c>
    </row>
    <row r="352" spans="1:53" ht="45.75" x14ac:dyDescent="0.65">
      <c r="A352" s="87" t="str">
        <f>IF(E352+G352&gt;0,A350,"")</f>
        <v/>
      </c>
      <c r="B352" s="87" t="str">
        <f>IF(E352+G352&gt;0,B350,"")</f>
        <v/>
      </c>
      <c r="C352" s="76">
        <f>C351</f>
        <v>7</v>
      </c>
      <c r="D352" s="77" t="s">
        <v>203</v>
      </c>
      <c r="E352" s="78">
        <v>0</v>
      </c>
      <c r="F352" s="137">
        <v>1.5</v>
      </c>
      <c r="G352" s="78">
        <v>0</v>
      </c>
      <c r="H352" s="249">
        <f t="shared" si="1951"/>
        <v>0</v>
      </c>
      <c r="I352" s="80">
        <f>SUMIF(Y$14:AT$14,C352,Y$7:AT$7)</f>
        <v>0</v>
      </c>
      <c r="J352" s="81">
        <f t="shared" si="2028"/>
        <v>0</v>
      </c>
      <c r="K352" s="80">
        <f t="shared" si="2029"/>
        <v>0</v>
      </c>
      <c r="L352" s="81">
        <f t="shared" si="2030"/>
        <v>0</v>
      </c>
      <c r="M352" s="81">
        <f t="shared" si="2031"/>
        <v>0</v>
      </c>
      <c r="N352" s="82"/>
      <c r="O352" s="81">
        <f t="shared" si="2032"/>
        <v>0</v>
      </c>
      <c r="Q352" s="83">
        <f t="shared" si="1960"/>
        <v>153.91</v>
      </c>
      <c r="R352" s="81">
        <f t="shared" si="2033"/>
        <v>0</v>
      </c>
      <c r="S352" s="83">
        <f t="shared" si="2034"/>
        <v>230.87</v>
      </c>
      <c r="T352" s="81">
        <f t="shared" si="2035"/>
        <v>0</v>
      </c>
      <c r="U352" s="81">
        <f t="shared" si="2036"/>
        <v>0</v>
      </c>
      <c r="V352" s="82"/>
      <c r="W352" s="81">
        <f t="shared" si="2037"/>
        <v>0</v>
      </c>
      <c r="X352" s="10"/>
      <c r="Y352" s="151"/>
      <c r="Z352" s="151"/>
      <c r="AA352" s="151"/>
      <c r="AB352" s="151"/>
      <c r="AC352" s="151"/>
      <c r="AD352" s="151"/>
      <c r="AE352" s="159"/>
      <c r="AF352" s="159"/>
      <c r="AG352" s="159"/>
      <c r="AH352" s="159"/>
      <c r="AI352" s="84">
        <f>IF($I352=AI$7,$E352,0)</f>
        <v>0</v>
      </c>
      <c r="AJ352" s="84">
        <f>IF($K352=ROUND(AI$7*$F352,2),$G352,0)</f>
        <v>0</v>
      </c>
      <c r="AK352" s="141">
        <f t="shared" si="2039"/>
        <v>0</v>
      </c>
      <c r="AL352" s="141">
        <f t="shared" si="2040"/>
        <v>0</v>
      </c>
      <c r="AM352" s="141">
        <f t="shared" si="2041"/>
        <v>0</v>
      </c>
      <c r="AN352" s="141">
        <f t="shared" si="2042"/>
        <v>0</v>
      </c>
      <c r="AO352" s="84">
        <f>IF($I352=AO$7,$E352,0)</f>
        <v>0</v>
      </c>
      <c r="AP352" s="84">
        <f>IF($K352=ROUND(AO$7*$F352,2),$G352,0)</f>
        <v>0</v>
      </c>
      <c r="AQ352" s="141">
        <f t="shared" si="2044"/>
        <v>0</v>
      </c>
      <c r="AR352" s="141">
        <f t="shared" si="2045"/>
        <v>0</v>
      </c>
      <c r="AS352" s="141">
        <f t="shared" si="2046"/>
        <v>0</v>
      </c>
      <c r="AT352" s="141">
        <f t="shared" si="2047"/>
        <v>0</v>
      </c>
      <c r="AU352" s="141">
        <f>IF($H352&gt;0,#REF!,0)</f>
        <v>0</v>
      </c>
      <c r="AV352" s="141">
        <f t="shared" si="2048"/>
        <v>0</v>
      </c>
      <c r="AW352" s="141">
        <f>IF($H352&gt;0,#REF!,0)</f>
        <v>0</v>
      </c>
      <c r="AX352" s="141">
        <f t="shared" si="2049"/>
        <v>0</v>
      </c>
      <c r="AY352" s="247">
        <f t="shared" si="1952"/>
        <v>0</v>
      </c>
      <c r="AZ352" s="85"/>
      <c r="BA352" s="86">
        <v>0</v>
      </c>
    </row>
    <row r="353" spans="1:53" ht="45.75" x14ac:dyDescent="0.65">
      <c r="A353" s="87" t="str">
        <f>IF(E353+G353&gt;0,A350,"")</f>
        <v/>
      </c>
      <c r="B353" s="87" t="str">
        <f>IF(E353+G353&gt;0,B350,"")</f>
        <v/>
      </c>
      <c r="C353" s="76">
        <f>C351</f>
        <v>7</v>
      </c>
      <c r="D353" s="77" t="s">
        <v>203</v>
      </c>
      <c r="E353" s="78">
        <v>0</v>
      </c>
      <c r="F353" s="137">
        <v>1.1000000000000001</v>
      </c>
      <c r="G353" s="78">
        <v>0</v>
      </c>
      <c r="H353" s="249">
        <f t="shared" si="1951"/>
        <v>0</v>
      </c>
      <c r="I353" s="80">
        <f>SUMIF(Y$14:AT$14,C353,Y$7:AT$7)</f>
        <v>0</v>
      </c>
      <c r="J353" s="81">
        <f t="shared" si="2028"/>
        <v>0</v>
      </c>
      <c r="K353" s="80">
        <f t="shared" si="2029"/>
        <v>0</v>
      </c>
      <c r="L353" s="81">
        <f t="shared" si="2030"/>
        <v>0</v>
      </c>
      <c r="M353" s="81">
        <f t="shared" si="2031"/>
        <v>0</v>
      </c>
      <c r="N353" s="82"/>
      <c r="O353" s="81">
        <f t="shared" si="2032"/>
        <v>0</v>
      </c>
      <c r="Q353" s="83">
        <f t="shared" si="1960"/>
        <v>153.91</v>
      </c>
      <c r="R353" s="81">
        <f t="shared" si="2033"/>
        <v>0</v>
      </c>
      <c r="S353" s="83">
        <f t="shared" si="2034"/>
        <v>169.3</v>
      </c>
      <c r="T353" s="81">
        <f t="shared" si="2035"/>
        <v>0</v>
      </c>
      <c r="U353" s="81">
        <f t="shared" si="2036"/>
        <v>0</v>
      </c>
      <c r="V353" s="82"/>
      <c r="W353" s="81">
        <f t="shared" si="2037"/>
        <v>0</v>
      </c>
      <c r="X353" s="10"/>
      <c r="Y353" s="151"/>
      <c r="Z353" s="151"/>
      <c r="AA353" s="151"/>
      <c r="AB353" s="151"/>
      <c r="AC353" s="151"/>
      <c r="AD353" s="151"/>
      <c r="AE353" s="159"/>
      <c r="AF353" s="159"/>
      <c r="AG353" s="159"/>
      <c r="AH353" s="159"/>
      <c r="AI353" s="84">
        <f>IF($I353=AI$7,$E353,0)</f>
        <v>0</v>
      </c>
      <c r="AJ353" s="84">
        <f>IF($K353=ROUND(AI$7*$F353,2),$G353,0)</f>
        <v>0</v>
      </c>
      <c r="AK353" s="141">
        <f t="shared" si="2039"/>
        <v>0</v>
      </c>
      <c r="AL353" s="141">
        <f t="shared" si="2040"/>
        <v>0</v>
      </c>
      <c r="AM353" s="141">
        <f t="shared" si="2041"/>
        <v>0</v>
      </c>
      <c r="AN353" s="141">
        <f t="shared" si="2042"/>
        <v>0</v>
      </c>
      <c r="AO353" s="84">
        <f>IF($I353=AO$7,$E353,0)</f>
        <v>0</v>
      </c>
      <c r="AP353" s="84">
        <f>IF($K353=ROUND(AO$7*$F353,2),$G353,0)</f>
        <v>0</v>
      </c>
      <c r="AQ353" s="141">
        <f t="shared" si="2044"/>
        <v>0</v>
      </c>
      <c r="AR353" s="141">
        <f t="shared" si="2045"/>
        <v>0</v>
      </c>
      <c r="AS353" s="141">
        <f t="shared" si="2046"/>
        <v>0</v>
      </c>
      <c r="AT353" s="141">
        <f t="shared" si="2047"/>
        <v>0</v>
      </c>
      <c r="AU353" s="141">
        <f>IF($H353&gt;0,#REF!,0)</f>
        <v>0</v>
      </c>
      <c r="AV353" s="141">
        <f t="shared" si="2048"/>
        <v>0</v>
      </c>
      <c r="AW353" s="141">
        <f>IF($H353&gt;0,#REF!,0)</f>
        <v>0</v>
      </c>
      <c r="AX353" s="141">
        <f t="shared" si="2049"/>
        <v>0</v>
      </c>
      <c r="AY353" s="247">
        <f t="shared" si="1952"/>
        <v>0</v>
      </c>
      <c r="AZ353" s="85"/>
      <c r="BA353" s="86">
        <v>0</v>
      </c>
    </row>
    <row r="354" spans="1:53" ht="45.75" x14ac:dyDescent="0.65">
      <c r="A354" s="74" t="s">
        <v>204</v>
      </c>
      <c r="B354" s="74" t="s">
        <v>205</v>
      </c>
      <c r="C354" s="76">
        <f>C355</f>
        <v>7</v>
      </c>
      <c r="D354" s="77" t="s">
        <v>206</v>
      </c>
      <c r="E354" s="78">
        <v>1.242</v>
      </c>
      <c r="F354" s="137">
        <v>1.5</v>
      </c>
      <c r="G354" s="78">
        <v>0</v>
      </c>
      <c r="H354" s="249">
        <f t="shared" si="1951"/>
        <v>1.242E-3</v>
      </c>
      <c r="I354" s="80">
        <f>SUMIF(Y$14:AT$14,C354,Y$6:AT$6)</f>
        <v>0</v>
      </c>
      <c r="J354" s="81">
        <f>IF(H354=0,ROUND(E354*I354,2),ROUND(H354*E354,2))</f>
        <v>0</v>
      </c>
      <c r="K354" s="80">
        <f>ROUND(F354*I354,2)</f>
        <v>0</v>
      </c>
      <c r="L354" s="81">
        <f>IF(H354=0,ROUND(ROUND(F354*I354,2)*G354,2),ROUND(G354*H354,2))</f>
        <v>0</v>
      </c>
      <c r="M354" s="81">
        <f>L354-ROUND(G354*I354,2)</f>
        <v>0</v>
      </c>
      <c r="N354" s="82"/>
      <c r="O354" s="81">
        <f>J354+L354+N354</f>
        <v>0</v>
      </c>
      <c r="Q354" s="83">
        <f t="shared" si="1960"/>
        <v>153.91</v>
      </c>
      <c r="R354" s="81">
        <f>ROUND(Q354*E354,2)</f>
        <v>191.16</v>
      </c>
      <c r="S354" s="83">
        <f>ROUND(F354*Q354,2)</f>
        <v>230.87</v>
      </c>
      <c r="T354" s="81">
        <f>ROUND(S354*G354,2)</f>
        <v>0</v>
      </c>
      <c r="U354" s="81">
        <f>T354-ROUND(Q354*G354,2)</f>
        <v>0</v>
      </c>
      <c r="V354" s="82"/>
      <c r="W354" s="81">
        <f>R354+T354+V354</f>
        <v>191.16</v>
      </c>
      <c r="X354" s="10"/>
      <c r="Y354" s="151"/>
      <c r="Z354" s="151"/>
      <c r="AA354" s="151"/>
      <c r="AB354" s="151"/>
      <c r="AC354" s="151"/>
      <c r="AD354" s="151"/>
      <c r="AE354" s="159"/>
      <c r="AF354" s="159"/>
      <c r="AG354" s="159"/>
      <c r="AH354" s="159"/>
      <c r="AI354" s="84">
        <f>IF($I354=AI$6,$E354,0)</f>
        <v>0</v>
      </c>
      <c r="AJ354" s="84">
        <f t="shared" ref="AJ354:AJ355" si="2050">IF($K354=ROUND(AI$6*$F354,2),$G354,0)</f>
        <v>0</v>
      </c>
      <c r="AK354" s="141">
        <f>IF($H354&gt;0,AI354,0)</f>
        <v>0</v>
      </c>
      <c r="AL354" s="141">
        <f>IF(AK354&gt;0,1,0)</f>
        <v>0</v>
      </c>
      <c r="AM354" s="141">
        <f>IF($H354&gt;0,AJ354,0)</f>
        <v>0</v>
      </c>
      <c r="AN354" s="141">
        <f>IF(AM354&gt;0,1,0)</f>
        <v>0</v>
      </c>
      <c r="AO354" s="84">
        <f>IF($I354=AO$6,$E354,0)</f>
        <v>0</v>
      </c>
      <c r="AP354" s="84">
        <f t="shared" ref="AP354:AP355" si="2051">IF($K354=ROUND(AO$6*$F354,2),$G354,0)</f>
        <v>0</v>
      </c>
      <c r="AQ354" s="141">
        <f>IF($H354&gt;0,AO354,0)</f>
        <v>0</v>
      </c>
      <c r="AR354" s="141">
        <f>IF(AQ354&gt;0,1,0)</f>
        <v>0</v>
      </c>
      <c r="AS354" s="141">
        <f>IF($H354&gt;0,AP354,0)</f>
        <v>0</v>
      </c>
      <c r="AT354" s="141">
        <f>IF(AS354&gt;0,1,0)</f>
        <v>0</v>
      </c>
      <c r="AU354" s="141" t="e">
        <f>IF($H354&gt;0,#REF!,0)</f>
        <v>#REF!</v>
      </c>
      <c r="AV354" s="141" t="e">
        <f>IF(AU354&gt;0,1,0)</f>
        <v>#REF!</v>
      </c>
      <c r="AW354" s="141" t="e">
        <f>IF($H354&gt;0,#REF!,0)</f>
        <v>#REF!</v>
      </c>
      <c r="AX354" s="141" t="e">
        <f>IF(AW354&gt;0,1,0)</f>
        <v>#REF!</v>
      </c>
      <c r="AY354" s="247">
        <f t="shared" si="1952"/>
        <v>8.0000000000000004E-4</v>
      </c>
      <c r="AZ354" s="85"/>
      <c r="BA354" s="86">
        <v>0.8</v>
      </c>
    </row>
    <row r="355" spans="1:53" ht="45.75" x14ac:dyDescent="0.65">
      <c r="A355" s="87" t="str">
        <f>IF(E355+G355&gt;0,A354,"")</f>
        <v/>
      </c>
      <c r="B355" s="87" t="str">
        <f>IF(E355+G355&gt;0,B354,"")</f>
        <v/>
      </c>
      <c r="C355" s="76">
        <v>7</v>
      </c>
      <c r="D355" s="77" t="s">
        <v>206</v>
      </c>
      <c r="E355" s="78">
        <v>0</v>
      </c>
      <c r="F355" s="137">
        <v>1.1000000000000001</v>
      </c>
      <c r="G355" s="78">
        <v>0</v>
      </c>
      <c r="H355" s="249">
        <f t="shared" si="1951"/>
        <v>0</v>
      </c>
      <c r="I355" s="80">
        <f>SUMIF(Y$14:AT$14,C355,Y$6:AT$6)</f>
        <v>0</v>
      </c>
      <c r="J355" s="81">
        <f t="shared" ref="J355:J357" si="2052">IF(H355=0,ROUND(E355*I355,2),ROUND(H355*E355,2))</f>
        <v>0</v>
      </c>
      <c r="K355" s="80">
        <f t="shared" ref="K355:K357" si="2053">ROUND(F355*I355,2)</f>
        <v>0</v>
      </c>
      <c r="L355" s="81">
        <f t="shared" ref="L355:L357" si="2054">IF(H355=0,ROUND(ROUND(F355*I355,2)*G355,2),ROUND(G355*H355,2))</f>
        <v>0</v>
      </c>
      <c r="M355" s="81">
        <f t="shared" ref="M355:M357" si="2055">L355-ROUND(G355*I355,2)</f>
        <v>0</v>
      </c>
      <c r="N355" s="82"/>
      <c r="O355" s="81">
        <f t="shared" ref="O355:O357" si="2056">J355+L355+N355</f>
        <v>0</v>
      </c>
      <c r="Q355" s="83">
        <f t="shared" si="1960"/>
        <v>153.91</v>
      </c>
      <c r="R355" s="81">
        <f t="shared" ref="R355:R357" si="2057">ROUND(Q355*E355,2)</f>
        <v>0</v>
      </c>
      <c r="S355" s="83">
        <f t="shared" ref="S355:S357" si="2058">ROUND(F355*Q355,2)</f>
        <v>169.3</v>
      </c>
      <c r="T355" s="81">
        <f t="shared" ref="T355:T357" si="2059">ROUND(S355*G355,2)</f>
        <v>0</v>
      </c>
      <c r="U355" s="81">
        <f t="shared" ref="U355:U357" si="2060">T355-ROUND(Q355*G355,2)</f>
        <v>0</v>
      </c>
      <c r="V355" s="82"/>
      <c r="W355" s="81">
        <f t="shared" ref="W355:W357" si="2061">R355+T355+V355</f>
        <v>0</v>
      </c>
      <c r="X355" s="10"/>
      <c r="Y355" s="151"/>
      <c r="Z355" s="151"/>
      <c r="AA355" s="151"/>
      <c r="AB355" s="151"/>
      <c r="AC355" s="151"/>
      <c r="AD355" s="151"/>
      <c r="AE355" s="159"/>
      <c r="AF355" s="159"/>
      <c r="AG355" s="159"/>
      <c r="AH355" s="159"/>
      <c r="AI355" s="84">
        <f t="shared" ref="AI355" si="2062">IF($I355=AI$6,$E355,0)</f>
        <v>0</v>
      </c>
      <c r="AJ355" s="84">
        <f t="shared" si="2050"/>
        <v>0</v>
      </c>
      <c r="AK355" s="141">
        <f t="shared" ref="AK355:AK357" si="2063">IF($H355&gt;0,AI355,0)</f>
        <v>0</v>
      </c>
      <c r="AL355" s="141">
        <f t="shared" ref="AL355:AL357" si="2064">IF(AK355&gt;0,1,0)</f>
        <v>0</v>
      </c>
      <c r="AM355" s="141">
        <f t="shared" ref="AM355:AM357" si="2065">IF($H355&gt;0,AJ355,0)</f>
        <v>0</v>
      </c>
      <c r="AN355" s="141">
        <f t="shared" ref="AN355:AN357" si="2066">IF(AM355&gt;0,1,0)</f>
        <v>0</v>
      </c>
      <c r="AO355" s="84">
        <f t="shared" ref="AO355" si="2067">IF($I355=AO$6,$E355,0)</f>
        <v>0</v>
      </c>
      <c r="AP355" s="84">
        <f t="shared" si="2051"/>
        <v>0</v>
      </c>
      <c r="AQ355" s="141">
        <f t="shared" ref="AQ355:AQ357" si="2068">IF($H355&gt;0,AO355,0)</f>
        <v>0</v>
      </c>
      <c r="AR355" s="141">
        <f t="shared" ref="AR355:AR357" si="2069">IF(AQ355&gt;0,1,0)</f>
        <v>0</v>
      </c>
      <c r="AS355" s="141">
        <f t="shared" ref="AS355:AS357" si="2070">IF($H355&gt;0,AP355,0)</f>
        <v>0</v>
      </c>
      <c r="AT355" s="141">
        <f t="shared" ref="AT355:AT357" si="2071">IF(AS355&gt;0,1,0)</f>
        <v>0</v>
      </c>
      <c r="AU355" s="141">
        <f>IF($H355&gt;0,#REF!,0)</f>
        <v>0</v>
      </c>
      <c r="AV355" s="141">
        <f t="shared" ref="AV355:AV357" si="2072">IF(AU355&gt;0,1,0)</f>
        <v>0</v>
      </c>
      <c r="AW355" s="141">
        <f>IF($H355&gt;0,#REF!,0)</f>
        <v>0</v>
      </c>
      <c r="AX355" s="141">
        <f t="shared" ref="AX355:AX357" si="2073">IF(AW355&gt;0,1,0)</f>
        <v>0</v>
      </c>
      <c r="AY355" s="247">
        <f t="shared" si="1952"/>
        <v>0</v>
      </c>
      <c r="AZ355" s="85"/>
      <c r="BA355" s="86">
        <v>0</v>
      </c>
    </row>
    <row r="356" spans="1:53" ht="45.75" x14ac:dyDescent="0.65">
      <c r="A356" s="87" t="str">
        <f>IF(E356+G356&gt;0,A354,"")</f>
        <v/>
      </c>
      <c r="B356" s="87" t="str">
        <f>IF(E356+G356&gt;0,B354,"")</f>
        <v/>
      </c>
      <c r="C356" s="76">
        <f>C355</f>
        <v>7</v>
      </c>
      <c r="D356" s="77" t="s">
        <v>206</v>
      </c>
      <c r="E356" s="78">
        <v>0</v>
      </c>
      <c r="F356" s="137">
        <v>1.5</v>
      </c>
      <c r="G356" s="78">
        <v>0</v>
      </c>
      <c r="H356" s="249">
        <f t="shared" si="1951"/>
        <v>0</v>
      </c>
      <c r="I356" s="80">
        <f>SUMIF(Y$14:AT$14,C356,Y$7:AT$7)</f>
        <v>0</v>
      </c>
      <c r="J356" s="81">
        <f t="shared" si="2052"/>
        <v>0</v>
      </c>
      <c r="K356" s="80">
        <f t="shared" si="2053"/>
        <v>0</v>
      </c>
      <c r="L356" s="81">
        <f t="shared" si="2054"/>
        <v>0</v>
      </c>
      <c r="M356" s="81">
        <f t="shared" si="2055"/>
        <v>0</v>
      </c>
      <c r="N356" s="82"/>
      <c r="O356" s="81">
        <f t="shared" si="2056"/>
        <v>0</v>
      </c>
      <c r="Q356" s="83">
        <f t="shared" si="1960"/>
        <v>153.91</v>
      </c>
      <c r="R356" s="81">
        <f t="shared" si="2057"/>
        <v>0</v>
      </c>
      <c r="S356" s="83">
        <f t="shared" si="2058"/>
        <v>230.87</v>
      </c>
      <c r="T356" s="81">
        <f t="shared" si="2059"/>
        <v>0</v>
      </c>
      <c r="U356" s="81">
        <f t="shared" si="2060"/>
        <v>0</v>
      </c>
      <c r="V356" s="82"/>
      <c r="W356" s="81">
        <f t="shared" si="2061"/>
        <v>0</v>
      </c>
      <c r="X356" s="10"/>
      <c r="Y356" s="151"/>
      <c r="Z356" s="151"/>
      <c r="AA356" s="151"/>
      <c r="AB356" s="151"/>
      <c r="AC356" s="151"/>
      <c r="AD356" s="151"/>
      <c r="AE356" s="159"/>
      <c r="AF356" s="159"/>
      <c r="AG356" s="159"/>
      <c r="AH356" s="159"/>
      <c r="AI356" s="84">
        <f>IF($I356=AI$7,$E356,0)</f>
        <v>0</v>
      </c>
      <c r="AJ356" s="84">
        <f>IF($K356=ROUND(AI$7*$F356,2),$G356,0)</f>
        <v>0</v>
      </c>
      <c r="AK356" s="141">
        <f t="shared" si="2063"/>
        <v>0</v>
      </c>
      <c r="AL356" s="141">
        <f t="shared" si="2064"/>
        <v>0</v>
      </c>
      <c r="AM356" s="141">
        <f t="shared" si="2065"/>
        <v>0</v>
      </c>
      <c r="AN356" s="141">
        <f t="shared" si="2066"/>
        <v>0</v>
      </c>
      <c r="AO356" s="84">
        <f>IF($I356=AO$7,$E356,0)</f>
        <v>0</v>
      </c>
      <c r="AP356" s="84">
        <f>IF($K356=ROUND(AO$7*$F356,2),$G356,0)</f>
        <v>0</v>
      </c>
      <c r="AQ356" s="141">
        <f t="shared" si="2068"/>
        <v>0</v>
      </c>
      <c r="AR356" s="141">
        <f t="shared" si="2069"/>
        <v>0</v>
      </c>
      <c r="AS356" s="141">
        <f t="shared" si="2070"/>
        <v>0</v>
      </c>
      <c r="AT356" s="141">
        <f t="shared" si="2071"/>
        <v>0</v>
      </c>
      <c r="AU356" s="141">
        <f>IF($H356&gt;0,#REF!,0)</f>
        <v>0</v>
      </c>
      <c r="AV356" s="141">
        <f t="shared" si="2072"/>
        <v>0</v>
      </c>
      <c r="AW356" s="141">
        <f>IF($H356&gt;0,#REF!,0)</f>
        <v>0</v>
      </c>
      <c r="AX356" s="141">
        <f t="shared" si="2073"/>
        <v>0</v>
      </c>
      <c r="AY356" s="247">
        <f t="shared" si="1952"/>
        <v>0</v>
      </c>
      <c r="AZ356" s="85"/>
      <c r="BA356" s="86">
        <v>0</v>
      </c>
    </row>
    <row r="357" spans="1:53" ht="45.75" x14ac:dyDescent="0.65">
      <c r="A357" s="87" t="str">
        <f>IF(E357+G357&gt;0,A354,"")</f>
        <v/>
      </c>
      <c r="B357" s="87" t="str">
        <f>IF(E357+G357&gt;0,B354,"")</f>
        <v/>
      </c>
      <c r="C357" s="76">
        <f>C355</f>
        <v>7</v>
      </c>
      <c r="D357" s="77" t="s">
        <v>206</v>
      </c>
      <c r="E357" s="78">
        <v>0</v>
      </c>
      <c r="F357" s="137">
        <v>1.1000000000000001</v>
      </c>
      <c r="G357" s="78">
        <v>0</v>
      </c>
      <c r="H357" s="249">
        <f t="shared" si="1951"/>
        <v>0</v>
      </c>
      <c r="I357" s="80">
        <f>SUMIF(Y$14:AT$14,C357,Y$7:AT$7)</f>
        <v>0</v>
      </c>
      <c r="J357" s="81">
        <f t="shared" si="2052"/>
        <v>0</v>
      </c>
      <c r="K357" s="80">
        <f t="shared" si="2053"/>
        <v>0</v>
      </c>
      <c r="L357" s="81">
        <f t="shared" si="2054"/>
        <v>0</v>
      </c>
      <c r="M357" s="81">
        <f t="shared" si="2055"/>
        <v>0</v>
      </c>
      <c r="N357" s="82"/>
      <c r="O357" s="81">
        <f t="shared" si="2056"/>
        <v>0</v>
      </c>
      <c r="Q357" s="83">
        <f t="shared" si="1960"/>
        <v>153.91</v>
      </c>
      <c r="R357" s="81">
        <f t="shared" si="2057"/>
        <v>0</v>
      </c>
      <c r="S357" s="83">
        <f t="shared" si="2058"/>
        <v>169.3</v>
      </c>
      <c r="T357" s="81">
        <f t="shared" si="2059"/>
        <v>0</v>
      </c>
      <c r="U357" s="81">
        <f t="shared" si="2060"/>
        <v>0</v>
      </c>
      <c r="V357" s="82"/>
      <c r="W357" s="81">
        <f t="shared" si="2061"/>
        <v>0</v>
      </c>
      <c r="X357" s="10"/>
      <c r="Y357" s="151"/>
      <c r="Z357" s="151"/>
      <c r="AA357" s="151"/>
      <c r="AB357" s="151"/>
      <c r="AC357" s="151"/>
      <c r="AD357" s="151"/>
      <c r="AE357" s="159"/>
      <c r="AF357" s="159"/>
      <c r="AG357" s="159"/>
      <c r="AH357" s="159"/>
      <c r="AI357" s="84">
        <f>IF($I357=AI$7,$E357,0)</f>
        <v>0</v>
      </c>
      <c r="AJ357" s="84">
        <f>IF($K357=ROUND(AI$7*$F357,2),$G357,0)</f>
        <v>0</v>
      </c>
      <c r="AK357" s="141">
        <f t="shared" si="2063"/>
        <v>0</v>
      </c>
      <c r="AL357" s="141">
        <f t="shared" si="2064"/>
        <v>0</v>
      </c>
      <c r="AM357" s="141">
        <f t="shared" si="2065"/>
        <v>0</v>
      </c>
      <c r="AN357" s="141">
        <f t="shared" si="2066"/>
        <v>0</v>
      </c>
      <c r="AO357" s="84">
        <f>IF($I357=AO$7,$E357,0)</f>
        <v>0</v>
      </c>
      <c r="AP357" s="84">
        <f>IF($K357=ROUND(AO$7*$F357,2),$G357,0)</f>
        <v>0</v>
      </c>
      <c r="AQ357" s="141">
        <f t="shared" si="2068"/>
        <v>0</v>
      </c>
      <c r="AR357" s="141">
        <f t="shared" si="2069"/>
        <v>0</v>
      </c>
      <c r="AS357" s="141">
        <f t="shared" si="2070"/>
        <v>0</v>
      </c>
      <c r="AT357" s="141">
        <f t="shared" si="2071"/>
        <v>0</v>
      </c>
      <c r="AU357" s="141">
        <f>IF($H357&gt;0,#REF!,0)</f>
        <v>0</v>
      </c>
      <c r="AV357" s="141">
        <f t="shared" si="2072"/>
        <v>0</v>
      </c>
      <c r="AW357" s="141">
        <f>IF($H357&gt;0,#REF!,0)</f>
        <v>0</v>
      </c>
      <c r="AX357" s="141">
        <f t="shared" si="2073"/>
        <v>0</v>
      </c>
      <c r="AY357" s="247">
        <f t="shared" si="1952"/>
        <v>0</v>
      </c>
      <c r="AZ357" s="85"/>
      <c r="BA357" s="86">
        <v>0</v>
      </c>
    </row>
    <row r="358" spans="1:53" ht="45.75" x14ac:dyDescent="0.65">
      <c r="A358" s="74" t="s">
        <v>204</v>
      </c>
      <c r="B358" s="74" t="s">
        <v>207</v>
      </c>
      <c r="C358" s="76">
        <f>C359</f>
        <v>6</v>
      </c>
      <c r="D358" s="77" t="s">
        <v>206</v>
      </c>
      <c r="E358" s="78">
        <v>2</v>
      </c>
      <c r="F358" s="137">
        <v>1.5</v>
      </c>
      <c r="G358" s="78">
        <v>0</v>
      </c>
      <c r="H358" s="249">
        <f t="shared" si="1951"/>
        <v>2E-3</v>
      </c>
      <c r="I358" s="80">
        <f>SUMIF(Y$14:AT$14,C358,Y$6:AT$6)</f>
        <v>0</v>
      </c>
      <c r="J358" s="81">
        <f>IF(H358=0,ROUND(E358*I358,2),ROUND(H358*E358,2))</f>
        <v>0</v>
      </c>
      <c r="K358" s="80">
        <f>ROUND(F358*I358,2)</f>
        <v>0</v>
      </c>
      <c r="L358" s="81">
        <f>IF(H358=0,ROUND(ROUND(F358*I358,2)*G358,2),ROUND(G358*H358,2))</f>
        <v>0</v>
      </c>
      <c r="M358" s="81">
        <f>L358-ROUND(G358*I358,2)</f>
        <v>0</v>
      </c>
      <c r="N358" s="82"/>
      <c r="O358" s="81">
        <f>J358+L358+N358</f>
        <v>0</v>
      </c>
      <c r="Q358" s="83">
        <f t="shared" si="1960"/>
        <v>153.91</v>
      </c>
      <c r="R358" s="81">
        <f>ROUND(Q358*E358,2)</f>
        <v>307.82</v>
      </c>
      <c r="S358" s="83">
        <f>ROUND(F358*Q358,2)</f>
        <v>230.87</v>
      </c>
      <c r="T358" s="81">
        <f>ROUND(S358*G358,2)</f>
        <v>0</v>
      </c>
      <c r="U358" s="81">
        <f>T358-ROUND(Q358*G358,2)</f>
        <v>0</v>
      </c>
      <c r="V358" s="82"/>
      <c r="W358" s="81">
        <f>R358+T358+V358</f>
        <v>307.82</v>
      </c>
      <c r="X358" s="10"/>
      <c r="Y358" s="151"/>
      <c r="Z358" s="151"/>
      <c r="AA358" s="151"/>
      <c r="AB358" s="151"/>
      <c r="AC358" s="151"/>
      <c r="AD358" s="151"/>
      <c r="AE358" s="159"/>
      <c r="AF358" s="159"/>
      <c r="AG358" s="159"/>
      <c r="AH358" s="159"/>
      <c r="AI358" s="84">
        <f>IF($I358=AI$6,$E358,0)</f>
        <v>0</v>
      </c>
      <c r="AJ358" s="84">
        <f t="shared" ref="AJ358:AJ359" si="2074">IF($K358=ROUND(AI$6*$F358,2),$G358,0)</f>
        <v>0</v>
      </c>
      <c r="AK358" s="141">
        <f>IF($H358&gt;0,AI358,0)</f>
        <v>0</v>
      </c>
      <c r="AL358" s="141">
        <f>IF(AK358&gt;0,1,0)</f>
        <v>0</v>
      </c>
      <c r="AM358" s="141">
        <f>IF($H358&gt;0,AJ358,0)</f>
        <v>0</v>
      </c>
      <c r="AN358" s="141">
        <f>IF(AM358&gt;0,1,0)</f>
        <v>0</v>
      </c>
      <c r="AO358" s="84">
        <f>IF($I358=AO$6,$E358,0)</f>
        <v>0</v>
      </c>
      <c r="AP358" s="84">
        <f t="shared" ref="AP358:AP359" si="2075">IF($K358=ROUND(AO$6*$F358,2),$G358,0)</f>
        <v>0</v>
      </c>
      <c r="AQ358" s="141">
        <f>IF($H358&gt;0,AO358,0)</f>
        <v>0</v>
      </c>
      <c r="AR358" s="141">
        <f>IF(AQ358&gt;0,1,0)</f>
        <v>0</v>
      </c>
      <c r="AS358" s="141">
        <f>IF($H358&gt;0,AP358,0)</f>
        <v>0</v>
      </c>
      <c r="AT358" s="141">
        <f>IF(AS358&gt;0,1,0)</f>
        <v>0</v>
      </c>
      <c r="AU358" s="141" t="e">
        <f>IF($H358&gt;0,#REF!,0)</f>
        <v>#REF!</v>
      </c>
      <c r="AV358" s="141" t="e">
        <f>IF(AU358&gt;0,1,0)</f>
        <v>#REF!</v>
      </c>
      <c r="AW358" s="141" t="e">
        <f>IF($H358&gt;0,#REF!,0)</f>
        <v>#REF!</v>
      </c>
      <c r="AX358" s="141" t="e">
        <f>IF(AW358&gt;0,1,0)</f>
        <v>#REF!</v>
      </c>
      <c r="AY358" s="247">
        <f t="shared" si="1952"/>
        <v>5.3E-3</v>
      </c>
      <c r="AZ358" s="85"/>
      <c r="BA358" s="86">
        <v>5.3</v>
      </c>
    </row>
    <row r="359" spans="1:53" ht="45.75" x14ac:dyDescent="0.65">
      <c r="A359" s="87" t="str">
        <f>IF(E359+G359&gt;0,A358,"")</f>
        <v/>
      </c>
      <c r="B359" s="87" t="str">
        <f>IF(E359+G359&gt;0,B358,"")</f>
        <v/>
      </c>
      <c r="C359" s="76">
        <v>6</v>
      </c>
      <c r="D359" s="77" t="s">
        <v>206</v>
      </c>
      <c r="E359" s="78">
        <v>0</v>
      </c>
      <c r="F359" s="137">
        <v>1.1000000000000001</v>
      </c>
      <c r="G359" s="78">
        <v>0</v>
      </c>
      <c r="H359" s="249">
        <f t="shared" si="1951"/>
        <v>0</v>
      </c>
      <c r="I359" s="80">
        <f>SUMIF(Y$14:AT$14,C359,Y$6:AT$6)</f>
        <v>0</v>
      </c>
      <c r="J359" s="81">
        <f t="shared" ref="J359:J361" si="2076">IF(H359=0,ROUND(E359*I359,2),ROUND(H359*E359,2))</f>
        <v>0</v>
      </c>
      <c r="K359" s="80">
        <f t="shared" ref="K359:K361" si="2077">ROUND(F359*I359,2)</f>
        <v>0</v>
      </c>
      <c r="L359" s="81">
        <f t="shared" ref="L359:L361" si="2078">IF(H359=0,ROUND(ROUND(F359*I359,2)*G359,2),ROUND(G359*H359,2))</f>
        <v>0</v>
      </c>
      <c r="M359" s="81">
        <f t="shared" ref="M359:M361" si="2079">L359-ROUND(G359*I359,2)</f>
        <v>0</v>
      </c>
      <c r="N359" s="82"/>
      <c r="O359" s="81">
        <f t="shared" ref="O359:O361" si="2080">J359+L359+N359</f>
        <v>0</v>
      </c>
      <c r="Q359" s="83">
        <f t="shared" si="1960"/>
        <v>153.91</v>
      </c>
      <c r="R359" s="81">
        <f t="shared" ref="R359:R361" si="2081">ROUND(Q359*E359,2)</f>
        <v>0</v>
      </c>
      <c r="S359" s="83">
        <f t="shared" ref="S359:S361" si="2082">ROUND(F359*Q359,2)</f>
        <v>169.3</v>
      </c>
      <c r="T359" s="81">
        <f t="shared" ref="T359:T361" si="2083">ROUND(S359*G359,2)</f>
        <v>0</v>
      </c>
      <c r="U359" s="81">
        <f t="shared" ref="U359:U361" si="2084">T359-ROUND(Q359*G359,2)</f>
        <v>0</v>
      </c>
      <c r="V359" s="82"/>
      <c r="W359" s="81">
        <f t="shared" ref="W359:W361" si="2085">R359+T359+V359</f>
        <v>0</v>
      </c>
      <c r="X359" s="10"/>
      <c r="Y359" s="151"/>
      <c r="Z359" s="151"/>
      <c r="AA359" s="151"/>
      <c r="AB359" s="151"/>
      <c r="AC359" s="151"/>
      <c r="AD359" s="151"/>
      <c r="AE359" s="159"/>
      <c r="AF359" s="159"/>
      <c r="AG359" s="159"/>
      <c r="AH359" s="159"/>
      <c r="AI359" s="84">
        <f t="shared" ref="AI359" si="2086">IF($I359=AI$6,$E359,0)</f>
        <v>0</v>
      </c>
      <c r="AJ359" s="84">
        <f t="shared" si="2074"/>
        <v>0</v>
      </c>
      <c r="AK359" s="141">
        <f t="shared" ref="AK359:AK361" si="2087">IF($H359&gt;0,AI359,0)</f>
        <v>0</v>
      </c>
      <c r="AL359" s="141">
        <f t="shared" ref="AL359:AL361" si="2088">IF(AK359&gt;0,1,0)</f>
        <v>0</v>
      </c>
      <c r="AM359" s="141">
        <f t="shared" ref="AM359:AM361" si="2089">IF($H359&gt;0,AJ359,0)</f>
        <v>0</v>
      </c>
      <c r="AN359" s="141">
        <f t="shared" ref="AN359:AN361" si="2090">IF(AM359&gt;0,1,0)</f>
        <v>0</v>
      </c>
      <c r="AO359" s="84">
        <f t="shared" ref="AO359" si="2091">IF($I359=AO$6,$E359,0)</f>
        <v>0</v>
      </c>
      <c r="AP359" s="84">
        <f t="shared" si="2075"/>
        <v>0</v>
      </c>
      <c r="AQ359" s="141">
        <f t="shared" ref="AQ359:AQ361" si="2092">IF($H359&gt;0,AO359,0)</f>
        <v>0</v>
      </c>
      <c r="AR359" s="141">
        <f t="shared" ref="AR359:AR361" si="2093">IF(AQ359&gt;0,1,0)</f>
        <v>0</v>
      </c>
      <c r="AS359" s="141">
        <f t="shared" ref="AS359:AS361" si="2094">IF($H359&gt;0,AP359,0)</f>
        <v>0</v>
      </c>
      <c r="AT359" s="141">
        <f t="shared" ref="AT359:AT361" si="2095">IF(AS359&gt;0,1,0)</f>
        <v>0</v>
      </c>
      <c r="AU359" s="141">
        <f>IF($H359&gt;0,#REF!,0)</f>
        <v>0</v>
      </c>
      <c r="AV359" s="141">
        <f t="shared" ref="AV359:AV361" si="2096">IF(AU359&gt;0,1,0)</f>
        <v>0</v>
      </c>
      <c r="AW359" s="141">
        <f>IF($H359&gt;0,#REF!,0)</f>
        <v>0</v>
      </c>
      <c r="AX359" s="141">
        <f t="shared" ref="AX359:AX361" si="2097">IF(AW359&gt;0,1,0)</f>
        <v>0</v>
      </c>
      <c r="AY359" s="247">
        <f t="shared" si="1952"/>
        <v>0</v>
      </c>
      <c r="AZ359" s="85"/>
      <c r="BA359" s="86">
        <v>0</v>
      </c>
    </row>
    <row r="360" spans="1:53" ht="45.75" x14ac:dyDescent="0.65">
      <c r="A360" s="87" t="str">
        <f>IF(E360+G360&gt;0,A358,"")</f>
        <v/>
      </c>
      <c r="B360" s="87" t="str">
        <f>IF(E360+G360&gt;0,B358,"")</f>
        <v/>
      </c>
      <c r="C360" s="76">
        <f>C359</f>
        <v>6</v>
      </c>
      <c r="D360" s="77" t="s">
        <v>206</v>
      </c>
      <c r="E360" s="78">
        <v>0</v>
      </c>
      <c r="F360" s="137">
        <v>1.5</v>
      </c>
      <c r="G360" s="78">
        <v>0</v>
      </c>
      <c r="H360" s="249">
        <f t="shared" si="1951"/>
        <v>0</v>
      </c>
      <c r="I360" s="80">
        <f>SUMIF(Y$14:AT$14,C360,Y$7:AT$7)</f>
        <v>0</v>
      </c>
      <c r="J360" s="81">
        <f t="shared" si="2076"/>
        <v>0</v>
      </c>
      <c r="K360" s="80">
        <f t="shared" si="2077"/>
        <v>0</v>
      </c>
      <c r="L360" s="81">
        <f t="shared" si="2078"/>
        <v>0</v>
      </c>
      <c r="M360" s="81">
        <f t="shared" si="2079"/>
        <v>0</v>
      </c>
      <c r="N360" s="82"/>
      <c r="O360" s="81">
        <f t="shared" si="2080"/>
        <v>0</v>
      </c>
      <c r="Q360" s="83">
        <f t="shared" si="1960"/>
        <v>153.91</v>
      </c>
      <c r="R360" s="81">
        <f t="shared" si="2081"/>
        <v>0</v>
      </c>
      <c r="S360" s="83">
        <f t="shared" si="2082"/>
        <v>230.87</v>
      </c>
      <c r="T360" s="81">
        <f t="shared" si="2083"/>
        <v>0</v>
      </c>
      <c r="U360" s="81">
        <f t="shared" si="2084"/>
        <v>0</v>
      </c>
      <c r="V360" s="82"/>
      <c r="W360" s="81">
        <f t="shared" si="2085"/>
        <v>0</v>
      </c>
      <c r="X360" s="10"/>
      <c r="Y360" s="151"/>
      <c r="Z360" s="151"/>
      <c r="AA360" s="151"/>
      <c r="AB360" s="151"/>
      <c r="AC360" s="151"/>
      <c r="AD360" s="151"/>
      <c r="AE360" s="159"/>
      <c r="AF360" s="159"/>
      <c r="AG360" s="159"/>
      <c r="AH360" s="159"/>
      <c r="AI360" s="84">
        <f>IF($I360=AI$7,$E360,0)</f>
        <v>0</v>
      </c>
      <c r="AJ360" s="84">
        <f>IF($K360=ROUND(AI$7*$F360,2),$G360,0)</f>
        <v>0</v>
      </c>
      <c r="AK360" s="141">
        <f t="shared" si="2087"/>
        <v>0</v>
      </c>
      <c r="AL360" s="141">
        <f t="shared" si="2088"/>
        <v>0</v>
      </c>
      <c r="AM360" s="141">
        <f t="shared" si="2089"/>
        <v>0</v>
      </c>
      <c r="AN360" s="141">
        <f t="shared" si="2090"/>
        <v>0</v>
      </c>
      <c r="AO360" s="84">
        <f>IF($I360=AO$7,$E360,0)</f>
        <v>0</v>
      </c>
      <c r="AP360" s="84">
        <f>IF($K360=ROUND(AO$7*$F360,2),$G360,0)</f>
        <v>0</v>
      </c>
      <c r="AQ360" s="141">
        <f t="shared" si="2092"/>
        <v>0</v>
      </c>
      <c r="AR360" s="141">
        <f t="shared" si="2093"/>
        <v>0</v>
      </c>
      <c r="AS360" s="141">
        <f t="shared" si="2094"/>
        <v>0</v>
      </c>
      <c r="AT360" s="141">
        <f t="shared" si="2095"/>
        <v>0</v>
      </c>
      <c r="AU360" s="141">
        <f>IF($H360&gt;0,#REF!,0)</f>
        <v>0</v>
      </c>
      <c r="AV360" s="141">
        <f t="shared" si="2096"/>
        <v>0</v>
      </c>
      <c r="AW360" s="141">
        <f>IF($H360&gt;0,#REF!,0)</f>
        <v>0</v>
      </c>
      <c r="AX360" s="141">
        <f t="shared" si="2097"/>
        <v>0</v>
      </c>
      <c r="AY360" s="247">
        <f t="shared" si="1952"/>
        <v>0</v>
      </c>
      <c r="AZ360" s="85"/>
      <c r="BA360" s="86">
        <v>0</v>
      </c>
    </row>
    <row r="361" spans="1:53" ht="45.75" x14ac:dyDescent="0.65">
      <c r="A361" s="87" t="str">
        <f>IF(E361+G361&gt;0,A358,"")</f>
        <v/>
      </c>
      <c r="B361" s="87" t="str">
        <f>IF(E361+G361&gt;0,B358,"")</f>
        <v/>
      </c>
      <c r="C361" s="76">
        <f>C359</f>
        <v>6</v>
      </c>
      <c r="D361" s="77" t="s">
        <v>206</v>
      </c>
      <c r="E361" s="78">
        <v>0</v>
      </c>
      <c r="F361" s="137">
        <v>1.1000000000000001</v>
      </c>
      <c r="G361" s="78">
        <v>0</v>
      </c>
      <c r="H361" s="249">
        <f t="shared" si="1951"/>
        <v>0</v>
      </c>
      <c r="I361" s="80">
        <f>SUMIF(Y$14:AT$14,C361,Y$7:AT$7)</f>
        <v>0</v>
      </c>
      <c r="J361" s="81">
        <f t="shared" si="2076"/>
        <v>0</v>
      </c>
      <c r="K361" s="80">
        <f t="shared" si="2077"/>
        <v>0</v>
      </c>
      <c r="L361" s="81">
        <f t="shared" si="2078"/>
        <v>0</v>
      </c>
      <c r="M361" s="81">
        <f t="shared" si="2079"/>
        <v>0</v>
      </c>
      <c r="N361" s="82"/>
      <c r="O361" s="81">
        <f t="shared" si="2080"/>
        <v>0</v>
      </c>
      <c r="Q361" s="83">
        <f t="shared" si="1960"/>
        <v>153.91</v>
      </c>
      <c r="R361" s="81">
        <f t="shared" si="2081"/>
        <v>0</v>
      </c>
      <c r="S361" s="83">
        <f t="shared" si="2082"/>
        <v>169.3</v>
      </c>
      <c r="T361" s="81">
        <f t="shared" si="2083"/>
        <v>0</v>
      </c>
      <c r="U361" s="81">
        <f t="shared" si="2084"/>
        <v>0</v>
      </c>
      <c r="V361" s="82"/>
      <c r="W361" s="81">
        <f t="shared" si="2085"/>
        <v>0</v>
      </c>
      <c r="X361" s="10"/>
      <c r="Y361" s="151"/>
      <c r="Z361" s="151"/>
      <c r="AA361" s="151"/>
      <c r="AB361" s="151"/>
      <c r="AC361" s="151"/>
      <c r="AD361" s="151"/>
      <c r="AE361" s="159"/>
      <c r="AF361" s="159"/>
      <c r="AG361" s="159"/>
      <c r="AH361" s="159"/>
      <c r="AI361" s="84">
        <f>IF($I361=AI$7,$E361,0)</f>
        <v>0</v>
      </c>
      <c r="AJ361" s="84">
        <f>IF($K361=ROUND(AI$7*$F361,2),$G361,0)</f>
        <v>0</v>
      </c>
      <c r="AK361" s="141">
        <f t="shared" si="2087"/>
        <v>0</v>
      </c>
      <c r="AL361" s="141">
        <f t="shared" si="2088"/>
        <v>0</v>
      </c>
      <c r="AM361" s="141">
        <f t="shared" si="2089"/>
        <v>0</v>
      </c>
      <c r="AN361" s="141">
        <f t="shared" si="2090"/>
        <v>0</v>
      </c>
      <c r="AO361" s="84">
        <f>IF($I361=AO$7,$E361,0)</f>
        <v>0</v>
      </c>
      <c r="AP361" s="84">
        <f>IF($K361=ROUND(AO$7*$F361,2),$G361,0)</f>
        <v>0</v>
      </c>
      <c r="AQ361" s="141">
        <f t="shared" si="2092"/>
        <v>0</v>
      </c>
      <c r="AR361" s="141">
        <f t="shared" si="2093"/>
        <v>0</v>
      </c>
      <c r="AS361" s="141">
        <f t="shared" si="2094"/>
        <v>0</v>
      </c>
      <c r="AT361" s="141">
        <f t="shared" si="2095"/>
        <v>0</v>
      </c>
      <c r="AU361" s="141">
        <f>IF($H361&gt;0,#REF!,0)</f>
        <v>0</v>
      </c>
      <c r="AV361" s="141">
        <f t="shared" si="2096"/>
        <v>0</v>
      </c>
      <c r="AW361" s="141">
        <f>IF($H361&gt;0,#REF!,0)</f>
        <v>0</v>
      </c>
      <c r="AX361" s="141">
        <f t="shared" si="2097"/>
        <v>0</v>
      </c>
      <c r="AY361" s="247">
        <f t="shared" si="1952"/>
        <v>0</v>
      </c>
      <c r="AZ361" s="85"/>
      <c r="BA361" s="86">
        <v>0</v>
      </c>
    </row>
    <row r="362" spans="1:53" ht="45.75" x14ac:dyDescent="0.65">
      <c r="A362" s="74" t="s">
        <v>208</v>
      </c>
      <c r="B362" s="74" t="s">
        <v>46</v>
      </c>
      <c r="C362" s="76">
        <f>C363</f>
        <v>6</v>
      </c>
      <c r="D362" s="77" t="s">
        <v>209</v>
      </c>
      <c r="E362" s="78">
        <v>1.0389999999999999</v>
      </c>
      <c r="F362" s="137">
        <v>1.5</v>
      </c>
      <c r="G362" s="78">
        <v>0</v>
      </c>
      <c r="H362" s="249">
        <f t="shared" si="1951"/>
        <v>1.039E-3</v>
      </c>
      <c r="I362" s="80">
        <f>SUMIF(Y$14:AT$14,C362,Y$6:AT$6)</f>
        <v>0</v>
      </c>
      <c r="J362" s="81">
        <f>IF(H362=0,ROUND(E362*I362,2),ROUND(H362*E362,2))</f>
        <v>0</v>
      </c>
      <c r="K362" s="80">
        <f>ROUND(F362*I362,2)</f>
        <v>0</v>
      </c>
      <c r="L362" s="81">
        <f>IF(H362=0,ROUND(ROUND(F362*I362,2)*G362,2),ROUND(G362*H362,2))</f>
        <v>0</v>
      </c>
      <c r="M362" s="81">
        <f>L362-ROUND(G362*I362,2)</f>
        <v>0</v>
      </c>
      <c r="N362" s="82"/>
      <c r="O362" s="81">
        <f>J362+L362+N362</f>
        <v>0</v>
      </c>
      <c r="Q362" s="83">
        <f t="shared" si="1960"/>
        <v>153.91</v>
      </c>
      <c r="R362" s="81">
        <f>ROUND(Q362*E362,2)</f>
        <v>159.91</v>
      </c>
      <c r="S362" s="83">
        <f>ROUND(F362*Q362,2)</f>
        <v>230.87</v>
      </c>
      <c r="T362" s="81">
        <f>ROUND(S362*G362,2)</f>
        <v>0</v>
      </c>
      <c r="U362" s="81">
        <f>T362-ROUND(Q362*G362,2)</f>
        <v>0</v>
      </c>
      <c r="V362" s="82"/>
      <c r="W362" s="81">
        <f>R362+T362+V362</f>
        <v>159.91</v>
      </c>
      <c r="X362" s="10"/>
      <c r="Y362" s="151"/>
      <c r="Z362" s="151"/>
      <c r="AA362" s="151"/>
      <c r="AB362" s="151"/>
      <c r="AC362" s="151"/>
      <c r="AD362" s="151"/>
      <c r="AE362" s="159"/>
      <c r="AF362" s="159"/>
      <c r="AG362" s="159"/>
      <c r="AH362" s="159"/>
      <c r="AI362" s="84">
        <f>IF($I362=AI$6,$E362,0)</f>
        <v>0</v>
      </c>
      <c r="AJ362" s="84">
        <f t="shared" ref="AJ362:AJ363" si="2098">IF($K362=ROUND(AI$6*$F362,2),$G362,0)</f>
        <v>0</v>
      </c>
      <c r="AK362" s="141">
        <f>IF($H362&gt;0,AI362,0)</f>
        <v>0</v>
      </c>
      <c r="AL362" s="141">
        <f>IF(AK362&gt;0,1,0)</f>
        <v>0</v>
      </c>
      <c r="AM362" s="141">
        <f>IF($H362&gt;0,AJ362,0)</f>
        <v>0</v>
      </c>
      <c r="AN362" s="141">
        <f>IF(AM362&gt;0,1,0)</f>
        <v>0</v>
      </c>
      <c r="AO362" s="84">
        <f>IF($I362=AO$6,$E362,0)</f>
        <v>0</v>
      </c>
      <c r="AP362" s="84">
        <f t="shared" ref="AP362:AP363" si="2099">IF($K362=ROUND(AO$6*$F362,2),$G362,0)</f>
        <v>0</v>
      </c>
      <c r="AQ362" s="141">
        <f>IF($H362&gt;0,AO362,0)</f>
        <v>0</v>
      </c>
      <c r="AR362" s="141">
        <f>IF(AQ362&gt;0,1,0)</f>
        <v>0</v>
      </c>
      <c r="AS362" s="141">
        <f>IF($H362&gt;0,AP362,0)</f>
        <v>0</v>
      </c>
      <c r="AT362" s="141">
        <f>IF(AS362&gt;0,1,0)</f>
        <v>0</v>
      </c>
      <c r="AU362" s="141" t="e">
        <f>IF($H362&gt;0,#REF!,0)</f>
        <v>#REF!</v>
      </c>
      <c r="AV362" s="141" t="e">
        <f>IF(AU362&gt;0,1,0)</f>
        <v>#REF!</v>
      </c>
      <c r="AW362" s="141" t="e">
        <f>IF($H362&gt;0,#REF!,0)</f>
        <v>#REF!</v>
      </c>
      <c r="AX362" s="141" t="e">
        <f>IF(AW362&gt;0,1,0)</f>
        <v>#REF!</v>
      </c>
      <c r="AY362" s="247">
        <f t="shared" si="1952"/>
        <v>1.2999999999999999E-3</v>
      </c>
      <c r="AZ362" s="85"/>
      <c r="BA362" s="86">
        <v>1.3</v>
      </c>
    </row>
    <row r="363" spans="1:53" ht="45.75" x14ac:dyDescent="0.65">
      <c r="A363" s="87" t="str">
        <f>IF(E363+G363&gt;0,A362,"")</f>
        <v/>
      </c>
      <c r="B363" s="87" t="str">
        <f>IF(E363+G363&gt;0,B362,"")</f>
        <v/>
      </c>
      <c r="C363" s="76">
        <v>6</v>
      </c>
      <c r="D363" s="77" t="s">
        <v>209</v>
      </c>
      <c r="E363" s="78">
        <v>0</v>
      </c>
      <c r="F363" s="137">
        <v>1.1000000000000001</v>
      </c>
      <c r="G363" s="78">
        <v>0</v>
      </c>
      <c r="H363" s="249">
        <f t="shared" si="1951"/>
        <v>0</v>
      </c>
      <c r="I363" s="80">
        <f>SUMIF(Y$14:AT$14,C363,Y$6:AT$6)</f>
        <v>0</v>
      </c>
      <c r="J363" s="81">
        <f t="shared" ref="J363:J365" si="2100">IF(H363=0,ROUND(E363*I363,2),ROUND(H363*E363,2))</f>
        <v>0</v>
      </c>
      <c r="K363" s="80">
        <f t="shared" ref="K363:K365" si="2101">ROUND(F363*I363,2)</f>
        <v>0</v>
      </c>
      <c r="L363" s="81">
        <f t="shared" ref="L363:L365" si="2102">IF(H363=0,ROUND(ROUND(F363*I363,2)*G363,2),ROUND(G363*H363,2))</f>
        <v>0</v>
      </c>
      <c r="M363" s="81">
        <f t="shared" ref="M363:M365" si="2103">L363-ROUND(G363*I363,2)</f>
        <v>0</v>
      </c>
      <c r="N363" s="82"/>
      <c r="O363" s="81">
        <f t="shared" ref="O363:O365" si="2104">J363+L363+N363</f>
        <v>0</v>
      </c>
      <c r="Q363" s="83">
        <f t="shared" si="1960"/>
        <v>153.91</v>
      </c>
      <c r="R363" s="81">
        <f t="shared" ref="R363:R365" si="2105">ROUND(Q363*E363,2)</f>
        <v>0</v>
      </c>
      <c r="S363" s="83">
        <f t="shared" ref="S363:S365" si="2106">ROUND(F363*Q363,2)</f>
        <v>169.3</v>
      </c>
      <c r="T363" s="81">
        <f t="shared" ref="T363:T365" si="2107">ROUND(S363*G363,2)</f>
        <v>0</v>
      </c>
      <c r="U363" s="81">
        <f t="shared" ref="U363:U365" si="2108">T363-ROUND(Q363*G363,2)</f>
        <v>0</v>
      </c>
      <c r="V363" s="82"/>
      <c r="W363" s="81">
        <f t="shared" ref="W363:W365" si="2109">R363+T363+V363</f>
        <v>0</v>
      </c>
      <c r="X363" s="10"/>
      <c r="Y363" s="151"/>
      <c r="Z363" s="151"/>
      <c r="AA363" s="151"/>
      <c r="AB363" s="151"/>
      <c r="AC363" s="151"/>
      <c r="AD363" s="151"/>
      <c r="AE363" s="159"/>
      <c r="AF363" s="159"/>
      <c r="AG363" s="159"/>
      <c r="AH363" s="159"/>
      <c r="AI363" s="84">
        <f t="shared" ref="AI363" si="2110">IF($I363=AI$6,$E363,0)</f>
        <v>0</v>
      </c>
      <c r="AJ363" s="84">
        <f t="shared" si="2098"/>
        <v>0</v>
      </c>
      <c r="AK363" s="141">
        <f t="shared" ref="AK363:AK365" si="2111">IF($H363&gt;0,AI363,0)</f>
        <v>0</v>
      </c>
      <c r="AL363" s="141">
        <f t="shared" ref="AL363:AL365" si="2112">IF(AK363&gt;0,1,0)</f>
        <v>0</v>
      </c>
      <c r="AM363" s="141">
        <f t="shared" ref="AM363:AM365" si="2113">IF($H363&gt;0,AJ363,0)</f>
        <v>0</v>
      </c>
      <c r="AN363" s="141">
        <f t="shared" ref="AN363:AN365" si="2114">IF(AM363&gt;0,1,0)</f>
        <v>0</v>
      </c>
      <c r="AO363" s="84">
        <f t="shared" ref="AO363" si="2115">IF($I363=AO$6,$E363,0)</f>
        <v>0</v>
      </c>
      <c r="AP363" s="84">
        <f t="shared" si="2099"/>
        <v>0</v>
      </c>
      <c r="AQ363" s="141">
        <f t="shared" ref="AQ363:AQ365" si="2116">IF($H363&gt;0,AO363,0)</f>
        <v>0</v>
      </c>
      <c r="AR363" s="141">
        <f t="shared" ref="AR363:AR365" si="2117">IF(AQ363&gt;0,1,0)</f>
        <v>0</v>
      </c>
      <c r="AS363" s="141">
        <f t="shared" ref="AS363:AS365" si="2118">IF($H363&gt;0,AP363,0)</f>
        <v>0</v>
      </c>
      <c r="AT363" s="141">
        <f t="shared" ref="AT363:AT365" si="2119">IF(AS363&gt;0,1,0)</f>
        <v>0</v>
      </c>
      <c r="AU363" s="141">
        <f>IF($H363&gt;0,#REF!,0)</f>
        <v>0</v>
      </c>
      <c r="AV363" s="141">
        <f t="shared" ref="AV363:AV365" si="2120">IF(AU363&gt;0,1,0)</f>
        <v>0</v>
      </c>
      <c r="AW363" s="141">
        <f>IF($H363&gt;0,#REF!,0)</f>
        <v>0</v>
      </c>
      <c r="AX363" s="141">
        <f t="shared" ref="AX363:AX365" si="2121">IF(AW363&gt;0,1,0)</f>
        <v>0</v>
      </c>
      <c r="AY363" s="247">
        <f t="shared" si="1952"/>
        <v>0</v>
      </c>
      <c r="AZ363" s="85"/>
      <c r="BA363" s="86">
        <v>0</v>
      </c>
    </row>
    <row r="364" spans="1:53" ht="45.75" x14ac:dyDescent="0.65">
      <c r="A364" s="87" t="str">
        <f>IF(E364+G364&gt;0,A362,"")</f>
        <v/>
      </c>
      <c r="B364" s="87" t="str">
        <f>IF(E364+G364&gt;0,B362,"")</f>
        <v/>
      </c>
      <c r="C364" s="76">
        <f>C363</f>
        <v>6</v>
      </c>
      <c r="D364" s="77" t="s">
        <v>209</v>
      </c>
      <c r="E364" s="78">
        <v>0</v>
      </c>
      <c r="F364" s="137">
        <v>1.5</v>
      </c>
      <c r="G364" s="78">
        <v>0</v>
      </c>
      <c r="H364" s="249">
        <f t="shared" si="1951"/>
        <v>0</v>
      </c>
      <c r="I364" s="80">
        <f>SUMIF(Y$14:AT$14,C364,Y$7:AT$7)</f>
        <v>0</v>
      </c>
      <c r="J364" s="81">
        <f t="shared" si="2100"/>
        <v>0</v>
      </c>
      <c r="K364" s="80">
        <f t="shared" si="2101"/>
        <v>0</v>
      </c>
      <c r="L364" s="81">
        <f t="shared" si="2102"/>
        <v>0</v>
      </c>
      <c r="M364" s="81">
        <f t="shared" si="2103"/>
        <v>0</v>
      </c>
      <c r="N364" s="82"/>
      <c r="O364" s="81">
        <f t="shared" si="2104"/>
        <v>0</v>
      </c>
      <c r="Q364" s="83">
        <f t="shared" si="1960"/>
        <v>153.91</v>
      </c>
      <c r="R364" s="81">
        <f t="shared" si="2105"/>
        <v>0</v>
      </c>
      <c r="S364" s="83">
        <f t="shared" si="2106"/>
        <v>230.87</v>
      </c>
      <c r="T364" s="81">
        <f t="shared" si="2107"/>
        <v>0</v>
      </c>
      <c r="U364" s="81">
        <f t="shared" si="2108"/>
        <v>0</v>
      </c>
      <c r="V364" s="82"/>
      <c r="W364" s="81">
        <f t="shared" si="2109"/>
        <v>0</v>
      </c>
      <c r="X364" s="10"/>
      <c r="Y364" s="151"/>
      <c r="Z364" s="151"/>
      <c r="AA364" s="151"/>
      <c r="AB364" s="151"/>
      <c r="AC364" s="151"/>
      <c r="AD364" s="151"/>
      <c r="AE364" s="159"/>
      <c r="AF364" s="159"/>
      <c r="AG364" s="159"/>
      <c r="AH364" s="159"/>
      <c r="AI364" s="84">
        <f>IF($I364=AI$7,$E364,0)</f>
        <v>0</v>
      </c>
      <c r="AJ364" s="84">
        <f>IF($K364=ROUND(AI$7*$F364,2),$G364,0)</f>
        <v>0</v>
      </c>
      <c r="AK364" s="141">
        <f t="shared" si="2111"/>
        <v>0</v>
      </c>
      <c r="AL364" s="141">
        <f t="shared" si="2112"/>
        <v>0</v>
      </c>
      <c r="AM364" s="141">
        <f t="shared" si="2113"/>
        <v>0</v>
      </c>
      <c r="AN364" s="141">
        <f t="shared" si="2114"/>
        <v>0</v>
      </c>
      <c r="AO364" s="84">
        <f>IF($I364=AO$7,$E364,0)</f>
        <v>0</v>
      </c>
      <c r="AP364" s="84">
        <f>IF($K364=ROUND(AO$7*$F364,2),$G364,0)</f>
        <v>0</v>
      </c>
      <c r="AQ364" s="141">
        <f t="shared" si="2116"/>
        <v>0</v>
      </c>
      <c r="AR364" s="141">
        <f t="shared" si="2117"/>
        <v>0</v>
      </c>
      <c r="AS364" s="141">
        <f t="shared" si="2118"/>
        <v>0</v>
      </c>
      <c r="AT364" s="141">
        <f t="shared" si="2119"/>
        <v>0</v>
      </c>
      <c r="AU364" s="141">
        <f>IF($H364&gt;0,#REF!,0)</f>
        <v>0</v>
      </c>
      <c r="AV364" s="141">
        <f t="shared" si="2120"/>
        <v>0</v>
      </c>
      <c r="AW364" s="141">
        <f>IF($H364&gt;0,#REF!,0)</f>
        <v>0</v>
      </c>
      <c r="AX364" s="141">
        <f t="shared" si="2121"/>
        <v>0</v>
      </c>
      <c r="AY364" s="247">
        <f t="shared" si="1952"/>
        <v>0</v>
      </c>
      <c r="AZ364" s="85"/>
      <c r="BA364" s="86">
        <v>0</v>
      </c>
    </row>
    <row r="365" spans="1:53" ht="45.75" x14ac:dyDescent="0.65">
      <c r="A365" s="87" t="str">
        <f>IF(E365+G365&gt;0,A362,"")</f>
        <v/>
      </c>
      <c r="B365" s="87" t="str">
        <f>IF(E365+G365&gt;0,B362,"")</f>
        <v/>
      </c>
      <c r="C365" s="76">
        <f>C363</f>
        <v>6</v>
      </c>
      <c r="D365" s="77" t="s">
        <v>209</v>
      </c>
      <c r="E365" s="78">
        <v>0</v>
      </c>
      <c r="F365" s="137">
        <v>1.1000000000000001</v>
      </c>
      <c r="G365" s="78">
        <v>0</v>
      </c>
      <c r="H365" s="249">
        <f t="shared" si="1951"/>
        <v>0</v>
      </c>
      <c r="I365" s="80">
        <f>SUMIF(Y$14:AT$14,C365,Y$7:AT$7)</f>
        <v>0</v>
      </c>
      <c r="J365" s="81">
        <f t="shared" si="2100"/>
        <v>0</v>
      </c>
      <c r="K365" s="80">
        <f t="shared" si="2101"/>
        <v>0</v>
      </c>
      <c r="L365" s="81">
        <f t="shared" si="2102"/>
        <v>0</v>
      </c>
      <c r="M365" s="81">
        <f t="shared" si="2103"/>
        <v>0</v>
      </c>
      <c r="N365" s="82"/>
      <c r="O365" s="81">
        <f t="shared" si="2104"/>
        <v>0</v>
      </c>
      <c r="Q365" s="83">
        <f t="shared" si="1960"/>
        <v>153.91</v>
      </c>
      <c r="R365" s="81">
        <f t="shared" si="2105"/>
        <v>0</v>
      </c>
      <c r="S365" s="83">
        <f t="shared" si="2106"/>
        <v>169.3</v>
      </c>
      <c r="T365" s="81">
        <f t="shared" si="2107"/>
        <v>0</v>
      </c>
      <c r="U365" s="81">
        <f t="shared" si="2108"/>
        <v>0</v>
      </c>
      <c r="V365" s="82"/>
      <c r="W365" s="81">
        <f t="shared" si="2109"/>
        <v>0</v>
      </c>
      <c r="X365" s="10"/>
      <c r="Y365" s="151"/>
      <c r="Z365" s="151"/>
      <c r="AA365" s="151"/>
      <c r="AB365" s="151"/>
      <c r="AC365" s="151"/>
      <c r="AD365" s="151"/>
      <c r="AE365" s="159"/>
      <c r="AF365" s="159"/>
      <c r="AG365" s="159"/>
      <c r="AH365" s="159"/>
      <c r="AI365" s="84">
        <f>IF($I365=AI$7,$E365,0)</f>
        <v>0</v>
      </c>
      <c r="AJ365" s="84">
        <f>IF($K365=ROUND(AI$7*$F365,2),$G365,0)</f>
        <v>0</v>
      </c>
      <c r="AK365" s="141">
        <f t="shared" si="2111"/>
        <v>0</v>
      </c>
      <c r="AL365" s="141">
        <f t="shared" si="2112"/>
        <v>0</v>
      </c>
      <c r="AM365" s="141">
        <f t="shared" si="2113"/>
        <v>0</v>
      </c>
      <c r="AN365" s="141">
        <f t="shared" si="2114"/>
        <v>0</v>
      </c>
      <c r="AO365" s="84">
        <f>IF($I365=AO$7,$E365,0)</f>
        <v>0</v>
      </c>
      <c r="AP365" s="84">
        <f>IF($K365=ROUND(AO$7*$F365,2),$G365,0)</f>
        <v>0</v>
      </c>
      <c r="AQ365" s="141">
        <f t="shared" si="2116"/>
        <v>0</v>
      </c>
      <c r="AR365" s="141">
        <f t="shared" si="2117"/>
        <v>0</v>
      </c>
      <c r="AS365" s="141">
        <f t="shared" si="2118"/>
        <v>0</v>
      </c>
      <c r="AT365" s="141">
        <f t="shared" si="2119"/>
        <v>0</v>
      </c>
      <c r="AU365" s="141">
        <f>IF($H365&gt;0,#REF!,0)</f>
        <v>0</v>
      </c>
      <c r="AV365" s="141">
        <f t="shared" si="2120"/>
        <v>0</v>
      </c>
      <c r="AW365" s="141">
        <f>IF($H365&gt;0,#REF!,0)</f>
        <v>0</v>
      </c>
      <c r="AX365" s="141">
        <f t="shared" si="2121"/>
        <v>0</v>
      </c>
      <c r="AY365" s="247">
        <f t="shared" si="1952"/>
        <v>0</v>
      </c>
      <c r="AZ365" s="85"/>
      <c r="BA365" s="86">
        <v>0</v>
      </c>
    </row>
    <row r="366" spans="1:53" ht="45.75" x14ac:dyDescent="0.65">
      <c r="A366" s="74" t="s">
        <v>210</v>
      </c>
      <c r="B366" s="74" t="s">
        <v>96</v>
      </c>
      <c r="C366" s="76">
        <f>C367</f>
        <v>6</v>
      </c>
      <c r="D366" s="77" t="s">
        <v>211</v>
      </c>
      <c r="E366" s="78">
        <v>3.5590000000000002</v>
      </c>
      <c r="F366" s="137">
        <v>1.5</v>
      </c>
      <c r="G366" s="78">
        <v>0</v>
      </c>
      <c r="H366" s="249">
        <f t="shared" si="1951"/>
        <v>3.5590000000000001E-3</v>
      </c>
      <c r="I366" s="80">
        <f>SUMIF(Y$14:AT$14,C366,Y$6:AT$6)</f>
        <v>0</v>
      </c>
      <c r="J366" s="81">
        <f>IF(H366=0,ROUND(E366*I366,2),ROUND(H366*E366,2))</f>
        <v>0.01</v>
      </c>
      <c r="K366" s="80">
        <f>ROUND(F366*I366,2)</f>
        <v>0</v>
      </c>
      <c r="L366" s="81">
        <f>IF(H366=0,ROUND(ROUND(F366*I366,2)*G366,2),ROUND(G366*H366,2))</f>
        <v>0</v>
      </c>
      <c r="M366" s="81">
        <f>L366-ROUND(G366*I366,2)</f>
        <v>0</v>
      </c>
      <c r="N366" s="82"/>
      <c r="O366" s="81">
        <f>J366+L366+N366</f>
        <v>0.01</v>
      </c>
      <c r="Q366" s="83">
        <f t="shared" si="1960"/>
        <v>153.91</v>
      </c>
      <c r="R366" s="81">
        <f>ROUND(Q366*E366,2)</f>
        <v>547.77</v>
      </c>
      <c r="S366" s="83">
        <f>ROUND(F366*Q366,2)</f>
        <v>230.87</v>
      </c>
      <c r="T366" s="81">
        <f>ROUND(S366*G366,2)</f>
        <v>0</v>
      </c>
      <c r="U366" s="81">
        <f>T366-ROUND(Q366*G366,2)</f>
        <v>0</v>
      </c>
      <c r="V366" s="82"/>
      <c r="W366" s="81">
        <f>R366+T366+V366</f>
        <v>547.77</v>
      </c>
      <c r="X366" s="10"/>
      <c r="Y366" s="151"/>
      <c r="Z366" s="151"/>
      <c r="AA366" s="151"/>
      <c r="AB366" s="151"/>
      <c r="AC366" s="151"/>
      <c r="AD366" s="151"/>
      <c r="AE366" s="159"/>
      <c r="AF366" s="159"/>
      <c r="AG366" s="159"/>
      <c r="AH366" s="159"/>
      <c r="AI366" s="84">
        <f>IF($I366=AI$6,$E366,0)</f>
        <v>0</v>
      </c>
      <c r="AJ366" s="84">
        <f t="shared" ref="AJ366:AJ367" si="2122">IF($K366=ROUND(AI$6*$F366,2),$G366,0)</f>
        <v>0</v>
      </c>
      <c r="AK366" s="141">
        <f>IF($H366&gt;0,AI366,0)</f>
        <v>0</v>
      </c>
      <c r="AL366" s="141">
        <f>IF(AK366&gt;0,1,0)</f>
        <v>0</v>
      </c>
      <c r="AM366" s="141">
        <f>IF($H366&gt;0,AJ366,0)</f>
        <v>0</v>
      </c>
      <c r="AN366" s="141">
        <f>IF(AM366&gt;0,1,0)</f>
        <v>0</v>
      </c>
      <c r="AO366" s="84">
        <f>IF($I366=AO$6,$E366,0)</f>
        <v>0</v>
      </c>
      <c r="AP366" s="84">
        <f t="shared" ref="AP366:AP367" si="2123">IF($K366=ROUND(AO$6*$F366,2),$G366,0)</f>
        <v>0</v>
      </c>
      <c r="AQ366" s="141">
        <f>IF($H366&gt;0,AO366,0)</f>
        <v>0</v>
      </c>
      <c r="AR366" s="141">
        <f>IF(AQ366&gt;0,1,0)</f>
        <v>0</v>
      </c>
      <c r="AS366" s="141">
        <f>IF($H366&gt;0,AP366,0)</f>
        <v>0</v>
      </c>
      <c r="AT366" s="141">
        <f>IF(AS366&gt;0,1,0)</f>
        <v>0</v>
      </c>
      <c r="AU366" s="141" t="e">
        <f>IF($H366&gt;0,#REF!,0)</f>
        <v>#REF!</v>
      </c>
      <c r="AV366" s="141" t="e">
        <f>IF(AU366&gt;0,1,0)</f>
        <v>#REF!</v>
      </c>
      <c r="AW366" s="141" t="e">
        <f>IF($H366&gt;0,#REF!,0)</f>
        <v>#REF!</v>
      </c>
      <c r="AX366" s="141" t="e">
        <f>IF(AW366&gt;0,1,0)</f>
        <v>#REF!</v>
      </c>
      <c r="AY366" s="247">
        <f t="shared" si="1952"/>
        <v>3.5999999999999999E-3</v>
      </c>
      <c r="AZ366" s="85"/>
      <c r="BA366" s="86">
        <v>3.6</v>
      </c>
    </row>
    <row r="367" spans="1:53" ht="45.75" x14ac:dyDescent="0.65">
      <c r="A367" s="87" t="str">
        <f>IF(E367+G367&gt;0,A366,"")</f>
        <v/>
      </c>
      <c r="B367" s="87" t="str">
        <f>IF(E367+G367&gt;0,B366,"")</f>
        <v/>
      </c>
      <c r="C367" s="76">
        <v>6</v>
      </c>
      <c r="D367" s="77" t="s">
        <v>211</v>
      </c>
      <c r="E367" s="78">
        <v>0</v>
      </c>
      <c r="F367" s="137">
        <v>1.1000000000000001</v>
      </c>
      <c r="G367" s="78">
        <v>0</v>
      </c>
      <c r="H367" s="249">
        <f t="shared" si="1951"/>
        <v>0</v>
      </c>
      <c r="I367" s="80">
        <f>SUMIF(Y$14:AT$14,C367,Y$6:AT$6)</f>
        <v>0</v>
      </c>
      <c r="J367" s="81">
        <f t="shared" ref="J367:J369" si="2124">IF(H367=0,ROUND(E367*I367,2),ROUND(H367*E367,2))</f>
        <v>0</v>
      </c>
      <c r="K367" s="80">
        <f t="shared" ref="K367:K369" si="2125">ROUND(F367*I367,2)</f>
        <v>0</v>
      </c>
      <c r="L367" s="81">
        <f t="shared" ref="L367:L369" si="2126">IF(H367=0,ROUND(ROUND(F367*I367,2)*G367,2),ROUND(G367*H367,2))</f>
        <v>0</v>
      </c>
      <c r="M367" s="81">
        <f t="shared" ref="M367:M369" si="2127">L367-ROUND(G367*I367,2)</f>
        <v>0</v>
      </c>
      <c r="N367" s="82"/>
      <c r="O367" s="81">
        <f t="shared" ref="O367:O369" si="2128">J367+L367+N367</f>
        <v>0</v>
      </c>
      <c r="Q367" s="83">
        <f t="shared" si="1960"/>
        <v>153.91</v>
      </c>
      <c r="R367" s="81">
        <f t="shared" ref="R367:R369" si="2129">ROUND(Q367*E367,2)</f>
        <v>0</v>
      </c>
      <c r="S367" s="83">
        <f t="shared" ref="S367:S369" si="2130">ROUND(F367*Q367,2)</f>
        <v>169.3</v>
      </c>
      <c r="T367" s="81">
        <f t="shared" ref="T367:T369" si="2131">ROUND(S367*G367,2)</f>
        <v>0</v>
      </c>
      <c r="U367" s="81">
        <f t="shared" ref="U367:U369" si="2132">T367-ROUND(Q367*G367,2)</f>
        <v>0</v>
      </c>
      <c r="V367" s="82"/>
      <c r="W367" s="81">
        <f t="shared" ref="W367:W369" si="2133">R367+T367+V367</f>
        <v>0</v>
      </c>
      <c r="X367" s="10"/>
      <c r="Y367" s="151"/>
      <c r="Z367" s="151"/>
      <c r="AA367" s="151"/>
      <c r="AB367" s="151"/>
      <c r="AC367" s="151"/>
      <c r="AD367" s="151"/>
      <c r="AE367" s="159"/>
      <c r="AF367" s="159"/>
      <c r="AG367" s="159"/>
      <c r="AH367" s="159"/>
      <c r="AI367" s="84">
        <f t="shared" ref="AI367" si="2134">IF($I367=AI$6,$E367,0)</f>
        <v>0</v>
      </c>
      <c r="AJ367" s="84">
        <f t="shared" si="2122"/>
        <v>0</v>
      </c>
      <c r="AK367" s="141">
        <f t="shared" ref="AK367:AK369" si="2135">IF($H367&gt;0,AI367,0)</f>
        <v>0</v>
      </c>
      <c r="AL367" s="141">
        <f t="shared" ref="AL367:AL369" si="2136">IF(AK367&gt;0,1,0)</f>
        <v>0</v>
      </c>
      <c r="AM367" s="141">
        <f t="shared" ref="AM367:AM369" si="2137">IF($H367&gt;0,AJ367,0)</f>
        <v>0</v>
      </c>
      <c r="AN367" s="141">
        <f t="shared" ref="AN367:AN369" si="2138">IF(AM367&gt;0,1,0)</f>
        <v>0</v>
      </c>
      <c r="AO367" s="84">
        <f t="shared" ref="AO367" si="2139">IF($I367=AO$6,$E367,0)</f>
        <v>0</v>
      </c>
      <c r="AP367" s="84">
        <f t="shared" si="2123"/>
        <v>0</v>
      </c>
      <c r="AQ367" s="141">
        <f t="shared" ref="AQ367:AQ369" si="2140">IF($H367&gt;0,AO367,0)</f>
        <v>0</v>
      </c>
      <c r="AR367" s="141">
        <f t="shared" ref="AR367:AR369" si="2141">IF(AQ367&gt;0,1,0)</f>
        <v>0</v>
      </c>
      <c r="AS367" s="141">
        <f t="shared" ref="AS367:AS369" si="2142">IF($H367&gt;0,AP367,0)</f>
        <v>0</v>
      </c>
      <c r="AT367" s="141">
        <f t="shared" ref="AT367:AT369" si="2143">IF(AS367&gt;0,1,0)</f>
        <v>0</v>
      </c>
      <c r="AU367" s="141">
        <f>IF($H367&gt;0,#REF!,0)</f>
        <v>0</v>
      </c>
      <c r="AV367" s="141">
        <f t="shared" ref="AV367:AV369" si="2144">IF(AU367&gt;0,1,0)</f>
        <v>0</v>
      </c>
      <c r="AW367" s="141">
        <f>IF($H367&gt;0,#REF!,0)</f>
        <v>0</v>
      </c>
      <c r="AX367" s="141">
        <f t="shared" ref="AX367:AX369" si="2145">IF(AW367&gt;0,1,0)</f>
        <v>0</v>
      </c>
      <c r="AY367" s="247">
        <f t="shared" si="1952"/>
        <v>0</v>
      </c>
      <c r="AZ367" s="85"/>
      <c r="BA367" s="86">
        <v>0</v>
      </c>
    </row>
    <row r="368" spans="1:53" ht="45.75" x14ac:dyDescent="0.65">
      <c r="A368" s="87" t="str">
        <f>IF(E368+G368&gt;0,A366,"")</f>
        <v/>
      </c>
      <c r="B368" s="87" t="str">
        <f>IF(E368+G368&gt;0,B366,"")</f>
        <v/>
      </c>
      <c r="C368" s="76">
        <f>C367</f>
        <v>6</v>
      </c>
      <c r="D368" s="77" t="s">
        <v>211</v>
      </c>
      <c r="E368" s="78">
        <v>0</v>
      </c>
      <c r="F368" s="137">
        <v>1.5</v>
      </c>
      <c r="G368" s="78">
        <v>0</v>
      </c>
      <c r="H368" s="249">
        <f t="shared" si="1951"/>
        <v>0</v>
      </c>
      <c r="I368" s="80">
        <f>SUMIF(Y$14:AT$14,C368,Y$7:AT$7)</f>
        <v>0</v>
      </c>
      <c r="J368" s="81">
        <f t="shared" si="2124"/>
        <v>0</v>
      </c>
      <c r="K368" s="80">
        <f t="shared" si="2125"/>
        <v>0</v>
      </c>
      <c r="L368" s="81">
        <f t="shared" si="2126"/>
        <v>0</v>
      </c>
      <c r="M368" s="81">
        <f t="shared" si="2127"/>
        <v>0</v>
      </c>
      <c r="N368" s="82"/>
      <c r="O368" s="81">
        <f t="shared" si="2128"/>
        <v>0</v>
      </c>
      <c r="Q368" s="83">
        <f t="shared" si="1960"/>
        <v>153.91</v>
      </c>
      <c r="R368" s="81">
        <f t="shared" si="2129"/>
        <v>0</v>
      </c>
      <c r="S368" s="83">
        <f t="shared" si="2130"/>
        <v>230.87</v>
      </c>
      <c r="T368" s="81">
        <f t="shared" si="2131"/>
        <v>0</v>
      </c>
      <c r="U368" s="81">
        <f t="shared" si="2132"/>
        <v>0</v>
      </c>
      <c r="V368" s="82"/>
      <c r="W368" s="81">
        <f t="shared" si="2133"/>
        <v>0</v>
      </c>
      <c r="X368" s="10"/>
      <c r="Y368" s="151"/>
      <c r="Z368" s="151"/>
      <c r="AA368" s="151"/>
      <c r="AB368" s="151"/>
      <c r="AC368" s="151"/>
      <c r="AD368" s="151"/>
      <c r="AE368" s="159"/>
      <c r="AF368" s="159"/>
      <c r="AG368" s="159"/>
      <c r="AH368" s="159"/>
      <c r="AI368" s="84">
        <f>IF($I368=AI$7,$E368,0)</f>
        <v>0</v>
      </c>
      <c r="AJ368" s="84">
        <f>IF($K368=ROUND(AI$7*$F368,2),$G368,0)</f>
        <v>0</v>
      </c>
      <c r="AK368" s="141">
        <f t="shared" si="2135"/>
        <v>0</v>
      </c>
      <c r="AL368" s="141">
        <f t="shared" si="2136"/>
        <v>0</v>
      </c>
      <c r="AM368" s="141">
        <f t="shared" si="2137"/>
        <v>0</v>
      </c>
      <c r="AN368" s="141">
        <f t="shared" si="2138"/>
        <v>0</v>
      </c>
      <c r="AO368" s="84">
        <f>IF($I368=AO$7,$E368,0)</f>
        <v>0</v>
      </c>
      <c r="AP368" s="84">
        <f>IF($K368=ROUND(AO$7*$F368,2),$G368,0)</f>
        <v>0</v>
      </c>
      <c r="AQ368" s="141">
        <f t="shared" si="2140"/>
        <v>0</v>
      </c>
      <c r="AR368" s="141">
        <f t="shared" si="2141"/>
        <v>0</v>
      </c>
      <c r="AS368" s="141">
        <f t="shared" si="2142"/>
        <v>0</v>
      </c>
      <c r="AT368" s="141">
        <f t="shared" si="2143"/>
        <v>0</v>
      </c>
      <c r="AU368" s="141">
        <f>IF($H368&gt;0,#REF!,0)</f>
        <v>0</v>
      </c>
      <c r="AV368" s="141">
        <f t="shared" si="2144"/>
        <v>0</v>
      </c>
      <c r="AW368" s="141">
        <f>IF($H368&gt;0,#REF!,0)</f>
        <v>0</v>
      </c>
      <c r="AX368" s="141">
        <f t="shared" si="2145"/>
        <v>0</v>
      </c>
      <c r="AY368" s="247">
        <f t="shared" si="1952"/>
        <v>0</v>
      </c>
      <c r="AZ368" s="85"/>
      <c r="BA368" s="86">
        <v>0</v>
      </c>
    </row>
    <row r="369" spans="1:53" ht="45.75" x14ac:dyDescent="0.65">
      <c r="A369" s="87" t="str">
        <f>IF(E369+G369&gt;0,A366,"")</f>
        <v/>
      </c>
      <c r="B369" s="87" t="str">
        <f>IF(E369+G369&gt;0,B366,"")</f>
        <v/>
      </c>
      <c r="C369" s="76">
        <f>C367</f>
        <v>6</v>
      </c>
      <c r="D369" s="77" t="s">
        <v>211</v>
      </c>
      <c r="E369" s="78">
        <v>0</v>
      </c>
      <c r="F369" s="137">
        <v>1.1000000000000001</v>
      </c>
      <c r="G369" s="78">
        <v>0</v>
      </c>
      <c r="H369" s="249">
        <f t="shared" si="1951"/>
        <v>0</v>
      </c>
      <c r="I369" s="80">
        <f>SUMIF(Y$14:AT$14,C369,Y$7:AT$7)</f>
        <v>0</v>
      </c>
      <c r="J369" s="81">
        <f t="shared" si="2124"/>
        <v>0</v>
      </c>
      <c r="K369" s="80">
        <f t="shared" si="2125"/>
        <v>0</v>
      </c>
      <c r="L369" s="81">
        <f t="shared" si="2126"/>
        <v>0</v>
      </c>
      <c r="M369" s="81">
        <f t="shared" si="2127"/>
        <v>0</v>
      </c>
      <c r="N369" s="82"/>
      <c r="O369" s="81">
        <f t="shared" si="2128"/>
        <v>0</v>
      </c>
      <c r="Q369" s="83">
        <f t="shared" si="1960"/>
        <v>153.91</v>
      </c>
      <c r="R369" s="81">
        <f t="shared" si="2129"/>
        <v>0</v>
      </c>
      <c r="S369" s="83">
        <f t="shared" si="2130"/>
        <v>169.3</v>
      </c>
      <c r="T369" s="81">
        <f t="shared" si="2131"/>
        <v>0</v>
      </c>
      <c r="U369" s="81">
        <f t="shared" si="2132"/>
        <v>0</v>
      </c>
      <c r="V369" s="82"/>
      <c r="W369" s="81">
        <f t="shared" si="2133"/>
        <v>0</v>
      </c>
      <c r="X369" s="10"/>
      <c r="Y369" s="151"/>
      <c r="Z369" s="151"/>
      <c r="AA369" s="151"/>
      <c r="AB369" s="151"/>
      <c r="AC369" s="151"/>
      <c r="AD369" s="151"/>
      <c r="AE369" s="159"/>
      <c r="AF369" s="159"/>
      <c r="AG369" s="159"/>
      <c r="AH369" s="159"/>
      <c r="AI369" s="84">
        <f>IF($I369=AI$7,$E369,0)</f>
        <v>0</v>
      </c>
      <c r="AJ369" s="84">
        <f>IF($K369=ROUND(AI$7*$F369,2),$G369,0)</f>
        <v>0</v>
      </c>
      <c r="AK369" s="141">
        <f t="shared" si="2135"/>
        <v>0</v>
      </c>
      <c r="AL369" s="141">
        <f t="shared" si="2136"/>
        <v>0</v>
      </c>
      <c r="AM369" s="141">
        <f t="shared" si="2137"/>
        <v>0</v>
      </c>
      <c r="AN369" s="141">
        <f t="shared" si="2138"/>
        <v>0</v>
      </c>
      <c r="AO369" s="84">
        <f>IF($I369=AO$7,$E369,0)</f>
        <v>0</v>
      </c>
      <c r="AP369" s="84">
        <f>IF($K369=ROUND(AO$7*$F369,2),$G369,0)</f>
        <v>0</v>
      </c>
      <c r="AQ369" s="141">
        <f t="shared" si="2140"/>
        <v>0</v>
      </c>
      <c r="AR369" s="141">
        <f t="shared" si="2141"/>
        <v>0</v>
      </c>
      <c r="AS369" s="141">
        <f t="shared" si="2142"/>
        <v>0</v>
      </c>
      <c r="AT369" s="141">
        <f t="shared" si="2143"/>
        <v>0</v>
      </c>
      <c r="AU369" s="141">
        <f>IF($H369&gt;0,#REF!,0)</f>
        <v>0</v>
      </c>
      <c r="AV369" s="141">
        <f t="shared" si="2144"/>
        <v>0</v>
      </c>
      <c r="AW369" s="141">
        <f>IF($H369&gt;0,#REF!,0)</f>
        <v>0</v>
      </c>
      <c r="AX369" s="141">
        <f t="shared" si="2145"/>
        <v>0</v>
      </c>
      <c r="AY369" s="247">
        <f t="shared" si="1952"/>
        <v>0</v>
      </c>
      <c r="AZ369" s="85"/>
      <c r="BA369" s="86">
        <v>0</v>
      </c>
    </row>
    <row r="370" spans="1:53" ht="45.75" x14ac:dyDescent="0.65">
      <c r="A370" s="74" t="s">
        <v>210</v>
      </c>
      <c r="B370" s="74" t="s">
        <v>212</v>
      </c>
      <c r="C370" s="76">
        <f>C371</f>
        <v>6</v>
      </c>
      <c r="D370" s="77" t="s">
        <v>211</v>
      </c>
      <c r="E370" s="78">
        <v>1.29</v>
      </c>
      <c r="F370" s="137">
        <v>1.5</v>
      </c>
      <c r="G370" s="78">
        <v>0</v>
      </c>
      <c r="H370" s="249">
        <f t="shared" si="1951"/>
        <v>1.2900000000000001E-3</v>
      </c>
      <c r="I370" s="80">
        <f>SUMIF(Y$14:AT$14,C370,Y$6:AT$6)</f>
        <v>0</v>
      </c>
      <c r="J370" s="81">
        <f>IF(H370=0,ROUND(E370*I370,2),ROUND(H370*E370,2))</f>
        <v>0</v>
      </c>
      <c r="K370" s="80">
        <f>ROUND(F370*I370,2)</f>
        <v>0</v>
      </c>
      <c r="L370" s="81">
        <f>IF(H370=0,ROUND(ROUND(F370*I370,2)*G370,2),ROUND(G370*H370,2))</f>
        <v>0</v>
      </c>
      <c r="M370" s="81">
        <f>L370-ROUND(G370*I370,2)</f>
        <v>0</v>
      </c>
      <c r="N370" s="82"/>
      <c r="O370" s="81">
        <f>J370+L370+N370</f>
        <v>0</v>
      </c>
      <c r="Q370" s="83">
        <f t="shared" si="1960"/>
        <v>153.91</v>
      </c>
      <c r="R370" s="81">
        <f>ROUND(Q370*E370,2)</f>
        <v>198.54</v>
      </c>
      <c r="S370" s="83">
        <f>ROUND(F370*Q370,2)</f>
        <v>230.87</v>
      </c>
      <c r="T370" s="81">
        <f>ROUND(S370*G370,2)</f>
        <v>0</v>
      </c>
      <c r="U370" s="81">
        <f>T370-ROUND(Q370*G370,2)</f>
        <v>0</v>
      </c>
      <c r="V370" s="82"/>
      <c r="W370" s="81">
        <f>R370+T370+V370</f>
        <v>198.54</v>
      </c>
      <c r="X370" s="10"/>
      <c r="Y370" s="151"/>
      <c r="Z370" s="151"/>
      <c r="AA370" s="151"/>
      <c r="AB370" s="151"/>
      <c r="AC370" s="151"/>
      <c r="AD370" s="151"/>
      <c r="AE370" s="159"/>
      <c r="AF370" s="159"/>
      <c r="AG370" s="159"/>
      <c r="AH370" s="159"/>
      <c r="AI370" s="84">
        <f>IF($I370=AI$6,$E370,0)</f>
        <v>0</v>
      </c>
      <c r="AJ370" s="84">
        <f t="shared" ref="AJ370:AJ371" si="2146">IF($K370=ROUND(AI$6*$F370,2),$G370,0)</f>
        <v>0</v>
      </c>
      <c r="AK370" s="141">
        <f>IF($H370&gt;0,AI370,0)</f>
        <v>0</v>
      </c>
      <c r="AL370" s="141">
        <f>IF(AK370&gt;0,1,0)</f>
        <v>0</v>
      </c>
      <c r="AM370" s="141">
        <f>IF($H370&gt;0,AJ370,0)</f>
        <v>0</v>
      </c>
      <c r="AN370" s="141">
        <f>IF(AM370&gt;0,1,0)</f>
        <v>0</v>
      </c>
      <c r="AO370" s="84">
        <f>IF($I370=AO$6,$E370,0)</f>
        <v>0</v>
      </c>
      <c r="AP370" s="84">
        <f t="shared" ref="AP370:AP371" si="2147">IF($K370=ROUND(AO$6*$F370,2),$G370,0)</f>
        <v>0</v>
      </c>
      <c r="AQ370" s="141">
        <f>IF($H370&gt;0,AO370,0)</f>
        <v>0</v>
      </c>
      <c r="AR370" s="141">
        <f>IF(AQ370&gt;0,1,0)</f>
        <v>0</v>
      </c>
      <c r="AS370" s="141">
        <f>IF($H370&gt;0,AP370,0)</f>
        <v>0</v>
      </c>
      <c r="AT370" s="141">
        <f>IF(AS370&gt;0,1,0)</f>
        <v>0</v>
      </c>
      <c r="AU370" s="141" t="e">
        <f>IF($H370&gt;0,#REF!,0)</f>
        <v>#REF!</v>
      </c>
      <c r="AV370" s="141" t="e">
        <f>IF(AU370&gt;0,1,0)</f>
        <v>#REF!</v>
      </c>
      <c r="AW370" s="141" t="e">
        <f>IF($H370&gt;0,#REF!,0)</f>
        <v>#REF!</v>
      </c>
      <c r="AX370" s="141" t="e">
        <f>IF(AW370&gt;0,1,0)</f>
        <v>#REF!</v>
      </c>
      <c r="AY370" s="247">
        <f t="shared" si="1952"/>
        <v>3.0000000000000001E-3</v>
      </c>
      <c r="AZ370" s="85"/>
      <c r="BA370" s="86">
        <v>3</v>
      </c>
    </row>
    <row r="371" spans="1:53" ht="45.75" x14ac:dyDescent="0.65">
      <c r="A371" s="87" t="str">
        <f>IF(E371+G371&gt;0,A370,"")</f>
        <v/>
      </c>
      <c r="B371" s="87" t="str">
        <f>IF(E371+G371&gt;0,B370,"")</f>
        <v/>
      </c>
      <c r="C371" s="76">
        <v>6</v>
      </c>
      <c r="D371" s="77" t="s">
        <v>211</v>
      </c>
      <c r="E371" s="78">
        <v>0</v>
      </c>
      <c r="F371" s="137">
        <v>1.1000000000000001</v>
      </c>
      <c r="G371" s="78">
        <v>0</v>
      </c>
      <c r="H371" s="249">
        <f t="shared" si="1951"/>
        <v>0</v>
      </c>
      <c r="I371" s="80">
        <f>SUMIF(Y$14:AT$14,C371,Y$6:AT$6)</f>
        <v>0</v>
      </c>
      <c r="J371" s="81">
        <f t="shared" ref="J371:J373" si="2148">IF(H371=0,ROUND(E371*I371,2),ROUND(H371*E371,2))</f>
        <v>0</v>
      </c>
      <c r="K371" s="80">
        <f t="shared" ref="K371:K373" si="2149">ROUND(F371*I371,2)</f>
        <v>0</v>
      </c>
      <c r="L371" s="81">
        <f t="shared" ref="L371:L373" si="2150">IF(H371=0,ROUND(ROUND(F371*I371,2)*G371,2),ROUND(G371*H371,2))</f>
        <v>0</v>
      </c>
      <c r="M371" s="81">
        <f t="shared" ref="M371:M373" si="2151">L371-ROUND(G371*I371,2)</f>
        <v>0</v>
      </c>
      <c r="N371" s="82"/>
      <c r="O371" s="81">
        <f t="shared" ref="O371:O373" si="2152">J371+L371+N371</f>
        <v>0</v>
      </c>
      <c r="Q371" s="83">
        <f t="shared" si="1960"/>
        <v>153.91</v>
      </c>
      <c r="R371" s="81">
        <f t="shared" ref="R371:R373" si="2153">ROUND(Q371*E371,2)</f>
        <v>0</v>
      </c>
      <c r="S371" s="83">
        <f t="shared" ref="S371:S373" si="2154">ROUND(F371*Q371,2)</f>
        <v>169.3</v>
      </c>
      <c r="T371" s="81">
        <f t="shared" ref="T371:T373" si="2155">ROUND(S371*G371,2)</f>
        <v>0</v>
      </c>
      <c r="U371" s="81">
        <f t="shared" ref="U371:U373" si="2156">T371-ROUND(Q371*G371,2)</f>
        <v>0</v>
      </c>
      <c r="V371" s="82"/>
      <c r="W371" s="81">
        <f t="shared" ref="W371:W373" si="2157">R371+T371+V371</f>
        <v>0</v>
      </c>
      <c r="X371" s="10"/>
      <c r="Y371" s="151"/>
      <c r="Z371" s="151"/>
      <c r="AA371" s="151"/>
      <c r="AB371" s="151"/>
      <c r="AC371" s="151"/>
      <c r="AD371" s="151"/>
      <c r="AE371" s="159"/>
      <c r="AF371" s="159"/>
      <c r="AG371" s="159"/>
      <c r="AH371" s="159"/>
      <c r="AI371" s="84">
        <f t="shared" ref="AI371" si="2158">IF($I371=AI$6,$E371,0)</f>
        <v>0</v>
      </c>
      <c r="AJ371" s="84">
        <f t="shared" si="2146"/>
        <v>0</v>
      </c>
      <c r="AK371" s="141">
        <f t="shared" ref="AK371:AK373" si="2159">IF($H371&gt;0,AI371,0)</f>
        <v>0</v>
      </c>
      <c r="AL371" s="141">
        <f t="shared" ref="AL371:AL373" si="2160">IF(AK371&gt;0,1,0)</f>
        <v>0</v>
      </c>
      <c r="AM371" s="141">
        <f t="shared" ref="AM371:AM373" si="2161">IF($H371&gt;0,AJ371,0)</f>
        <v>0</v>
      </c>
      <c r="AN371" s="141">
        <f t="shared" ref="AN371:AN373" si="2162">IF(AM371&gt;0,1,0)</f>
        <v>0</v>
      </c>
      <c r="AO371" s="84">
        <f t="shared" ref="AO371" si="2163">IF($I371=AO$6,$E371,0)</f>
        <v>0</v>
      </c>
      <c r="AP371" s="84">
        <f t="shared" si="2147"/>
        <v>0</v>
      </c>
      <c r="AQ371" s="141">
        <f t="shared" ref="AQ371:AQ373" si="2164">IF($H371&gt;0,AO371,0)</f>
        <v>0</v>
      </c>
      <c r="AR371" s="141">
        <f t="shared" ref="AR371:AR373" si="2165">IF(AQ371&gt;0,1,0)</f>
        <v>0</v>
      </c>
      <c r="AS371" s="141">
        <f t="shared" ref="AS371:AS373" si="2166">IF($H371&gt;0,AP371,0)</f>
        <v>0</v>
      </c>
      <c r="AT371" s="141">
        <f t="shared" ref="AT371:AT373" si="2167">IF(AS371&gt;0,1,0)</f>
        <v>0</v>
      </c>
      <c r="AU371" s="141">
        <f>IF($H371&gt;0,#REF!,0)</f>
        <v>0</v>
      </c>
      <c r="AV371" s="141">
        <f t="shared" ref="AV371:AV373" si="2168">IF(AU371&gt;0,1,0)</f>
        <v>0</v>
      </c>
      <c r="AW371" s="141">
        <f>IF($H371&gt;0,#REF!,0)</f>
        <v>0</v>
      </c>
      <c r="AX371" s="141">
        <f t="shared" ref="AX371:AX373" si="2169">IF(AW371&gt;0,1,0)</f>
        <v>0</v>
      </c>
      <c r="AY371" s="247">
        <f t="shared" si="1952"/>
        <v>0</v>
      </c>
      <c r="AZ371" s="85"/>
      <c r="BA371" s="86">
        <v>0</v>
      </c>
    </row>
    <row r="372" spans="1:53" ht="45.75" x14ac:dyDescent="0.65">
      <c r="A372" s="87" t="str">
        <f>IF(E372+G372&gt;0,A370,"")</f>
        <v/>
      </c>
      <c r="B372" s="87" t="str">
        <f>IF(E372+G372&gt;0,B370,"")</f>
        <v/>
      </c>
      <c r="C372" s="76">
        <f>C371</f>
        <v>6</v>
      </c>
      <c r="D372" s="77" t="s">
        <v>211</v>
      </c>
      <c r="E372" s="78">
        <v>0</v>
      </c>
      <c r="F372" s="137">
        <v>1.5</v>
      </c>
      <c r="G372" s="78">
        <v>0</v>
      </c>
      <c r="H372" s="249">
        <f t="shared" si="1951"/>
        <v>0</v>
      </c>
      <c r="I372" s="80">
        <f>SUMIF(Y$14:AT$14,C372,Y$7:AT$7)</f>
        <v>0</v>
      </c>
      <c r="J372" s="81">
        <f t="shared" si="2148"/>
        <v>0</v>
      </c>
      <c r="K372" s="80">
        <f t="shared" si="2149"/>
        <v>0</v>
      </c>
      <c r="L372" s="81">
        <f t="shared" si="2150"/>
        <v>0</v>
      </c>
      <c r="M372" s="81">
        <f t="shared" si="2151"/>
        <v>0</v>
      </c>
      <c r="N372" s="82"/>
      <c r="O372" s="81">
        <f t="shared" si="2152"/>
        <v>0</v>
      </c>
      <c r="Q372" s="83">
        <f t="shared" si="1960"/>
        <v>153.91</v>
      </c>
      <c r="R372" s="81">
        <f t="shared" si="2153"/>
        <v>0</v>
      </c>
      <c r="S372" s="83">
        <f t="shared" si="2154"/>
        <v>230.87</v>
      </c>
      <c r="T372" s="81">
        <f t="shared" si="2155"/>
        <v>0</v>
      </c>
      <c r="U372" s="81">
        <f t="shared" si="2156"/>
        <v>0</v>
      </c>
      <c r="V372" s="82"/>
      <c r="W372" s="81">
        <f t="shared" si="2157"/>
        <v>0</v>
      </c>
      <c r="X372" s="10"/>
      <c r="Y372" s="151"/>
      <c r="Z372" s="151"/>
      <c r="AA372" s="151"/>
      <c r="AB372" s="151"/>
      <c r="AC372" s="151"/>
      <c r="AD372" s="151"/>
      <c r="AE372" s="159"/>
      <c r="AF372" s="159"/>
      <c r="AG372" s="159"/>
      <c r="AH372" s="159"/>
      <c r="AI372" s="84">
        <f>IF($I372=AI$7,$E372,0)</f>
        <v>0</v>
      </c>
      <c r="AJ372" s="84">
        <f>IF($K372=ROUND(AI$7*$F372,2),$G372,0)</f>
        <v>0</v>
      </c>
      <c r="AK372" s="141">
        <f t="shared" si="2159"/>
        <v>0</v>
      </c>
      <c r="AL372" s="141">
        <f t="shared" si="2160"/>
        <v>0</v>
      </c>
      <c r="AM372" s="141">
        <f t="shared" si="2161"/>
        <v>0</v>
      </c>
      <c r="AN372" s="141">
        <f t="shared" si="2162"/>
        <v>0</v>
      </c>
      <c r="AO372" s="84">
        <f>IF($I372=AO$7,$E372,0)</f>
        <v>0</v>
      </c>
      <c r="AP372" s="84">
        <f>IF($K372=ROUND(AO$7*$F372,2),$G372,0)</f>
        <v>0</v>
      </c>
      <c r="AQ372" s="141">
        <f t="shared" si="2164"/>
        <v>0</v>
      </c>
      <c r="AR372" s="141">
        <f t="shared" si="2165"/>
        <v>0</v>
      </c>
      <c r="AS372" s="141">
        <f t="shared" si="2166"/>
        <v>0</v>
      </c>
      <c r="AT372" s="141">
        <f t="shared" si="2167"/>
        <v>0</v>
      </c>
      <c r="AU372" s="141">
        <f>IF($H372&gt;0,#REF!,0)</f>
        <v>0</v>
      </c>
      <c r="AV372" s="141">
        <f t="shared" si="2168"/>
        <v>0</v>
      </c>
      <c r="AW372" s="141">
        <f>IF($H372&gt;0,#REF!,0)</f>
        <v>0</v>
      </c>
      <c r="AX372" s="141">
        <f t="shared" si="2169"/>
        <v>0</v>
      </c>
      <c r="AY372" s="247">
        <f t="shared" si="1952"/>
        <v>0</v>
      </c>
      <c r="AZ372" s="85"/>
      <c r="BA372" s="86">
        <v>0</v>
      </c>
    </row>
    <row r="373" spans="1:53" ht="45.75" x14ac:dyDescent="0.65">
      <c r="A373" s="87" t="str">
        <f>IF(E373+G373&gt;0,A370,"")</f>
        <v/>
      </c>
      <c r="B373" s="87" t="str">
        <f>IF(E373+G373&gt;0,B370,"")</f>
        <v/>
      </c>
      <c r="C373" s="76">
        <f>C371</f>
        <v>6</v>
      </c>
      <c r="D373" s="77" t="s">
        <v>211</v>
      </c>
      <c r="E373" s="78">
        <v>0</v>
      </c>
      <c r="F373" s="137">
        <v>1.1000000000000001</v>
      </c>
      <c r="G373" s="78">
        <v>0</v>
      </c>
      <c r="H373" s="249">
        <f t="shared" si="1951"/>
        <v>0</v>
      </c>
      <c r="I373" s="80">
        <f>SUMIF(Y$14:AT$14,C373,Y$7:AT$7)</f>
        <v>0</v>
      </c>
      <c r="J373" s="81">
        <f t="shared" si="2148"/>
        <v>0</v>
      </c>
      <c r="K373" s="80">
        <f t="shared" si="2149"/>
        <v>0</v>
      </c>
      <c r="L373" s="81">
        <f t="shared" si="2150"/>
        <v>0</v>
      </c>
      <c r="M373" s="81">
        <f t="shared" si="2151"/>
        <v>0</v>
      </c>
      <c r="N373" s="82"/>
      <c r="O373" s="81">
        <f t="shared" si="2152"/>
        <v>0</v>
      </c>
      <c r="Q373" s="83">
        <f t="shared" si="1960"/>
        <v>153.91</v>
      </c>
      <c r="R373" s="81">
        <f t="shared" si="2153"/>
        <v>0</v>
      </c>
      <c r="S373" s="83">
        <f t="shared" si="2154"/>
        <v>169.3</v>
      </c>
      <c r="T373" s="81">
        <f t="shared" si="2155"/>
        <v>0</v>
      </c>
      <c r="U373" s="81">
        <f t="shared" si="2156"/>
        <v>0</v>
      </c>
      <c r="V373" s="82"/>
      <c r="W373" s="81">
        <f t="shared" si="2157"/>
        <v>0</v>
      </c>
      <c r="X373" s="10"/>
      <c r="Y373" s="151"/>
      <c r="Z373" s="151"/>
      <c r="AA373" s="151"/>
      <c r="AB373" s="151"/>
      <c r="AC373" s="151"/>
      <c r="AD373" s="151"/>
      <c r="AE373" s="159"/>
      <c r="AF373" s="159"/>
      <c r="AG373" s="159"/>
      <c r="AH373" s="159"/>
      <c r="AI373" s="84">
        <f>IF($I373=AI$7,$E373,0)</f>
        <v>0</v>
      </c>
      <c r="AJ373" s="84">
        <f>IF($K373=ROUND(AI$7*$F373,2),$G373,0)</f>
        <v>0</v>
      </c>
      <c r="AK373" s="141">
        <f t="shared" si="2159"/>
        <v>0</v>
      </c>
      <c r="AL373" s="141">
        <f t="shared" si="2160"/>
        <v>0</v>
      </c>
      <c r="AM373" s="141">
        <f t="shared" si="2161"/>
        <v>0</v>
      </c>
      <c r="AN373" s="141">
        <f t="shared" si="2162"/>
        <v>0</v>
      </c>
      <c r="AO373" s="84">
        <f>IF($I373=AO$7,$E373,0)</f>
        <v>0</v>
      </c>
      <c r="AP373" s="84">
        <f>IF($K373=ROUND(AO$7*$F373,2),$G373,0)</f>
        <v>0</v>
      </c>
      <c r="AQ373" s="141">
        <f t="shared" si="2164"/>
        <v>0</v>
      </c>
      <c r="AR373" s="141">
        <f t="shared" si="2165"/>
        <v>0</v>
      </c>
      <c r="AS373" s="141">
        <f t="shared" si="2166"/>
        <v>0</v>
      </c>
      <c r="AT373" s="141">
        <f t="shared" si="2167"/>
        <v>0</v>
      </c>
      <c r="AU373" s="141">
        <f>IF($H373&gt;0,#REF!,0)</f>
        <v>0</v>
      </c>
      <c r="AV373" s="141">
        <f t="shared" si="2168"/>
        <v>0</v>
      </c>
      <c r="AW373" s="141">
        <f>IF($H373&gt;0,#REF!,0)</f>
        <v>0</v>
      </c>
      <c r="AX373" s="141">
        <f t="shared" si="2169"/>
        <v>0</v>
      </c>
      <c r="AY373" s="247">
        <f t="shared" si="1952"/>
        <v>0</v>
      </c>
      <c r="AZ373" s="85"/>
      <c r="BA373" s="86">
        <v>0</v>
      </c>
    </row>
    <row r="374" spans="1:53" ht="45.75" x14ac:dyDescent="0.65">
      <c r="A374" s="74" t="s">
        <v>213</v>
      </c>
      <c r="B374" s="74" t="s">
        <v>214</v>
      </c>
      <c r="C374" s="76">
        <f>C375</f>
        <v>6</v>
      </c>
      <c r="D374" s="77" t="s">
        <v>215</v>
      </c>
      <c r="E374" s="78">
        <v>1.3959999999999999</v>
      </c>
      <c r="F374" s="137">
        <v>1.5</v>
      </c>
      <c r="G374" s="78">
        <v>0</v>
      </c>
      <c r="H374" s="249">
        <f t="shared" si="1951"/>
        <v>1.3959999999999999E-3</v>
      </c>
      <c r="I374" s="80">
        <f>SUMIF(Y$14:AT$14,C374,Y$6:AT$6)</f>
        <v>0</v>
      </c>
      <c r="J374" s="81">
        <f>IF(H374=0,ROUND(E374*I374,2),ROUND(H374*E374,2))</f>
        <v>0</v>
      </c>
      <c r="K374" s="80">
        <f>ROUND(F374*I374,2)</f>
        <v>0</v>
      </c>
      <c r="L374" s="81">
        <f>IF(H374=0,ROUND(ROUND(F374*I374,2)*G374,2),ROUND(G374*H374,2))</f>
        <v>0</v>
      </c>
      <c r="M374" s="81">
        <f>L374-ROUND(G374*I374,2)</f>
        <v>0</v>
      </c>
      <c r="N374" s="82"/>
      <c r="O374" s="81">
        <f>J374+L374+N374</f>
        <v>0</v>
      </c>
      <c r="Q374" s="83">
        <f t="shared" si="1960"/>
        <v>153.91</v>
      </c>
      <c r="R374" s="81">
        <f>ROUND(Q374*E374,2)</f>
        <v>214.86</v>
      </c>
      <c r="S374" s="83">
        <f>ROUND(F374*Q374,2)</f>
        <v>230.87</v>
      </c>
      <c r="T374" s="81">
        <f>ROUND(S374*G374,2)</f>
        <v>0</v>
      </c>
      <c r="U374" s="81">
        <f>T374-ROUND(Q374*G374,2)</f>
        <v>0</v>
      </c>
      <c r="V374" s="82"/>
      <c r="W374" s="81">
        <f>R374+T374+V374</f>
        <v>214.86</v>
      </c>
      <c r="X374" s="10"/>
      <c r="Y374" s="151"/>
      <c r="Z374" s="151"/>
      <c r="AA374" s="151"/>
      <c r="AB374" s="151"/>
      <c r="AC374" s="151"/>
      <c r="AD374" s="151"/>
      <c r="AE374" s="159"/>
      <c r="AF374" s="159"/>
      <c r="AG374" s="159"/>
      <c r="AH374" s="159"/>
      <c r="AI374" s="84">
        <f>IF($I374=AI$6,$E374,0)</f>
        <v>0</v>
      </c>
      <c r="AJ374" s="84">
        <f t="shared" ref="AJ374:AJ375" si="2170">IF($K374=ROUND(AI$6*$F374,2),$G374,0)</f>
        <v>0</v>
      </c>
      <c r="AK374" s="141">
        <f>IF($H374&gt;0,AI374,0)</f>
        <v>0</v>
      </c>
      <c r="AL374" s="141">
        <f>IF(AK374&gt;0,1,0)</f>
        <v>0</v>
      </c>
      <c r="AM374" s="141">
        <f>IF($H374&gt;0,AJ374,0)</f>
        <v>0</v>
      </c>
      <c r="AN374" s="141">
        <f>IF(AM374&gt;0,1,0)</f>
        <v>0</v>
      </c>
      <c r="AO374" s="84">
        <f>IF($I374=AO$6,$E374,0)</f>
        <v>0</v>
      </c>
      <c r="AP374" s="84">
        <f t="shared" ref="AP374:AP375" si="2171">IF($K374=ROUND(AO$6*$F374,2),$G374,0)</f>
        <v>0</v>
      </c>
      <c r="AQ374" s="141">
        <f>IF($H374&gt;0,AO374,0)</f>
        <v>0</v>
      </c>
      <c r="AR374" s="141">
        <f>IF(AQ374&gt;0,1,0)</f>
        <v>0</v>
      </c>
      <c r="AS374" s="141">
        <f>IF($H374&gt;0,AP374,0)</f>
        <v>0</v>
      </c>
      <c r="AT374" s="141">
        <f>IF(AS374&gt;0,1,0)</f>
        <v>0</v>
      </c>
      <c r="AU374" s="141" t="e">
        <f>IF($H374&gt;0,#REF!,0)</f>
        <v>#REF!</v>
      </c>
      <c r="AV374" s="141" t="e">
        <f>IF(AU374&gt;0,1,0)</f>
        <v>#REF!</v>
      </c>
      <c r="AW374" s="141" t="e">
        <f>IF($H374&gt;0,#REF!,0)</f>
        <v>#REF!</v>
      </c>
      <c r="AX374" s="141" t="e">
        <f>IF(AW374&gt;0,1,0)</f>
        <v>#REF!</v>
      </c>
      <c r="AY374" s="247">
        <f t="shared" si="1952"/>
        <v>2.8999999999999998E-3</v>
      </c>
      <c r="AZ374" s="85"/>
      <c r="BA374" s="86">
        <v>2.9</v>
      </c>
    </row>
    <row r="375" spans="1:53" ht="45.75" x14ac:dyDescent="0.65">
      <c r="A375" s="87" t="str">
        <f>IF(E375+G375&gt;0,A374,"")</f>
        <v/>
      </c>
      <c r="B375" s="87" t="str">
        <f>IF(E375+G375&gt;0,B374,"")</f>
        <v/>
      </c>
      <c r="C375" s="76">
        <v>6</v>
      </c>
      <c r="D375" s="77" t="s">
        <v>215</v>
      </c>
      <c r="E375" s="78">
        <v>0</v>
      </c>
      <c r="F375" s="137">
        <v>1.1000000000000001</v>
      </c>
      <c r="G375" s="78">
        <v>0</v>
      </c>
      <c r="H375" s="249">
        <f t="shared" si="1951"/>
        <v>0</v>
      </c>
      <c r="I375" s="80">
        <f>SUMIF(Y$14:AT$14,C375,Y$6:AT$6)</f>
        <v>0</v>
      </c>
      <c r="J375" s="81">
        <f t="shared" ref="J375:J377" si="2172">IF(H375=0,ROUND(E375*I375,2),ROUND(H375*E375,2))</f>
        <v>0</v>
      </c>
      <c r="K375" s="80">
        <f t="shared" ref="K375:K377" si="2173">ROUND(F375*I375,2)</f>
        <v>0</v>
      </c>
      <c r="L375" s="81">
        <f t="shared" ref="L375:L377" si="2174">IF(H375=0,ROUND(ROUND(F375*I375,2)*G375,2),ROUND(G375*H375,2))</f>
        <v>0</v>
      </c>
      <c r="M375" s="81">
        <f t="shared" ref="M375:M377" si="2175">L375-ROUND(G375*I375,2)</f>
        <v>0</v>
      </c>
      <c r="N375" s="82"/>
      <c r="O375" s="81">
        <f t="shared" ref="O375:O377" si="2176">J375+L375+N375</f>
        <v>0</v>
      </c>
      <c r="Q375" s="83">
        <f t="shared" si="1960"/>
        <v>153.91</v>
      </c>
      <c r="R375" s="81">
        <f t="shared" ref="R375:R377" si="2177">ROUND(Q375*E375,2)</f>
        <v>0</v>
      </c>
      <c r="S375" s="83">
        <f t="shared" ref="S375:S377" si="2178">ROUND(F375*Q375,2)</f>
        <v>169.3</v>
      </c>
      <c r="T375" s="81">
        <f t="shared" ref="T375:T377" si="2179">ROUND(S375*G375,2)</f>
        <v>0</v>
      </c>
      <c r="U375" s="81">
        <f t="shared" ref="U375:U377" si="2180">T375-ROUND(Q375*G375,2)</f>
        <v>0</v>
      </c>
      <c r="V375" s="82"/>
      <c r="W375" s="81">
        <f t="shared" ref="W375:W377" si="2181">R375+T375+V375</f>
        <v>0</v>
      </c>
      <c r="X375" s="10"/>
      <c r="Y375" s="151"/>
      <c r="Z375" s="151"/>
      <c r="AA375" s="151"/>
      <c r="AB375" s="151"/>
      <c r="AC375" s="151"/>
      <c r="AD375" s="151"/>
      <c r="AE375" s="159"/>
      <c r="AF375" s="159"/>
      <c r="AG375" s="159"/>
      <c r="AH375" s="159"/>
      <c r="AI375" s="84">
        <f t="shared" ref="AI375" si="2182">IF($I375=AI$6,$E375,0)</f>
        <v>0</v>
      </c>
      <c r="AJ375" s="84">
        <f t="shared" si="2170"/>
        <v>0</v>
      </c>
      <c r="AK375" s="141">
        <f t="shared" ref="AK375:AK377" si="2183">IF($H375&gt;0,AI375,0)</f>
        <v>0</v>
      </c>
      <c r="AL375" s="141">
        <f t="shared" ref="AL375:AL377" si="2184">IF(AK375&gt;0,1,0)</f>
        <v>0</v>
      </c>
      <c r="AM375" s="141">
        <f t="shared" ref="AM375:AM377" si="2185">IF($H375&gt;0,AJ375,0)</f>
        <v>0</v>
      </c>
      <c r="AN375" s="141">
        <f t="shared" ref="AN375:AN377" si="2186">IF(AM375&gt;0,1,0)</f>
        <v>0</v>
      </c>
      <c r="AO375" s="84">
        <f t="shared" ref="AO375" si="2187">IF($I375=AO$6,$E375,0)</f>
        <v>0</v>
      </c>
      <c r="AP375" s="84">
        <f t="shared" si="2171"/>
        <v>0</v>
      </c>
      <c r="AQ375" s="141">
        <f t="shared" ref="AQ375:AQ377" si="2188">IF($H375&gt;0,AO375,0)</f>
        <v>0</v>
      </c>
      <c r="AR375" s="141">
        <f t="shared" ref="AR375:AR377" si="2189">IF(AQ375&gt;0,1,0)</f>
        <v>0</v>
      </c>
      <c r="AS375" s="141">
        <f t="shared" ref="AS375:AS377" si="2190">IF($H375&gt;0,AP375,0)</f>
        <v>0</v>
      </c>
      <c r="AT375" s="141">
        <f t="shared" ref="AT375:AT377" si="2191">IF(AS375&gt;0,1,0)</f>
        <v>0</v>
      </c>
      <c r="AU375" s="141">
        <f>IF($H375&gt;0,#REF!,0)</f>
        <v>0</v>
      </c>
      <c r="AV375" s="141">
        <f t="shared" ref="AV375:AV377" si="2192">IF(AU375&gt;0,1,0)</f>
        <v>0</v>
      </c>
      <c r="AW375" s="141">
        <f>IF($H375&gt;0,#REF!,0)</f>
        <v>0</v>
      </c>
      <c r="AX375" s="141">
        <f t="shared" ref="AX375:AX377" si="2193">IF(AW375&gt;0,1,0)</f>
        <v>0</v>
      </c>
      <c r="AY375" s="247">
        <f t="shared" si="1952"/>
        <v>0</v>
      </c>
      <c r="AZ375" s="85"/>
      <c r="BA375" s="86">
        <v>0</v>
      </c>
    </row>
    <row r="376" spans="1:53" ht="45.75" x14ac:dyDescent="0.65">
      <c r="A376" s="87" t="str">
        <f>IF(E376+G376&gt;0,A374,"")</f>
        <v/>
      </c>
      <c r="B376" s="87" t="str">
        <f>IF(E376+G376&gt;0,B374,"")</f>
        <v/>
      </c>
      <c r="C376" s="76">
        <f>C375</f>
        <v>6</v>
      </c>
      <c r="D376" s="77" t="s">
        <v>215</v>
      </c>
      <c r="E376" s="78">
        <v>0</v>
      </c>
      <c r="F376" s="137">
        <v>1.5</v>
      </c>
      <c r="G376" s="78">
        <v>0</v>
      </c>
      <c r="H376" s="249">
        <f t="shared" si="1951"/>
        <v>0</v>
      </c>
      <c r="I376" s="80">
        <f>SUMIF(Y$14:AT$14,C376,Y$7:AT$7)</f>
        <v>0</v>
      </c>
      <c r="J376" s="81">
        <f t="shared" si="2172"/>
        <v>0</v>
      </c>
      <c r="K376" s="80">
        <f t="shared" si="2173"/>
        <v>0</v>
      </c>
      <c r="L376" s="81">
        <f t="shared" si="2174"/>
        <v>0</v>
      </c>
      <c r="M376" s="81">
        <f t="shared" si="2175"/>
        <v>0</v>
      </c>
      <c r="N376" s="82"/>
      <c r="O376" s="81">
        <f t="shared" si="2176"/>
        <v>0</v>
      </c>
      <c r="Q376" s="83">
        <f t="shared" si="1960"/>
        <v>153.91</v>
      </c>
      <c r="R376" s="81">
        <f t="shared" si="2177"/>
        <v>0</v>
      </c>
      <c r="S376" s="83">
        <f t="shared" si="2178"/>
        <v>230.87</v>
      </c>
      <c r="T376" s="81">
        <f t="shared" si="2179"/>
        <v>0</v>
      </c>
      <c r="U376" s="81">
        <f t="shared" si="2180"/>
        <v>0</v>
      </c>
      <c r="V376" s="82"/>
      <c r="W376" s="81">
        <f t="shared" si="2181"/>
        <v>0</v>
      </c>
      <c r="X376" s="10"/>
      <c r="Y376" s="151"/>
      <c r="Z376" s="151"/>
      <c r="AA376" s="151"/>
      <c r="AB376" s="151"/>
      <c r="AC376" s="151"/>
      <c r="AD376" s="151"/>
      <c r="AE376" s="159"/>
      <c r="AF376" s="159"/>
      <c r="AG376" s="159"/>
      <c r="AH376" s="159"/>
      <c r="AI376" s="84">
        <f>IF($I376=AI$7,$E376,0)</f>
        <v>0</v>
      </c>
      <c r="AJ376" s="84">
        <f>IF($K376=ROUND(AI$7*$F376,2),$G376,0)</f>
        <v>0</v>
      </c>
      <c r="AK376" s="141">
        <f t="shared" si="2183"/>
        <v>0</v>
      </c>
      <c r="AL376" s="141">
        <f t="shared" si="2184"/>
        <v>0</v>
      </c>
      <c r="AM376" s="141">
        <f t="shared" si="2185"/>
        <v>0</v>
      </c>
      <c r="AN376" s="141">
        <f t="shared" si="2186"/>
        <v>0</v>
      </c>
      <c r="AO376" s="84">
        <f>IF($I376=AO$7,$E376,0)</f>
        <v>0</v>
      </c>
      <c r="AP376" s="84">
        <f>IF($K376=ROUND(AO$7*$F376,2),$G376,0)</f>
        <v>0</v>
      </c>
      <c r="AQ376" s="141">
        <f t="shared" si="2188"/>
        <v>0</v>
      </c>
      <c r="AR376" s="141">
        <f t="shared" si="2189"/>
        <v>0</v>
      </c>
      <c r="AS376" s="141">
        <f t="shared" si="2190"/>
        <v>0</v>
      </c>
      <c r="AT376" s="141">
        <f t="shared" si="2191"/>
        <v>0</v>
      </c>
      <c r="AU376" s="141">
        <f>IF($H376&gt;0,#REF!,0)</f>
        <v>0</v>
      </c>
      <c r="AV376" s="141">
        <f t="shared" si="2192"/>
        <v>0</v>
      </c>
      <c r="AW376" s="141">
        <f>IF($H376&gt;0,#REF!,0)</f>
        <v>0</v>
      </c>
      <c r="AX376" s="141">
        <f t="shared" si="2193"/>
        <v>0</v>
      </c>
      <c r="AY376" s="247">
        <f t="shared" si="1952"/>
        <v>0</v>
      </c>
      <c r="AZ376" s="85"/>
      <c r="BA376" s="86">
        <v>0</v>
      </c>
    </row>
    <row r="377" spans="1:53" ht="45.75" x14ac:dyDescent="0.65">
      <c r="A377" s="87" t="str">
        <f>IF(E377+G377&gt;0,A374,"")</f>
        <v/>
      </c>
      <c r="B377" s="87" t="str">
        <f>IF(E377+G377&gt;0,B374,"")</f>
        <v/>
      </c>
      <c r="C377" s="76">
        <f>C375</f>
        <v>6</v>
      </c>
      <c r="D377" s="77" t="s">
        <v>215</v>
      </c>
      <c r="E377" s="78">
        <v>0</v>
      </c>
      <c r="F377" s="137">
        <v>1.1000000000000001</v>
      </c>
      <c r="G377" s="78">
        <v>0</v>
      </c>
      <c r="H377" s="249">
        <f t="shared" si="1951"/>
        <v>0</v>
      </c>
      <c r="I377" s="80">
        <f>SUMIF(Y$14:AT$14,C377,Y$7:AT$7)</f>
        <v>0</v>
      </c>
      <c r="J377" s="81">
        <f t="shared" si="2172"/>
        <v>0</v>
      </c>
      <c r="K377" s="80">
        <f t="shared" si="2173"/>
        <v>0</v>
      </c>
      <c r="L377" s="81">
        <f t="shared" si="2174"/>
        <v>0</v>
      </c>
      <c r="M377" s="81">
        <f t="shared" si="2175"/>
        <v>0</v>
      </c>
      <c r="N377" s="82"/>
      <c r="O377" s="81">
        <f t="shared" si="2176"/>
        <v>0</v>
      </c>
      <c r="Q377" s="83">
        <f t="shared" si="1960"/>
        <v>153.91</v>
      </c>
      <c r="R377" s="81">
        <f t="shared" si="2177"/>
        <v>0</v>
      </c>
      <c r="S377" s="83">
        <f t="shared" si="2178"/>
        <v>169.3</v>
      </c>
      <c r="T377" s="81">
        <f t="shared" si="2179"/>
        <v>0</v>
      </c>
      <c r="U377" s="81">
        <f t="shared" si="2180"/>
        <v>0</v>
      </c>
      <c r="V377" s="82"/>
      <c r="W377" s="81">
        <f t="shared" si="2181"/>
        <v>0</v>
      </c>
      <c r="X377" s="10"/>
      <c r="Y377" s="151"/>
      <c r="Z377" s="151"/>
      <c r="AA377" s="151"/>
      <c r="AB377" s="151"/>
      <c r="AC377" s="151"/>
      <c r="AD377" s="151"/>
      <c r="AE377" s="159"/>
      <c r="AF377" s="159"/>
      <c r="AG377" s="159"/>
      <c r="AH377" s="159"/>
      <c r="AI377" s="84">
        <f>IF($I377=AI$7,$E377,0)</f>
        <v>0</v>
      </c>
      <c r="AJ377" s="84">
        <f>IF($K377=ROUND(AI$7*$F377,2),$G377,0)</f>
        <v>0</v>
      </c>
      <c r="AK377" s="141">
        <f t="shared" si="2183"/>
        <v>0</v>
      </c>
      <c r="AL377" s="141">
        <f t="shared" si="2184"/>
        <v>0</v>
      </c>
      <c r="AM377" s="141">
        <f t="shared" si="2185"/>
        <v>0</v>
      </c>
      <c r="AN377" s="141">
        <f t="shared" si="2186"/>
        <v>0</v>
      </c>
      <c r="AO377" s="84">
        <f>IF($I377=AO$7,$E377,0)</f>
        <v>0</v>
      </c>
      <c r="AP377" s="84">
        <f>IF($K377=ROUND(AO$7*$F377,2),$G377,0)</f>
        <v>0</v>
      </c>
      <c r="AQ377" s="141">
        <f t="shared" si="2188"/>
        <v>0</v>
      </c>
      <c r="AR377" s="141">
        <f t="shared" si="2189"/>
        <v>0</v>
      </c>
      <c r="AS377" s="141">
        <f t="shared" si="2190"/>
        <v>0</v>
      </c>
      <c r="AT377" s="141">
        <f t="shared" si="2191"/>
        <v>0</v>
      </c>
      <c r="AU377" s="141">
        <f>IF($H377&gt;0,#REF!,0)</f>
        <v>0</v>
      </c>
      <c r="AV377" s="141">
        <f t="shared" si="2192"/>
        <v>0</v>
      </c>
      <c r="AW377" s="141">
        <f>IF($H377&gt;0,#REF!,0)</f>
        <v>0</v>
      </c>
      <c r="AX377" s="141">
        <f t="shared" si="2193"/>
        <v>0</v>
      </c>
      <c r="AY377" s="247">
        <f t="shared" si="1952"/>
        <v>0</v>
      </c>
      <c r="AZ377" s="85"/>
      <c r="BA377" s="86">
        <v>0</v>
      </c>
    </row>
    <row r="378" spans="1:53" ht="45.75" x14ac:dyDescent="0.65">
      <c r="A378" s="74" t="s">
        <v>216</v>
      </c>
      <c r="B378" s="74" t="s">
        <v>217</v>
      </c>
      <c r="C378" s="76">
        <f>C379</f>
        <v>6</v>
      </c>
      <c r="D378" s="77" t="s">
        <v>218</v>
      </c>
      <c r="E378" s="78">
        <v>1.9510000000000001</v>
      </c>
      <c r="F378" s="137">
        <v>1.5</v>
      </c>
      <c r="G378" s="78">
        <v>0</v>
      </c>
      <c r="H378" s="249">
        <f t="shared" si="1951"/>
        <v>1.951E-3</v>
      </c>
      <c r="I378" s="80">
        <f>SUMIF(Y$14:AT$14,C378,Y$6:AT$6)</f>
        <v>0</v>
      </c>
      <c r="J378" s="81">
        <f>IF(H378=0,ROUND(E378*I378,2),ROUND(H378*E378,2))</f>
        <v>0</v>
      </c>
      <c r="K378" s="80">
        <f>ROUND(F378*I378,2)</f>
        <v>0</v>
      </c>
      <c r="L378" s="81">
        <f>IF(H378=0,ROUND(ROUND(F378*I378,2)*G378,2),ROUND(G378*H378,2))</f>
        <v>0</v>
      </c>
      <c r="M378" s="81">
        <f>L378-ROUND(G378*I378,2)</f>
        <v>0</v>
      </c>
      <c r="N378" s="82"/>
      <c r="O378" s="81">
        <f>J378+L378+N378</f>
        <v>0</v>
      </c>
      <c r="Q378" s="83">
        <f t="shared" si="1960"/>
        <v>153.91</v>
      </c>
      <c r="R378" s="81">
        <f>ROUND(Q378*E378,2)</f>
        <v>300.27999999999997</v>
      </c>
      <c r="S378" s="83">
        <f>ROUND(F378*Q378,2)</f>
        <v>230.87</v>
      </c>
      <c r="T378" s="81">
        <f>ROUND(S378*G378,2)</f>
        <v>0</v>
      </c>
      <c r="U378" s="81">
        <f>T378-ROUND(Q378*G378,2)</f>
        <v>0</v>
      </c>
      <c r="V378" s="82"/>
      <c r="W378" s="81">
        <f>R378+T378+V378</f>
        <v>300.27999999999997</v>
      </c>
      <c r="X378" s="10"/>
      <c r="Y378" s="151"/>
      <c r="Z378" s="151"/>
      <c r="AA378" s="151"/>
      <c r="AB378" s="151"/>
      <c r="AC378" s="151"/>
      <c r="AD378" s="151"/>
      <c r="AE378" s="159"/>
      <c r="AF378" s="159"/>
      <c r="AG378" s="159"/>
      <c r="AH378" s="159"/>
      <c r="AI378" s="84">
        <f>IF($I378=AI$6,$E378,0)</f>
        <v>0</v>
      </c>
      <c r="AJ378" s="84">
        <f t="shared" ref="AJ378:AJ379" si="2194">IF($K378=ROUND(AI$6*$F378,2),$G378,0)</f>
        <v>0</v>
      </c>
      <c r="AK378" s="141">
        <f>IF($H378&gt;0,AI378,0)</f>
        <v>0</v>
      </c>
      <c r="AL378" s="141">
        <f>IF(AK378&gt;0,1,0)</f>
        <v>0</v>
      </c>
      <c r="AM378" s="141">
        <f>IF($H378&gt;0,AJ378,0)</f>
        <v>0</v>
      </c>
      <c r="AN378" s="141">
        <f>IF(AM378&gt;0,1,0)</f>
        <v>0</v>
      </c>
      <c r="AO378" s="84">
        <f>IF($I378=AO$6,$E378,0)</f>
        <v>0</v>
      </c>
      <c r="AP378" s="84">
        <f t="shared" ref="AP378:AP379" si="2195">IF($K378=ROUND(AO$6*$F378,2),$G378,0)</f>
        <v>0</v>
      </c>
      <c r="AQ378" s="141">
        <f>IF($H378&gt;0,AO378,0)</f>
        <v>0</v>
      </c>
      <c r="AR378" s="141">
        <f>IF(AQ378&gt;0,1,0)</f>
        <v>0</v>
      </c>
      <c r="AS378" s="141">
        <f>IF($H378&gt;0,AP378,0)</f>
        <v>0</v>
      </c>
      <c r="AT378" s="141">
        <f>IF(AS378&gt;0,1,0)</f>
        <v>0</v>
      </c>
      <c r="AU378" s="141" t="e">
        <f>IF($H378&gt;0,#REF!,0)</f>
        <v>#REF!</v>
      </c>
      <c r="AV378" s="141" t="e">
        <f>IF(AU378&gt;0,1,0)</f>
        <v>#REF!</v>
      </c>
      <c r="AW378" s="141" t="e">
        <f>IF($H378&gt;0,#REF!,0)</f>
        <v>#REF!</v>
      </c>
      <c r="AX378" s="141" t="e">
        <f>IF(AW378&gt;0,1,0)</f>
        <v>#REF!</v>
      </c>
      <c r="AY378" s="247">
        <f t="shared" si="1952"/>
        <v>2.8E-3</v>
      </c>
      <c r="AZ378" s="85"/>
      <c r="BA378" s="86">
        <v>2.8</v>
      </c>
    </row>
    <row r="379" spans="1:53" ht="45.75" x14ac:dyDescent="0.65">
      <c r="A379" s="87" t="str">
        <f>IF(E379+G379&gt;0,A378,"")</f>
        <v/>
      </c>
      <c r="B379" s="87" t="str">
        <f>IF(E379+G379&gt;0,B378,"")</f>
        <v/>
      </c>
      <c r="C379" s="76">
        <v>6</v>
      </c>
      <c r="D379" s="77" t="s">
        <v>218</v>
      </c>
      <c r="E379" s="78">
        <v>0</v>
      </c>
      <c r="F379" s="137">
        <v>1.1000000000000001</v>
      </c>
      <c r="G379" s="78">
        <v>0</v>
      </c>
      <c r="H379" s="249">
        <f t="shared" si="1951"/>
        <v>0</v>
      </c>
      <c r="I379" s="80">
        <f>SUMIF(Y$14:AT$14,C379,Y$6:AT$6)</f>
        <v>0</v>
      </c>
      <c r="J379" s="81">
        <f t="shared" ref="J379:J381" si="2196">IF(H379=0,ROUND(E379*I379,2),ROUND(H379*E379,2))</f>
        <v>0</v>
      </c>
      <c r="K379" s="80">
        <f t="shared" ref="K379:K381" si="2197">ROUND(F379*I379,2)</f>
        <v>0</v>
      </c>
      <c r="L379" s="81">
        <f t="shared" ref="L379:L381" si="2198">IF(H379=0,ROUND(ROUND(F379*I379,2)*G379,2),ROUND(G379*H379,2))</f>
        <v>0</v>
      </c>
      <c r="M379" s="81">
        <f t="shared" ref="M379:M381" si="2199">L379-ROUND(G379*I379,2)</f>
        <v>0</v>
      </c>
      <c r="N379" s="82"/>
      <c r="O379" s="81">
        <f t="shared" ref="O379:O381" si="2200">J379+L379+N379</f>
        <v>0</v>
      </c>
      <c r="Q379" s="83">
        <f t="shared" si="1960"/>
        <v>153.91</v>
      </c>
      <c r="R379" s="81">
        <f t="shared" ref="R379:R381" si="2201">ROUND(Q379*E379,2)</f>
        <v>0</v>
      </c>
      <c r="S379" s="83">
        <f t="shared" ref="S379:S381" si="2202">ROUND(F379*Q379,2)</f>
        <v>169.3</v>
      </c>
      <c r="T379" s="81">
        <f t="shared" ref="T379:T381" si="2203">ROUND(S379*G379,2)</f>
        <v>0</v>
      </c>
      <c r="U379" s="81">
        <f t="shared" ref="U379:U381" si="2204">T379-ROUND(Q379*G379,2)</f>
        <v>0</v>
      </c>
      <c r="V379" s="82"/>
      <c r="W379" s="81">
        <f t="shared" ref="W379:W381" si="2205">R379+T379+V379</f>
        <v>0</v>
      </c>
      <c r="X379" s="10"/>
      <c r="Y379" s="151"/>
      <c r="Z379" s="151"/>
      <c r="AA379" s="151"/>
      <c r="AB379" s="151"/>
      <c r="AC379" s="151"/>
      <c r="AD379" s="151"/>
      <c r="AE379" s="159"/>
      <c r="AF379" s="159"/>
      <c r="AG379" s="159"/>
      <c r="AH379" s="159"/>
      <c r="AI379" s="84">
        <f t="shared" ref="AI379" si="2206">IF($I379=AI$6,$E379,0)</f>
        <v>0</v>
      </c>
      <c r="AJ379" s="84">
        <f t="shared" si="2194"/>
        <v>0</v>
      </c>
      <c r="AK379" s="141">
        <f t="shared" ref="AK379:AK381" si="2207">IF($H379&gt;0,AI379,0)</f>
        <v>0</v>
      </c>
      <c r="AL379" s="141">
        <f t="shared" ref="AL379:AL381" si="2208">IF(AK379&gt;0,1,0)</f>
        <v>0</v>
      </c>
      <c r="AM379" s="141">
        <f t="shared" ref="AM379:AM381" si="2209">IF($H379&gt;0,AJ379,0)</f>
        <v>0</v>
      </c>
      <c r="AN379" s="141">
        <f t="shared" ref="AN379:AN381" si="2210">IF(AM379&gt;0,1,0)</f>
        <v>0</v>
      </c>
      <c r="AO379" s="84">
        <f t="shared" ref="AO379" si="2211">IF($I379=AO$6,$E379,0)</f>
        <v>0</v>
      </c>
      <c r="AP379" s="84">
        <f t="shared" si="2195"/>
        <v>0</v>
      </c>
      <c r="AQ379" s="141">
        <f t="shared" ref="AQ379:AQ381" si="2212">IF($H379&gt;0,AO379,0)</f>
        <v>0</v>
      </c>
      <c r="AR379" s="141">
        <f t="shared" ref="AR379:AR381" si="2213">IF(AQ379&gt;0,1,0)</f>
        <v>0</v>
      </c>
      <c r="AS379" s="141">
        <f t="shared" ref="AS379:AS381" si="2214">IF($H379&gt;0,AP379,0)</f>
        <v>0</v>
      </c>
      <c r="AT379" s="141">
        <f t="shared" ref="AT379:AT381" si="2215">IF(AS379&gt;0,1,0)</f>
        <v>0</v>
      </c>
      <c r="AU379" s="141">
        <f>IF($H379&gt;0,#REF!,0)</f>
        <v>0</v>
      </c>
      <c r="AV379" s="141">
        <f t="shared" ref="AV379:AV381" si="2216">IF(AU379&gt;0,1,0)</f>
        <v>0</v>
      </c>
      <c r="AW379" s="141">
        <f>IF($H379&gt;0,#REF!,0)</f>
        <v>0</v>
      </c>
      <c r="AX379" s="141">
        <f t="shared" ref="AX379:AX381" si="2217">IF(AW379&gt;0,1,0)</f>
        <v>0</v>
      </c>
      <c r="AY379" s="247">
        <f t="shared" si="1952"/>
        <v>0</v>
      </c>
      <c r="AZ379" s="85"/>
      <c r="BA379" s="86">
        <v>0</v>
      </c>
    </row>
    <row r="380" spans="1:53" ht="45.75" x14ac:dyDescent="0.65">
      <c r="A380" s="87" t="str">
        <f>IF(E380+G380&gt;0,A378,"")</f>
        <v/>
      </c>
      <c r="B380" s="87" t="str">
        <f>IF(E380+G380&gt;0,B378,"")</f>
        <v/>
      </c>
      <c r="C380" s="76">
        <f>C379</f>
        <v>6</v>
      </c>
      <c r="D380" s="77" t="s">
        <v>218</v>
      </c>
      <c r="E380" s="78">
        <v>0</v>
      </c>
      <c r="F380" s="137">
        <v>1.5</v>
      </c>
      <c r="G380" s="78">
        <v>0</v>
      </c>
      <c r="H380" s="249">
        <f t="shared" si="1951"/>
        <v>0</v>
      </c>
      <c r="I380" s="80">
        <f>SUMIF(Y$14:AT$14,C380,Y$7:AT$7)</f>
        <v>0</v>
      </c>
      <c r="J380" s="81">
        <f t="shared" si="2196"/>
        <v>0</v>
      </c>
      <c r="K380" s="80">
        <f t="shared" si="2197"/>
        <v>0</v>
      </c>
      <c r="L380" s="81">
        <f t="shared" si="2198"/>
        <v>0</v>
      </c>
      <c r="M380" s="81">
        <f t="shared" si="2199"/>
        <v>0</v>
      </c>
      <c r="N380" s="82"/>
      <c r="O380" s="81">
        <f t="shared" si="2200"/>
        <v>0</v>
      </c>
      <c r="Q380" s="83">
        <f t="shared" si="1960"/>
        <v>153.91</v>
      </c>
      <c r="R380" s="81">
        <f t="shared" si="2201"/>
        <v>0</v>
      </c>
      <c r="S380" s="83">
        <f t="shared" si="2202"/>
        <v>230.87</v>
      </c>
      <c r="T380" s="81">
        <f t="shared" si="2203"/>
        <v>0</v>
      </c>
      <c r="U380" s="81">
        <f t="shared" si="2204"/>
        <v>0</v>
      </c>
      <c r="V380" s="82"/>
      <c r="W380" s="81">
        <f t="shared" si="2205"/>
        <v>0</v>
      </c>
      <c r="X380" s="10"/>
      <c r="Y380" s="151"/>
      <c r="Z380" s="151"/>
      <c r="AA380" s="151"/>
      <c r="AB380" s="151"/>
      <c r="AC380" s="151"/>
      <c r="AD380" s="151"/>
      <c r="AE380" s="159"/>
      <c r="AF380" s="159"/>
      <c r="AG380" s="159"/>
      <c r="AH380" s="159"/>
      <c r="AI380" s="84">
        <f>IF($I380=AI$7,$E380,0)</f>
        <v>0</v>
      </c>
      <c r="AJ380" s="84">
        <f>IF($K380=ROUND(AI$7*$F380,2),$G380,0)</f>
        <v>0</v>
      </c>
      <c r="AK380" s="141">
        <f t="shared" si="2207"/>
        <v>0</v>
      </c>
      <c r="AL380" s="141">
        <f t="shared" si="2208"/>
        <v>0</v>
      </c>
      <c r="AM380" s="141">
        <f t="shared" si="2209"/>
        <v>0</v>
      </c>
      <c r="AN380" s="141">
        <f t="shared" si="2210"/>
        <v>0</v>
      </c>
      <c r="AO380" s="84">
        <f>IF($I380=AO$7,$E380,0)</f>
        <v>0</v>
      </c>
      <c r="AP380" s="84">
        <f>IF($K380=ROUND(AO$7*$F380,2),$G380,0)</f>
        <v>0</v>
      </c>
      <c r="AQ380" s="141">
        <f t="shared" si="2212"/>
        <v>0</v>
      </c>
      <c r="AR380" s="141">
        <f t="shared" si="2213"/>
        <v>0</v>
      </c>
      <c r="AS380" s="141">
        <f t="shared" si="2214"/>
        <v>0</v>
      </c>
      <c r="AT380" s="141">
        <f t="shared" si="2215"/>
        <v>0</v>
      </c>
      <c r="AU380" s="141">
        <f>IF($H380&gt;0,#REF!,0)</f>
        <v>0</v>
      </c>
      <c r="AV380" s="141">
        <f t="shared" si="2216"/>
        <v>0</v>
      </c>
      <c r="AW380" s="141">
        <f>IF($H380&gt;0,#REF!,0)</f>
        <v>0</v>
      </c>
      <c r="AX380" s="141">
        <f t="shared" si="2217"/>
        <v>0</v>
      </c>
      <c r="AY380" s="247">
        <f t="shared" si="1952"/>
        <v>0</v>
      </c>
      <c r="AZ380" s="85"/>
      <c r="BA380" s="86">
        <v>0</v>
      </c>
    </row>
    <row r="381" spans="1:53" ht="45.75" x14ac:dyDescent="0.65">
      <c r="A381" s="87" t="str">
        <f>IF(E381+G381&gt;0,A378,"")</f>
        <v/>
      </c>
      <c r="B381" s="87" t="str">
        <f>IF(E381+G381&gt;0,B378,"")</f>
        <v/>
      </c>
      <c r="C381" s="76">
        <f>C379</f>
        <v>6</v>
      </c>
      <c r="D381" s="77" t="s">
        <v>218</v>
      </c>
      <c r="E381" s="78">
        <v>0</v>
      </c>
      <c r="F381" s="137">
        <v>1.1000000000000001</v>
      </c>
      <c r="G381" s="78">
        <v>0</v>
      </c>
      <c r="H381" s="249">
        <f t="shared" si="1951"/>
        <v>0</v>
      </c>
      <c r="I381" s="80">
        <f>SUMIF(Y$14:AT$14,C381,Y$7:AT$7)</f>
        <v>0</v>
      </c>
      <c r="J381" s="81">
        <f t="shared" si="2196"/>
        <v>0</v>
      </c>
      <c r="K381" s="80">
        <f t="shared" si="2197"/>
        <v>0</v>
      </c>
      <c r="L381" s="81">
        <f t="shared" si="2198"/>
        <v>0</v>
      </c>
      <c r="M381" s="81">
        <f t="shared" si="2199"/>
        <v>0</v>
      </c>
      <c r="N381" s="82"/>
      <c r="O381" s="81">
        <f t="shared" si="2200"/>
        <v>0</v>
      </c>
      <c r="Q381" s="83">
        <f t="shared" si="1960"/>
        <v>153.91</v>
      </c>
      <c r="R381" s="81">
        <f t="shared" si="2201"/>
        <v>0</v>
      </c>
      <c r="S381" s="83">
        <f t="shared" si="2202"/>
        <v>169.3</v>
      </c>
      <c r="T381" s="81">
        <f t="shared" si="2203"/>
        <v>0</v>
      </c>
      <c r="U381" s="81">
        <f t="shared" si="2204"/>
        <v>0</v>
      </c>
      <c r="V381" s="82"/>
      <c r="W381" s="81">
        <f t="shared" si="2205"/>
        <v>0</v>
      </c>
      <c r="X381" s="10"/>
      <c r="Y381" s="151"/>
      <c r="Z381" s="151"/>
      <c r="AA381" s="151"/>
      <c r="AB381" s="151"/>
      <c r="AC381" s="151"/>
      <c r="AD381" s="151"/>
      <c r="AE381" s="159"/>
      <c r="AF381" s="159"/>
      <c r="AG381" s="159"/>
      <c r="AH381" s="159"/>
      <c r="AI381" s="84">
        <f>IF($I381=AI$7,$E381,0)</f>
        <v>0</v>
      </c>
      <c r="AJ381" s="84">
        <f>IF($K381=ROUND(AI$7*$F381,2),$G381,0)</f>
        <v>0</v>
      </c>
      <c r="AK381" s="141">
        <f t="shared" si="2207"/>
        <v>0</v>
      </c>
      <c r="AL381" s="141">
        <f t="shared" si="2208"/>
        <v>0</v>
      </c>
      <c r="AM381" s="141">
        <f t="shared" si="2209"/>
        <v>0</v>
      </c>
      <c r="AN381" s="141">
        <f t="shared" si="2210"/>
        <v>0</v>
      </c>
      <c r="AO381" s="84">
        <f>IF($I381=AO$7,$E381,0)</f>
        <v>0</v>
      </c>
      <c r="AP381" s="84">
        <f>IF($K381=ROUND(AO$7*$F381,2),$G381,0)</f>
        <v>0</v>
      </c>
      <c r="AQ381" s="141">
        <f t="shared" si="2212"/>
        <v>0</v>
      </c>
      <c r="AR381" s="141">
        <f t="shared" si="2213"/>
        <v>0</v>
      </c>
      <c r="AS381" s="141">
        <f t="shared" si="2214"/>
        <v>0</v>
      </c>
      <c r="AT381" s="141">
        <f t="shared" si="2215"/>
        <v>0</v>
      </c>
      <c r="AU381" s="141">
        <f>IF($H381&gt;0,#REF!,0)</f>
        <v>0</v>
      </c>
      <c r="AV381" s="141">
        <f t="shared" si="2216"/>
        <v>0</v>
      </c>
      <c r="AW381" s="141">
        <f>IF($H381&gt;0,#REF!,0)</f>
        <v>0</v>
      </c>
      <c r="AX381" s="141">
        <f t="shared" si="2217"/>
        <v>0</v>
      </c>
      <c r="AY381" s="247">
        <f t="shared" si="1952"/>
        <v>0</v>
      </c>
      <c r="AZ381" s="85"/>
      <c r="BA381" s="86">
        <v>0</v>
      </c>
    </row>
    <row r="382" spans="1:53" ht="45.75" x14ac:dyDescent="0.65">
      <c r="A382" s="74" t="s">
        <v>216</v>
      </c>
      <c r="B382" s="74" t="s">
        <v>219</v>
      </c>
      <c r="C382" s="76">
        <f>C383</f>
        <v>6</v>
      </c>
      <c r="D382" s="77" t="s">
        <v>220</v>
      </c>
      <c r="E382" s="78">
        <v>3.1280000000000001</v>
      </c>
      <c r="F382" s="137">
        <v>1.5</v>
      </c>
      <c r="G382" s="78">
        <v>0</v>
      </c>
      <c r="H382" s="249">
        <f t="shared" si="1951"/>
        <v>3.1280000000000001E-3</v>
      </c>
      <c r="I382" s="80">
        <f>SUMIF(Y$14:AT$14,C382,Y$6:AT$6)</f>
        <v>0</v>
      </c>
      <c r="J382" s="81">
        <f>IF(H382=0,ROUND(E382*I382,2),ROUND(H382*E382,2))</f>
        <v>0.01</v>
      </c>
      <c r="K382" s="80">
        <f>ROUND(F382*I382,2)</f>
        <v>0</v>
      </c>
      <c r="L382" s="81">
        <f>IF(H382=0,ROUND(ROUND(F382*I382,2)*G382,2),ROUND(G382*H382,2))</f>
        <v>0</v>
      </c>
      <c r="M382" s="81">
        <f>L382-ROUND(G382*I382,2)</f>
        <v>0</v>
      </c>
      <c r="N382" s="82"/>
      <c r="O382" s="81">
        <f>J382+L382+N382</f>
        <v>0.01</v>
      </c>
      <c r="Q382" s="83">
        <f t="shared" si="1960"/>
        <v>153.91</v>
      </c>
      <c r="R382" s="81">
        <f>ROUND(Q382*E382,2)</f>
        <v>481.43</v>
      </c>
      <c r="S382" s="83">
        <f>ROUND(F382*Q382,2)</f>
        <v>230.87</v>
      </c>
      <c r="T382" s="81">
        <f>ROUND(S382*G382,2)</f>
        <v>0</v>
      </c>
      <c r="U382" s="81">
        <f>T382-ROUND(Q382*G382,2)</f>
        <v>0</v>
      </c>
      <c r="V382" s="82"/>
      <c r="W382" s="81">
        <f>R382+T382+V382</f>
        <v>481.43</v>
      </c>
      <c r="X382" s="10"/>
      <c r="Y382" s="151"/>
      <c r="Z382" s="151"/>
      <c r="AA382" s="151"/>
      <c r="AB382" s="151"/>
      <c r="AC382" s="151"/>
      <c r="AD382" s="151"/>
      <c r="AE382" s="159"/>
      <c r="AF382" s="159"/>
      <c r="AG382" s="159"/>
      <c r="AH382" s="159"/>
      <c r="AI382" s="84">
        <f>IF($I382=AI$6,$E382,0)</f>
        <v>0</v>
      </c>
      <c r="AJ382" s="84">
        <f t="shared" ref="AJ382:AJ383" si="2218">IF($K382=ROUND(AI$6*$F382,2),$G382,0)</f>
        <v>0</v>
      </c>
      <c r="AK382" s="141">
        <f>IF($H382&gt;0,AI382,0)</f>
        <v>0</v>
      </c>
      <c r="AL382" s="141">
        <f>IF(AK382&gt;0,1,0)</f>
        <v>0</v>
      </c>
      <c r="AM382" s="141">
        <f>IF($H382&gt;0,AJ382,0)</f>
        <v>0</v>
      </c>
      <c r="AN382" s="141">
        <f>IF(AM382&gt;0,1,0)</f>
        <v>0</v>
      </c>
      <c r="AO382" s="84">
        <f>IF($I382=AO$6,$E382,0)</f>
        <v>0</v>
      </c>
      <c r="AP382" s="84">
        <f t="shared" ref="AP382:AP383" si="2219">IF($K382=ROUND(AO$6*$F382,2),$G382,0)</f>
        <v>0</v>
      </c>
      <c r="AQ382" s="141">
        <f>IF($H382&gt;0,AO382,0)</f>
        <v>0</v>
      </c>
      <c r="AR382" s="141">
        <f>IF(AQ382&gt;0,1,0)</f>
        <v>0</v>
      </c>
      <c r="AS382" s="141">
        <f>IF($H382&gt;0,AP382,0)</f>
        <v>0</v>
      </c>
      <c r="AT382" s="141">
        <f>IF(AS382&gt;0,1,0)</f>
        <v>0</v>
      </c>
      <c r="AU382" s="141" t="e">
        <f>IF($H382&gt;0,#REF!,0)</f>
        <v>#REF!</v>
      </c>
      <c r="AV382" s="141" t="e">
        <f>IF(AU382&gt;0,1,0)</f>
        <v>#REF!</v>
      </c>
      <c r="AW382" s="141" t="e">
        <f>IF($H382&gt;0,#REF!,0)</f>
        <v>#REF!</v>
      </c>
      <c r="AX382" s="141" t="e">
        <f>IF(AW382&gt;0,1,0)</f>
        <v>#REF!</v>
      </c>
      <c r="AY382" s="247">
        <f t="shared" si="1952"/>
        <v>4.9999999999999992E-3</v>
      </c>
      <c r="AZ382" s="85"/>
      <c r="BA382" s="86">
        <v>4.9999999999999991</v>
      </c>
    </row>
    <row r="383" spans="1:53" ht="45.75" x14ac:dyDescent="0.65">
      <c r="A383" s="87" t="str">
        <f>IF(E383+G383&gt;0,A382,"")</f>
        <v/>
      </c>
      <c r="B383" s="87" t="str">
        <f>IF(E383+G383&gt;0,B382,"")</f>
        <v/>
      </c>
      <c r="C383" s="76">
        <v>6</v>
      </c>
      <c r="D383" s="77" t="s">
        <v>220</v>
      </c>
      <c r="E383" s="78">
        <v>0</v>
      </c>
      <c r="F383" s="137">
        <v>1.1000000000000001</v>
      </c>
      <c r="G383" s="78">
        <v>0</v>
      </c>
      <c r="H383" s="249">
        <f t="shared" si="1951"/>
        <v>0</v>
      </c>
      <c r="I383" s="80">
        <f>SUMIF(Y$14:AT$14,C383,Y$6:AT$6)</f>
        <v>0</v>
      </c>
      <c r="J383" s="81">
        <f t="shared" ref="J383:J385" si="2220">IF(H383=0,ROUND(E383*I383,2),ROUND(H383*E383,2))</f>
        <v>0</v>
      </c>
      <c r="K383" s="80">
        <f t="shared" ref="K383:K385" si="2221">ROUND(F383*I383,2)</f>
        <v>0</v>
      </c>
      <c r="L383" s="81">
        <f t="shared" ref="L383:L385" si="2222">IF(H383=0,ROUND(ROUND(F383*I383,2)*G383,2),ROUND(G383*H383,2))</f>
        <v>0</v>
      </c>
      <c r="M383" s="81">
        <f t="shared" ref="M383:M385" si="2223">L383-ROUND(G383*I383,2)</f>
        <v>0</v>
      </c>
      <c r="N383" s="82"/>
      <c r="O383" s="81">
        <f t="shared" ref="O383:O385" si="2224">J383+L383+N383</f>
        <v>0</v>
      </c>
      <c r="Q383" s="83">
        <f t="shared" si="1960"/>
        <v>153.91</v>
      </c>
      <c r="R383" s="81">
        <f t="shared" ref="R383:R385" si="2225">ROUND(Q383*E383,2)</f>
        <v>0</v>
      </c>
      <c r="S383" s="83">
        <f t="shared" ref="S383:S385" si="2226">ROUND(F383*Q383,2)</f>
        <v>169.3</v>
      </c>
      <c r="T383" s="81">
        <f t="shared" ref="T383:T385" si="2227">ROUND(S383*G383,2)</f>
        <v>0</v>
      </c>
      <c r="U383" s="81">
        <f t="shared" ref="U383:U385" si="2228">T383-ROUND(Q383*G383,2)</f>
        <v>0</v>
      </c>
      <c r="V383" s="82"/>
      <c r="W383" s="81">
        <f t="shared" ref="W383:W385" si="2229">R383+T383+V383</f>
        <v>0</v>
      </c>
      <c r="X383" s="10"/>
      <c r="Y383" s="151"/>
      <c r="Z383" s="151"/>
      <c r="AA383" s="151"/>
      <c r="AB383" s="151"/>
      <c r="AC383" s="151"/>
      <c r="AD383" s="151"/>
      <c r="AE383" s="159"/>
      <c r="AF383" s="159"/>
      <c r="AG383" s="159"/>
      <c r="AH383" s="159"/>
      <c r="AI383" s="84">
        <f t="shared" ref="AI383" si="2230">IF($I383=AI$6,$E383,0)</f>
        <v>0</v>
      </c>
      <c r="AJ383" s="84">
        <f t="shared" si="2218"/>
        <v>0</v>
      </c>
      <c r="AK383" s="141">
        <f t="shared" ref="AK383:AK385" si="2231">IF($H383&gt;0,AI383,0)</f>
        <v>0</v>
      </c>
      <c r="AL383" s="141">
        <f t="shared" ref="AL383:AL385" si="2232">IF(AK383&gt;0,1,0)</f>
        <v>0</v>
      </c>
      <c r="AM383" s="141">
        <f t="shared" ref="AM383:AM385" si="2233">IF($H383&gt;0,AJ383,0)</f>
        <v>0</v>
      </c>
      <c r="AN383" s="141">
        <f t="shared" ref="AN383:AN385" si="2234">IF(AM383&gt;0,1,0)</f>
        <v>0</v>
      </c>
      <c r="AO383" s="84">
        <f t="shared" ref="AO383" si="2235">IF($I383=AO$6,$E383,0)</f>
        <v>0</v>
      </c>
      <c r="AP383" s="84">
        <f t="shared" si="2219"/>
        <v>0</v>
      </c>
      <c r="AQ383" s="141">
        <f t="shared" ref="AQ383:AQ385" si="2236">IF($H383&gt;0,AO383,0)</f>
        <v>0</v>
      </c>
      <c r="AR383" s="141">
        <f t="shared" ref="AR383:AR385" si="2237">IF(AQ383&gt;0,1,0)</f>
        <v>0</v>
      </c>
      <c r="AS383" s="141">
        <f t="shared" ref="AS383:AS385" si="2238">IF($H383&gt;0,AP383,0)</f>
        <v>0</v>
      </c>
      <c r="AT383" s="141">
        <f t="shared" ref="AT383:AT385" si="2239">IF(AS383&gt;0,1,0)</f>
        <v>0</v>
      </c>
      <c r="AU383" s="141">
        <f>IF($H383&gt;0,#REF!,0)</f>
        <v>0</v>
      </c>
      <c r="AV383" s="141">
        <f t="shared" ref="AV383:AV385" si="2240">IF(AU383&gt;0,1,0)</f>
        <v>0</v>
      </c>
      <c r="AW383" s="141">
        <f>IF($H383&gt;0,#REF!,0)</f>
        <v>0</v>
      </c>
      <c r="AX383" s="141">
        <f t="shared" ref="AX383:AX385" si="2241">IF(AW383&gt;0,1,0)</f>
        <v>0</v>
      </c>
      <c r="AY383" s="247">
        <f t="shared" si="1952"/>
        <v>0</v>
      </c>
      <c r="AZ383" s="85"/>
      <c r="BA383" s="86">
        <v>0</v>
      </c>
    </row>
    <row r="384" spans="1:53" ht="45.75" x14ac:dyDescent="0.65">
      <c r="A384" s="87" t="str">
        <f>IF(E384+G384&gt;0,A382,"")</f>
        <v/>
      </c>
      <c r="B384" s="87" t="str">
        <f>IF(E384+G384&gt;0,B382,"")</f>
        <v/>
      </c>
      <c r="C384" s="76">
        <f>C383</f>
        <v>6</v>
      </c>
      <c r="D384" s="77" t="s">
        <v>220</v>
      </c>
      <c r="E384" s="78">
        <v>0</v>
      </c>
      <c r="F384" s="137">
        <v>1.5</v>
      </c>
      <c r="G384" s="78">
        <v>0</v>
      </c>
      <c r="H384" s="249">
        <f t="shared" si="1951"/>
        <v>0</v>
      </c>
      <c r="I384" s="80">
        <f>SUMIF(Y$14:AT$14,C384,Y$7:AT$7)</f>
        <v>0</v>
      </c>
      <c r="J384" s="81">
        <f t="shared" si="2220"/>
        <v>0</v>
      </c>
      <c r="K384" s="80">
        <f t="shared" si="2221"/>
        <v>0</v>
      </c>
      <c r="L384" s="81">
        <f t="shared" si="2222"/>
        <v>0</v>
      </c>
      <c r="M384" s="81">
        <f t="shared" si="2223"/>
        <v>0</v>
      </c>
      <c r="N384" s="82"/>
      <c r="O384" s="81">
        <f t="shared" si="2224"/>
        <v>0</v>
      </c>
      <c r="Q384" s="83">
        <f t="shared" si="1960"/>
        <v>153.91</v>
      </c>
      <c r="R384" s="81">
        <f t="shared" si="2225"/>
        <v>0</v>
      </c>
      <c r="S384" s="83">
        <f t="shared" si="2226"/>
        <v>230.87</v>
      </c>
      <c r="T384" s="81">
        <f t="shared" si="2227"/>
        <v>0</v>
      </c>
      <c r="U384" s="81">
        <f t="shared" si="2228"/>
        <v>0</v>
      </c>
      <c r="V384" s="82"/>
      <c r="W384" s="81">
        <f t="shared" si="2229"/>
        <v>0</v>
      </c>
      <c r="X384" s="10"/>
      <c r="Y384" s="151"/>
      <c r="Z384" s="151"/>
      <c r="AA384" s="151"/>
      <c r="AB384" s="151"/>
      <c r="AC384" s="151"/>
      <c r="AD384" s="151"/>
      <c r="AE384" s="159"/>
      <c r="AF384" s="159"/>
      <c r="AG384" s="159"/>
      <c r="AH384" s="159"/>
      <c r="AI384" s="84">
        <f>IF($I384=AI$7,$E384,0)</f>
        <v>0</v>
      </c>
      <c r="AJ384" s="84">
        <f>IF($K384=ROUND(AI$7*$F384,2),$G384,0)</f>
        <v>0</v>
      </c>
      <c r="AK384" s="141">
        <f t="shared" si="2231"/>
        <v>0</v>
      </c>
      <c r="AL384" s="141">
        <f t="shared" si="2232"/>
        <v>0</v>
      </c>
      <c r="AM384" s="141">
        <f t="shared" si="2233"/>
        <v>0</v>
      </c>
      <c r="AN384" s="141">
        <f t="shared" si="2234"/>
        <v>0</v>
      </c>
      <c r="AO384" s="84">
        <f>IF($I384=AO$7,$E384,0)</f>
        <v>0</v>
      </c>
      <c r="AP384" s="84">
        <f>IF($K384=ROUND(AO$7*$F384,2),$G384,0)</f>
        <v>0</v>
      </c>
      <c r="AQ384" s="141">
        <f t="shared" si="2236"/>
        <v>0</v>
      </c>
      <c r="AR384" s="141">
        <f t="shared" si="2237"/>
        <v>0</v>
      </c>
      <c r="AS384" s="141">
        <f t="shared" si="2238"/>
        <v>0</v>
      </c>
      <c r="AT384" s="141">
        <f t="shared" si="2239"/>
        <v>0</v>
      </c>
      <c r="AU384" s="141">
        <f>IF($H384&gt;0,#REF!,0)</f>
        <v>0</v>
      </c>
      <c r="AV384" s="141">
        <f t="shared" si="2240"/>
        <v>0</v>
      </c>
      <c r="AW384" s="141">
        <f>IF($H384&gt;0,#REF!,0)</f>
        <v>0</v>
      </c>
      <c r="AX384" s="141">
        <f t="shared" si="2241"/>
        <v>0</v>
      </c>
      <c r="AY384" s="247">
        <f t="shared" si="1952"/>
        <v>0</v>
      </c>
      <c r="AZ384" s="85"/>
      <c r="BA384" s="86">
        <v>0</v>
      </c>
    </row>
    <row r="385" spans="1:53" ht="45.75" x14ac:dyDescent="0.65">
      <c r="A385" s="87" t="str">
        <f>IF(E385+G385&gt;0,A382,"")</f>
        <v/>
      </c>
      <c r="B385" s="87" t="str">
        <f>IF(E385+G385&gt;0,B382,"")</f>
        <v/>
      </c>
      <c r="C385" s="76">
        <f>C383</f>
        <v>6</v>
      </c>
      <c r="D385" s="77" t="s">
        <v>220</v>
      </c>
      <c r="E385" s="78">
        <v>0</v>
      </c>
      <c r="F385" s="137">
        <v>1.1000000000000001</v>
      </c>
      <c r="G385" s="78">
        <v>0</v>
      </c>
      <c r="H385" s="249">
        <f t="shared" si="1951"/>
        <v>0</v>
      </c>
      <c r="I385" s="80">
        <f>SUMIF(Y$14:AT$14,C385,Y$7:AT$7)</f>
        <v>0</v>
      </c>
      <c r="J385" s="81">
        <f t="shared" si="2220"/>
        <v>0</v>
      </c>
      <c r="K385" s="80">
        <f t="shared" si="2221"/>
        <v>0</v>
      </c>
      <c r="L385" s="81">
        <f t="shared" si="2222"/>
        <v>0</v>
      </c>
      <c r="M385" s="81">
        <f t="shared" si="2223"/>
        <v>0</v>
      </c>
      <c r="N385" s="82"/>
      <c r="O385" s="81">
        <f t="shared" si="2224"/>
        <v>0</v>
      </c>
      <c r="Q385" s="83">
        <f t="shared" si="1960"/>
        <v>153.91</v>
      </c>
      <c r="R385" s="81">
        <f t="shared" si="2225"/>
        <v>0</v>
      </c>
      <c r="S385" s="83">
        <f t="shared" si="2226"/>
        <v>169.3</v>
      </c>
      <c r="T385" s="81">
        <f t="shared" si="2227"/>
        <v>0</v>
      </c>
      <c r="U385" s="81">
        <f t="shared" si="2228"/>
        <v>0</v>
      </c>
      <c r="V385" s="82"/>
      <c r="W385" s="81">
        <f t="shared" si="2229"/>
        <v>0</v>
      </c>
      <c r="X385" s="10"/>
      <c r="Y385" s="151"/>
      <c r="Z385" s="151"/>
      <c r="AA385" s="151"/>
      <c r="AB385" s="151"/>
      <c r="AC385" s="151"/>
      <c r="AD385" s="151"/>
      <c r="AE385" s="159"/>
      <c r="AF385" s="159"/>
      <c r="AG385" s="159"/>
      <c r="AH385" s="159"/>
      <c r="AI385" s="84">
        <f>IF($I385=AI$7,$E385,0)</f>
        <v>0</v>
      </c>
      <c r="AJ385" s="84">
        <f>IF($K385=ROUND(AI$7*$F385,2),$G385,0)</f>
        <v>0</v>
      </c>
      <c r="AK385" s="141">
        <f t="shared" si="2231"/>
        <v>0</v>
      </c>
      <c r="AL385" s="141">
        <f t="shared" si="2232"/>
        <v>0</v>
      </c>
      <c r="AM385" s="141">
        <f t="shared" si="2233"/>
        <v>0</v>
      </c>
      <c r="AN385" s="141">
        <f t="shared" si="2234"/>
        <v>0</v>
      </c>
      <c r="AO385" s="84">
        <f>IF($I385=AO$7,$E385,0)</f>
        <v>0</v>
      </c>
      <c r="AP385" s="84">
        <f>IF($K385=ROUND(AO$7*$F385,2),$G385,0)</f>
        <v>0</v>
      </c>
      <c r="AQ385" s="141">
        <f t="shared" si="2236"/>
        <v>0</v>
      </c>
      <c r="AR385" s="141">
        <f t="shared" si="2237"/>
        <v>0</v>
      </c>
      <c r="AS385" s="141">
        <f t="shared" si="2238"/>
        <v>0</v>
      </c>
      <c r="AT385" s="141">
        <f t="shared" si="2239"/>
        <v>0</v>
      </c>
      <c r="AU385" s="141">
        <f>IF($H385&gt;0,#REF!,0)</f>
        <v>0</v>
      </c>
      <c r="AV385" s="141">
        <f t="shared" si="2240"/>
        <v>0</v>
      </c>
      <c r="AW385" s="141">
        <f>IF($H385&gt;0,#REF!,0)</f>
        <v>0</v>
      </c>
      <c r="AX385" s="141">
        <f t="shared" si="2241"/>
        <v>0</v>
      </c>
      <c r="AY385" s="247">
        <f t="shared" si="1952"/>
        <v>0</v>
      </c>
      <c r="AZ385" s="85"/>
      <c r="BA385" s="86">
        <v>0</v>
      </c>
    </row>
    <row r="386" spans="1:53" ht="45.75" x14ac:dyDescent="0.65">
      <c r="A386" s="74" t="s">
        <v>221</v>
      </c>
      <c r="B386" s="74" t="s">
        <v>46</v>
      </c>
      <c r="C386" s="76">
        <f>C387</f>
        <v>6</v>
      </c>
      <c r="D386" s="77" t="s">
        <v>222</v>
      </c>
      <c r="E386" s="78">
        <v>0.98399999999999999</v>
      </c>
      <c r="F386" s="137">
        <v>1.5</v>
      </c>
      <c r="G386" s="78">
        <v>0</v>
      </c>
      <c r="H386" s="249">
        <f t="shared" si="1951"/>
        <v>9.8400000000000007E-4</v>
      </c>
      <c r="I386" s="80">
        <f>SUMIF(Y$14:AT$14,C386,Y$6:AT$6)</f>
        <v>0</v>
      </c>
      <c r="J386" s="81">
        <f>IF(H386=0,ROUND(E386*I386,2),ROUND(H386*E386,2))</f>
        <v>0</v>
      </c>
      <c r="K386" s="80">
        <f>ROUND(F386*I386,2)</f>
        <v>0</v>
      </c>
      <c r="L386" s="81">
        <f>IF(H386=0,ROUND(ROUND(F386*I386,2)*G386,2),ROUND(G386*H386,2))</f>
        <v>0</v>
      </c>
      <c r="M386" s="81">
        <f>L386-ROUND(G386*I386,2)</f>
        <v>0</v>
      </c>
      <c r="N386" s="82"/>
      <c r="O386" s="81">
        <f>J386+L386+N386</f>
        <v>0</v>
      </c>
      <c r="Q386" s="83">
        <f t="shared" si="1960"/>
        <v>153.91</v>
      </c>
      <c r="R386" s="81">
        <f>ROUND(Q386*E386,2)</f>
        <v>151.44999999999999</v>
      </c>
      <c r="S386" s="83">
        <f>ROUND(F386*Q386,2)</f>
        <v>230.87</v>
      </c>
      <c r="T386" s="81">
        <f>ROUND(S386*G386,2)</f>
        <v>0</v>
      </c>
      <c r="U386" s="81">
        <f>T386-ROUND(Q386*G386,2)</f>
        <v>0</v>
      </c>
      <c r="V386" s="82"/>
      <c r="W386" s="81">
        <f>R386+T386+V386</f>
        <v>151.44999999999999</v>
      </c>
      <c r="X386" s="10"/>
      <c r="Y386" s="151"/>
      <c r="Z386" s="151"/>
      <c r="AA386" s="151"/>
      <c r="AB386" s="151"/>
      <c r="AC386" s="151"/>
      <c r="AD386" s="151"/>
      <c r="AE386" s="159"/>
      <c r="AF386" s="159"/>
      <c r="AG386" s="159"/>
      <c r="AH386" s="159"/>
      <c r="AI386" s="84">
        <f>IF($I386=AI$6,$E386,0)</f>
        <v>0</v>
      </c>
      <c r="AJ386" s="84">
        <f t="shared" ref="AJ386:AJ387" si="2242">IF($K386=ROUND(AI$6*$F386,2),$G386,0)</f>
        <v>0</v>
      </c>
      <c r="AK386" s="141">
        <f>IF($H386&gt;0,AI386,0)</f>
        <v>0</v>
      </c>
      <c r="AL386" s="141">
        <f>IF(AK386&gt;0,1,0)</f>
        <v>0</v>
      </c>
      <c r="AM386" s="141">
        <f>IF($H386&gt;0,AJ386,0)</f>
        <v>0</v>
      </c>
      <c r="AN386" s="141">
        <f>IF(AM386&gt;0,1,0)</f>
        <v>0</v>
      </c>
      <c r="AO386" s="84">
        <f>IF($I386=AO$6,$E386,0)</f>
        <v>0</v>
      </c>
      <c r="AP386" s="84">
        <f t="shared" ref="AP386:AP387" si="2243">IF($K386=ROUND(AO$6*$F386,2),$G386,0)</f>
        <v>0</v>
      </c>
      <c r="AQ386" s="141">
        <f>IF($H386&gt;0,AO386,0)</f>
        <v>0</v>
      </c>
      <c r="AR386" s="141">
        <f>IF(AQ386&gt;0,1,0)</f>
        <v>0</v>
      </c>
      <c r="AS386" s="141">
        <f>IF($H386&gt;0,AP386,0)</f>
        <v>0</v>
      </c>
      <c r="AT386" s="141">
        <f>IF(AS386&gt;0,1,0)</f>
        <v>0</v>
      </c>
      <c r="AU386" s="141" t="e">
        <f>IF($H386&gt;0,#REF!,0)</f>
        <v>#REF!</v>
      </c>
      <c r="AV386" s="141" t="e">
        <f>IF(AU386&gt;0,1,0)</f>
        <v>#REF!</v>
      </c>
      <c r="AW386" s="141" t="e">
        <f>IF($H386&gt;0,#REF!,0)</f>
        <v>#REF!</v>
      </c>
      <c r="AX386" s="141" t="e">
        <f>IF(AW386&gt;0,1,0)</f>
        <v>#REF!</v>
      </c>
      <c r="AY386" s="247">
        <f t="shared" si="1952"/>
        <v>2E-3</v>
      </c>
      <c r="AZ386" s="85"/>
      <c r="BA386" s="86">
        <v>2</v>
      </c>
    </row>
    <row r="387" spans="1:53" ht="45.75" x14ac:dyDescent="0.65">
      <c r="A387" s="87" t="str">
        <f>IF(E387+G387&gt;0,A386,"")</f>
        <v/>
      </c>
      <c r="B387" s="87" t="str">
        <f>IF(E387+G387&gt;0,B386,"")</f>
        <v/>
      </c>
      <c r="C387" s="76">
        <v>6</v>
      </c>
      <c r="D387" s="77" t="s">
        <v>222</v>
      </c>
      <c r="E387" s="78">
        <v>0</v>
      </c>
      <c r="F387" s="137">
        <v>1.1000000000000001</v>
      </c>
      <c r="G387" s="78">
        <v>0</v>
      </c>
      <c r="H387" s="249">
        <f t="shared" si="1951"/>
        <v>0</v>
      </c>
      <c r="I387" s="80">
        <f>SUMIF(Y$14:AT$14,C387,Y$6:AT$6)</f>
        <v>0</v>
      </c>
      <c r="J387" s="81">
        <f t="shared" ref="J387:J389" si="2244">IF(H387=0,ROUND(E387*I387,2),ROUND(H387*E387,2))</f>
        <v>0</v>
      </c>
      <c r="K387" s="80">
        <f t="shared" ref="K387:K389" si="2245">ROUND(F387*I387,2)</f>
        <v>0</v>
      </c>
      <c r="L387" s="81">
        <f t="shared" ref="L387:L389" si="2246">IF(H387=0,ROUND(ROUND(F387*I387,2)*G387,2),ROUND(G387*H387,2))</f>
        <v>0</v>
      </c>
      <c r="M387" s="81">
        <f t="shared" ref="M387:M389" si="2247">L387-ROUND(G387*I387,2)</f>
        <v>0</v>
      </c>
      <c r="N387" s="82"/>
      <c r="O387" s="81">
        <f t="shared" ref="O387:O389" si="2248">J387+L387+N387</f>
        <v>0</v>
      </c>
      <c r="Q387" s="83">
        <f t="shared" si="1960"/>
        <v>153.91</v>
      </c>
      <c r="R387" s="81">
        <f t="shared" ref="R387:R389" si="2249">ROUND(Q387*E387,2)</f>
        <v>0</v>
      </c>
      <c r="S387" s="83">
        <f t="shared" ref="S387:S389" si="2250">ROUND(F387*Q387,2)</f>
        <v>169.3</v>
      </c>
      <c r="T387" s="81">
        <f t="shared" ref="T387:T389" si="2251">ROUND(S387*G387,2)</f>
        <v>0</v>
      </c>
      <c r="U387" s="81">
        <f t="shared" ref="U387:U389" si="2252">T387-ROUND(Q387*G387,2)</f>
        <v>0</v>
      </c>
      <c r="V387" s="82"/>
      <c r="W387" s="81">
        <f t="shared" ref="W387:W389" si="2253">R387+T387+V387</f>
        <v>0</v>
      </c>
      <c r="X387" s="10"/>
      <c r="Y387" s="151"/>
      <c r="Z387" s="151"/>
      <c r="AA387" s="151"/>
      <c r="AB387" s="151"/>
      <c r="AC387" s="151"/>
      <c r="AD387" s="151"/>
      <c r="AE387" s="159"/>
      <c r="AF387" s="159"/>
      <c r="AG387" s="159"/>
      <c r="AH387" s="159"/>
      <c r="AI387" s="84">
        <f t="shared" ref="AI387" si="2254">IF($I387=AI$6,$E387,0)</f>
        <v>0</v>
      </c>
      <c r="AJ387" s="84">
        <f t="shared" si="2242"/>
        <v>0</v>
      </c>
      <c r="AK387" s="141">
        <f t="shared" ref="AK387:AK389" si="2255">IF($H387&gt;0,AI387,0)</f>
        <v>0</v>
      </c>
      <c r="AL387" s="141">
        <f t="shared" ref="AL387:AL389" si="2256">IF(AK387&gt;0,1,0)</f>
        <v>0</v>
      </c>
      <c r="AM387" s="141">
        <f t="shared" ref="AM387:AM389" si="2257">IF($H387&gt;0,AJ387,0)</f>
        <v>0</v>
      </c>
      <c r="AN387" s="141">
        <f t="shared" ref="AN387:AN389" si="2258">IF(AM387&gt;0,1,0)</f>
        <v>0</v>
      </c>
      <c r="AO387" s="84">
        <f t="shared" ref="AO387" si="2259">IF($I387=AO$6,$E387,0)</f>
        <v>0</v>
      </c>
      <c r="AP387" s="84">
        <f t="shared" si="2243"/>
        <v>0</v>
      </c>
      <c r="AQ387" s="141">
        <f t="shared" ref="AQ387:AQ389" si="2260">IF($H387&gt;0,AO387,0)</f>
        <v>0</v>
      </c>
      <c r="AR387" s="141">
        <f t="shared" ref="AR387:AR389" si="2261">IF(AQ387&gt;0,1,0)</f>
        <v>0</v>
      </c>
      <c r="AS387" s="141">
        <f t="shared" ref="AS387:AS389" si="2262">IF($H387&gt;0,AP387,0)</f>
        <v>0</v>
      </c>
      <c r="AT387" s="141">
        <f t="shared" ref="AT387:AT389" si="2263">IF(AS387&gt;0,1,0)</f>
        <v>0</v>
      </c>
      <c r="AU387" s="141">
        <f>IF($H387&gt;0,#REF!,0)</f>
        <v>0</v>
      </c>
      <c r="AV387" s="141">
        <f t="shared" ref="AV387:AV389" si="2264">IF(AU387&gt;0,1,0)</f>
        <v>0</v>
      </c>
      <c r="AW387" s="141">
        <f>IF($H387&gt;0,#REF!,0)</f>
        <v>0</v>
      </c>
      <c r="AX387" s="141">
        <f t="shared" ref="AX387:AX389" si="2265">IF(AW387&gt;0,1,0)</f>
        <v>0</v>
      </c>
      <c r="AY387" s="247">
        <f t="shared" si="1952"/>
        <v>0</v>
      </c>
      <c r="AZ387" s="85"/>
      <c r="BA387" s="86">
        <v>0</v>
      </c>
    </row>
    <row r="388" spans="1:53" ht="45.75" x14ac:dyDescent="0.65">
      <c r="A388" s="87" t="str">
        <f>IF(E388+G388&gt;0,A386,"")</f>
        <v/>
      </c>
      <c r="B388" s="87" t="str">
        <f>IF(E388+G388&gt;0,B386,"")</f>
        <v/>
      </c>
      <c r="C388" s="76">
        <f>C387</f>
        <v>6</v>
      </c>
      <c r="D388" s="77" t="s">
        <v>222</v>
      </c>
      <c r="E388" s="78">
        <v>0</v>
      </c>
      <c r="F388" s="137">
        <v>1.5</v>
      </c>
      <c r="G388" s="78">
        <v>0</v>
      </c>
      <c r="H388" s="249">
        <f t="shared" si="1951"/>
        <v>0</v>
      </c>
      <c r="I388" s="80">
        <f>SUMIF(Y$14:AT$14,C388,Y$7:AT$7)</f>
        <v>0</v>
      </c>
      <c r="J388" s="81">
        <f t="shared" si="2244"/>
        <v>0</v>
      </c>
      <c r="K388" s="80">
        <f t="shared" si="2245"/>
        <v>0</v>
      </c>
      <c r="L388" s="81">
        <f t="shared" si="2246"/>
        <v>0</v>
      </c>
      <c r="M388" s="81">
        <f t="shared" si="2247"/>
        <v>0</v>
      </c>
      <c r="N388" s="82"/>
      <c r="O388" s="81">
        <f t="shared" si="2248"/>
        <v>0</v>
      </c>
      <c r="Q388" s="83">
        <f t="shared" si="1960"/>
        <v>153.91</v>
      </c>
      <c r="R388" s="81">
        <f t="shared" si="2249"/>
        <v>0</v>
      </c>
      <c r="S388" s="83">
        <f t="shared" si="2250"/>
        <v>230.87</v>
      </c>
      <c r="T388" s="81">
        <f t="shared" si="2251"/>
        <v>0</v>
      </c>
      <c r="U388" s="81">
        <f t="shared" si="2252"/>
        <v>0</v>
      </c>
      <c r="V388" s="82"/>
      <c r="W388" s="81">
        <f t="shared" si="2253"/>
        <v>0</v>
      </c>
      <c r="X388" s="10"/>
      <c r="Y388" s="151"/>
      <c r="Z388" s="151"/>
      <c r="AA388" s="151"/>
      <c r="AB388" s="151"/>
      <c r="AC388" s="151"/>
      <c r="AD388" s="151"/>
      <c r="AE388" s="159"/>
      <c r="AF388" s="159"/>
      <c r="AG388" s="159"/>
      <c r="AH388" s="159"/>
      <c r="AI388" s="84">
        <f>IF($I388=AI$7,$E388,0)</f>
        <v>0</v>
      </c>
      <c r="AJ388" s="84">
        <f>IF($K388=ROUND(AI$7*$F388,2),$G388,0)</f>
        <v>0</v>
      </c>
      <c r="AK388" s="141">
        <f t="shared" si="2255"/>
        <v>0</v>
      </c>
      <c r="AL388" s="141">
        <f t="shared" si="2256"/>
        <v>0</v>
      </c>
      <c r="AM388" s="141">
        <f t="shared" si="2257"/>
        <v>0</v>
      </c>
      <c r="AN388" s="141">
        <f t="shared" si="2258"/>
        <v>0</v>
      </c>
      <c r="AO388" s="84">
        <f>IF($I388=AO$7,$E388,0)</f>
        <v>0</v>
      </c>
      <c r="AP388" s="84">
        <f>IF($K388=ROUND(AO$7*$F388,2),$G388,0)</f>
        <v>0</v>
      </c>
      <c r="AQ388" s="141">
        <f t="shared" si="2260"/>
        <v>0</v>
      </c>
      <c r="AR388" s="141">
        <f t="shared" si="2261"/>
        <v>0</v>
      </c>
      <c r="AS388" s="141">
        <f t="shared" si="2262"/>
        <v>0</v>
      </c>
      <c r="AT388" s="141">
        <f t="shared" si="2263"/>
        <v>0</v>
      </c>
      <c r="AU388" s="141">
        <f>IF($H388&gt;0,#REF!,0)</f>
        <v>0</v>
      </c>
      <c r="AV388" s="141">
        <f t="shared" si="2264"/>
        <v>0</v>
      </c>
      <c r="AW388" s="141">
        <f>IF($H388&gt;0,#REF!,0)</f>
        <v>0</v>
      </c>
      <c r="AX388" s="141">
        <f t="shared" si="2265"/>
        <v>0</v>
      </c>
      <c r="AY388" s="247">
        <f t="shared" si="1952"/>
        <v>0</v>
      </c>
      <c r="AZ388" s="85"/>
      <c r="BA388" s="86">
        <v>0</v>
      </c>
    </row>
    <row r="389" spans="1:53" ht="45.75" x14ac:dyDescent="0.65">
      <c r="A389" s="87" t="str">
        <f>IF(E389+G389&gt;0,A386,"")</f>
        <v/>
      </c>
      <c r="B389" s="87" t="str">
        <f>IF(E389+G389&gt;0,B386,"")</f>
        <v/>
      </c>
      <c r="C389" s="76">
        <f>C387</f>
        <v>6</v>
      </c>
      <c r="D389" s="77" t="s">
        <v>222</v>
      </c>
      <c r="E389" s="78">
        <v>0</v>
      </c>
      <c r="F389" s="137">
        <v>1.1000000000000001</v>
      </c>
      <c r="G389" s="78">
        <v>0</v>
      </c>
      <c r="H389" s="249">
        <f t="shared" si="1951"/>
        <v>0</v>
      </c>
      <c r="I389" s="80">
        <f>SUMIF(Y$14:AT$14,C389,Y$7:AT$7)</f>
        <v>0</v>
      </c>
      <c r="J389" s="81">
        <f t="shared" si="2244"/>
        <v>0</v>
      </c>
      <c r="K389" s="80">
        <f t="shared" si="2245"/>
        <v>0</v>
      </c>
      <c r="L389" s="81">
        <f t="shared" si="2246"/>
        <v>0</v>
      </c>
      <c r="M389" s="81">
        <f t="shared" si="2247"/>
        <v>0</v>
      </c>
      <c r="N389" s="82"/>
      <c r="O389" s="81">
        <f t="shared" si="2248"/>
        <v>0</v>
      </c>
      <c r="Q389" s="83">
        <f t="shared" si="1960"/>
        <v>153.91</v>
      </c>
      <c r="R389" s="81">
        <f t="shared" si="2249"/>
        <v>0</v>
      </c>
      <c r="S389" s="83">
        <f t="shared" si="2250"/>
        <v>169.3</v>
      </c>
      <c r="T389" s="81">
        <f t="shared" si="2251"/>
        <v>0</v>
      </c>
      <c r="U389" s="81">
        <f t="shared" si="2252"/>
        <v>0</v>
      </c>
      <c r="V389" s="82"/>
      <c r="W389" s="81">
        <f t="shared" si="2253"/>
        <v>0</v>
      </c>
      <c r="X389" s="10"/>
      <c r="Y389" s="151"/>
      <c r="Z389" s="151"/>
      <c r="AA389" s="151"/>
      <c r="AB389" s="151"/>
      <c r="AC389" s="151"/>
      <c r="AD389" s="151"/>
      <c r="AE389" s="159"/>
      <c r="AF389" s="159"/>
      <c r="AG389" s="159"/>
      <c r="AH389" s="159"/>
      <c r="AI389" s="84">
        <f>IF($I389=AI$7,$E389,0)</f>
        <v>0</v>
      </c>
      <c r="AJ389" s="84">
        <f>IF($K389=ROUND(AI$7*$F389,2),$G389,0)</f>
        <v>0</v>
      </c>
      <c r="AK389" s="141">
        <f t="shared" si="2255"/>
        <v>0</v>
      </c>
      <c r="AL389" s="141">
        <f t="shared" si="2256"/>
        <v>0</v>
      </c>
      <c r="AM389" s="141">
        <f t="shared" si="2257"/>
        <v>0</v>
      </c>
      <c r="AN389" s="141">
        <f t="shared" si="2258"/>
        <v>0</v>
      </c>
      <c r="AO389" s="84">
        <f>IF($I389=AO$7,$E389,0)</f>
        <v>0</v>
      </c>
      <c r="AP389" s="84">
        <f>IF($K389=ROUND(AO$7*$F389,2),$G389,0)</f>
        <v>0</v>
      </c>
      <c r="AQ389" s="141">
        <f t="shared" si="2260"/>
        <v>0</v>
      </c>
      <c r="AR389" s="141">
        <f t="shared" si="2261"/>
        <v>0</v>
      </c>
      <c r="AS389" s="141">
        <f t="shared" si="2262"/>
        <v>0</v>
      </c>
      <c r="AT389" s="141">
        <f t="shared" si="2263"/>
        <v>0</v>
      </c>
      <c r="AU389" s="141">
        <f>IF($H389&gt;0,#REF!,0)</f>
        <v>0</v>
      </c>
      <c r="AV389" s="141">
        <f t="shared" si="2264"/>
        <v>0</v>
      </c>
      <c r="AW389" s="141">
        <f>IF($H389&gt;0,#REF!,0)</f>
        <v>0</v>
      </c>
      <c r="AX389" s="141">
        <f t="shared" si="2265"/>
        <v>0</v>
      </c>
      <c r="AY389" s="247">
        <f t="shared" si="1952"/>
        <v>0</v>
      </c>
      <c r="AZ389" s="85"/>
      <c r="BA389" s="86">
        <v>0</v>
      </c>
    </row>
    <row r="390" spans="1:53" ht="45.75" x14ac:dyDescent="0.65">
      <c r="A390" s="74" t="s">
        <v>223</v>
      </c>
      <c r="B390" s="74" t="s">
        <v>46</v>
      </c>
      <c r="C390" s="76">
        <f>C391</f>
        <v>7</v>
      </c>
      <c r="D390" s="77" t="s">
        <v>224</v>
      </c>
      <c r="E390" s="78">
        <v>0.51400000000000001</v>
      </c>
      <c r="F390" s="137">
        <v>1.5</v>
      </c>
      <c r="G390" s="78">
        <v>0</v>
      </c>
      <c r="H390" s="249">
        <f t="shared" si="1951"/>
        <v>5.1400000000000003E-4</v>
      </c>
      <c r="I390" s="80">
        <f>SUMIF(Y$14:AT$14,C390,Y$6:AT$6)</f>
        <v>0</v>
      </c>
      <c r="J390" s="81">
        <f>IF(H390=0,ROUND(E390*I390,2),ROUND(H390*E390,2))</f>
        <v>0</v>
      </c>
      <c r="K390" s="80">
        <f>ROUND(F390*I390,2)</f>
        <v>0</v>
      </c>
      <c r="L390" s="81">
        <f>IF(H390=0,ROUND(ROUND(F390*I390,2)*G390,2),ROUND(G390*H390,2))</f>
        <v>0</v>
      </c>
      <c r="M390" s="81">
        <f>L390-ROUND(G390*I390,2)</f>
        <v>0</v>
      </c>
      <c r="N390" s="82"/>
      <c r="O390" s="81">
        <f>J390+L390+N390</f>
        <v>0</v>
      </c>
      <c r="Q390" s="83">
        <f t="shared" si="1960"/>
        <v>153.91</v>
      </c>
      <c r="R390" s="81">
        <f>ROUND(Q390*E390,2)</f>
        <v>79.11</v>
      </c>
      <c r="S390" s="83">
        <f>ROUND(F390*Q390,2)</f>
        <v>230.87</v>
      </c>
      <c r="T390" s="81">
        <f>ROUND(S390*G390,2)</f>
        <v>0</v>
      </c>
      <c r="U390" s="81">
        <f>T390-ROUND(Q390*G390,2)</f>
        <v>0</v>
      </c>
      <c r="V390" s="82"/>
      <c r="W390" s="81">
        <f>R390+T390+V390</f>
        <v>79.11</v>
      </c>
      <c r="X390" s="10"/>
      <c r="Y390" s="151"/>
      <c r="Z390" s="151"/>
      <c r="AA390" s="151"/>
      <c r="AB390" s="151"/>
      <c r="AC390" s="151"/>
      <c r="AD390" s="151"/>
      <c r="AE390" s="159"/>
      <c r="AF390" s="159"/>
      <c r="AG390" s="159"/>
      <c r="AH390" s="159"/>
      <c r="AI390" s="84">
        <f>IF($I390=AI$6,$E390,0)</f>
        <v>0</v>
      </c>
      <c r="AJ390" s="84">
        <f t="shared" ref="AJ390:AJ391" si="2266">IF($K390=ROUND(AI$6*$F390,2),$G390,0)</f>
        <v>0</v>
      </c>
      <c r="AK390" s="141">
        <f>IF($H390&gt;0,AI390,0)</f>
        <v>0</v>
      </c>
      <c r="AL390" s="141">
        <f>IF(AK390&gt;0,1,0)</f>
        <v>0</v>
      </c>
      <c r="AM390" s="141">
        <f>IF($H390&gt;0,AJ390,0)</f>
        <v>0</v>
      </c>
      <c r="AN390" s="141">
        <f>IF(AM390&gt;0,1,0)</f>
        <v>0</v>
      </c>
      <c r="AO390" s="84">
        <f>IF($I390=AO$6,$E390,0)</f>
        <v>0</v>
      </c>
      <c r="AP390" s="84">
        <f t="shared" ref="AP390:AP391" si="2267">IF($K390=ROUND(AO$6*$F390,2),$G390,0)</f>
        <v>0</v>
      </c>
      <c r="AQ390" s="141">
        <f>IF($H390&gt;0,AO390,0)</f>
        <v>0</v>
      </c>
      <c r="AR390" s="141">
        <f>IF(AQ390&gt;0,1,0)</f>
        <v>0</v>
      </c>
      <c r="AS390" s="141">
        <f>IF($H390&gt;0,AP390,0)</f>
        <v>0</v>
      </c>
      <c r="AT390" s="141">
        <f>IF(AS390&gt;0,1,0)</f>
        <v>0</v>
      </c>
      <c r="AU390" s="141" t="e">
        <f>IF($H390&gt;0,#REF!,0)</f>
        <v>#REF!</v>
      </c>
      <c r="AV390" s="141" t="e">
        <f>IF(AU390&gt;0,1,0)</f>
        <v>#REF!</v>
      </c>
      <c r="AW390" s="141" t="e">
        <f>IF($H390&gt;0,#REF!,0)</f>
        <v>#REF!</v>
      </c>
      <c r="AX390" s="141" t="e">
        <f>IF(AW390&gt;0,1,0)</f>
        <v>#REF!</v>
      </c>
      <c r="AY390" s="247">
        <f t="shared" si="1952"/>
        <v>1.1000000000000001E-3</v>
      </c>
      <c r="AZ390" s="85"/>
      <c r="BA390" s="86">
        <v>1.1000000000000001</v>
      </c>
    </row>
    <row r="391" spans="1:53" ht="45.75" x14ac:dyDescent="0.65">
      <c r="A391" s="87" t="str">
        <f>IF(E391+G391&gt;0,A390,"")</f>
        <v/>
      </c>
      <c r="B391" s="87" t="str">
        <f>IF(E391+G391&gt;0,B390,"")</f>
        <v/>
      </c>
      <c r="C391" s="76">
        <v>7</v>
      </c>
      <c r="D391" s="77" t="s">
        <v>224</v>
      </c>
      <c r="E391" s="78">
        <v>0</v>
      </c>
      <c r="F391" s="137">
        <v>1.1000000000000001</v>
      </c>
      <c r="G391" s="78">
        <v>0</v>
      </c>
      <c r="H391" s="249">
        <f t="shared" si="1951"/>
        <v>0</v>
      </c>
      <c r="I391" s="80">
        <f>SUMIF(Y$14:AT$14,C391,Y$6:AT$6)</f>
        <v>0</v>
      </c>
      <c r="J391" s="81">
        <f t="shared" ref="J391:J393" si="2268">IF(H391=0,ROUND(E391*I391,2),ROUND(H391*E391,2))</f>
        <v>0</v>
      </c>
      <c r="K391" s="80">
        <f t="shared" ref="K391:K393" si="2269">ROUND(F391*I391,2)</f>
        <v>0</v>
      </c>
      <c r="L391" s="81">
        <f t="shared" ref="L391:L393" si="2270">IF(H391=0,ROUND(ROUND(F391*I391,2)*G391,2),ROUND(G391*H391,2))</f>
        <v>0</v>
      </c>
      <c r="M391" s="81">
        <f t="shared" ref="M391:M393" si="2271">L391-ROUND(G391*I391,2)</f>
        <v>0</v>
      </c>
      <c r="N391" s="82"/>
      <c r="O391" s="81">
        <f t="shared" ref="O391:O393" si="2272">J391+L391+N391</f>
        <v>0</v>
      </c>
      <c r="Q391" s="83">
        <f t="shared" si="1960"/>
        <v>153.91</v>
      </c>
      <c r="R391" s="81">
        <f t="shared" ref="R391:R393" si="2273">ROUND(Q391*E391,2)</f>
        <v>0</v>
      </c>
      <c r="S391" s="83">
        <f t="shared" ref="S391:S393" si="2274">ROUND(F391*Q391,2)</f>
        <v>169.3</v>
      </c>
      <c r="T391" s="81">
        <f t="shared" ref="T391:T393" si="2275">ROUND(S391*G391,2)</f>
        <v>0</v>
      </c>
      <c r="U391" s="81">
        <f t="shared" ref="U391:U393" si="2276">T391-ROUND(Q391*G391,2)</f>
        <v>0</v>
      </c>
      <c r="V391" s="82"/>
      <c r="W391" s="81">
        <f t="shared" ref="W391:W393" si="2277">R391+T391+V391</f>
        <v>0</v>
      </c>
      <c r="X391" s="10"/>
      <c r="Y391" s="151"/>
      <c r="Z391" s="151"/>
      <c r="AA391" s="151"/>
      <c r="AB391" s="151"/>
      <c r="AC391" s="151"/>
      <c r="AD391" s="151"/>
      <c r="AE391" s="159"/>
      <c r="AF391" s="159"/>
      <c r="AG391" s="159"/>
      <c r="AH391" s="159"/>
      <c r="AI391" s="84">
        <f t="shared" ref="AI391" si="2278">IF($I391=AI$6,$E391,0)</f>
        <v>0</v>
      </c>
      <c r="AJ391" s="84">
        <f t="shared" si="2266"/>
        <v>0</v>
      </c>
      <c r="AK391" s="141">
        <f t="shared" ref="AK391:AK393" si="2279">IF($H391&gt;0,AI391,0)</f>
        <v>0</v>
      </c>
      <c r="AL391" s="141">
        <f t="shared" ref="AL391:AL393" si="2280">IF(AK391&gt;0,1,0)</f>
        <v>0</v>
      </c>
      <c r="AM391" s="141">
        <f t="shared" ref="AM391:AM393" si="2281">IF($H391&gt;0,AJ391,0)</f>
        <v>0</v>
      </c>
      <c r="AN391" s="141">
        <f t="shared" ref="AN391:AN393" si="2282">IF(AM391&gt;0,1,0)</f>
        <v>0</v>
      </c>
      <c r="AO391" s="84">
        <f t="shared" ref="AO391" si="2283">IF($I391=AO$6,$E391,0)</f>
        <v>0</v>
      </c>
      <c r="AP391" s="84">
        <f t="shared" si="2267"/>
        <v>0</v>
      </c>
      <c r="AQ391" s="141">
        <f t="shared" ref="AQ391:AQ393" si="2284">IF($H391&gt;0,AO391,0)</f>
        <v>0</v>
      </c>
      <c r="AR391" s="141">
        <f t="shared" ref="AR391:AR393" si="2285">IF(AQ391&gt;0,1,0)</f>
        <v>0</v>
      </c>
      <c r="AS391" s="141">
        <f t="shared" ref="AS391:AS393" si="2286">IF($H391&gt;0,AP391,0)</f>
        <v>0</v>
      </c>
      <c r="AT391" s="141">
        <f t="shared" ref="AT391:AT393" si="2287">IF(AS391&gt;0,1,0)</f>
        <v>0</v>
      </c>
      <c r="AU391" s="141">
        <f>IF($H391&gt;0,#REF!,0)</f>
        <v>0</v>
      </c>
      <c r="AV391" s="141">
        <f t="shared" ref="AV391:AV393" si="2288">IF(AU391&gt;0,1,0)</f>
        <v>0</v>
      </c>
      <c r="AW391" s="141">
        <f>IF($H391&gt;0,#REF!,0)</f>
        <v>0</v>
      </c>
      <c r="AX391" s="141">
        <f t="shared" ref="AX391:AX393" si="2289">IF(AW391&gt;0,1,0)</f>
        <v>0</v>
      </c>
      <c r="AY391" s="247">
        <f t="shared" si="1952"/>
        <v>0</v>
      </c>
      <c r="AZ391" s="85"/>
      <c r="BA391" s="86">
        <v>0</v>
      </c>
    </row>
    <row r="392" spans="1:53" ht="45.75" x14ac:dyDescent="0.65">
      <c r="A392" s="87" t="str">
        <f>IF(E392+G392&gt;0,A390,"")</f>
        <v/>
      </c>
      <c r="B392" s="87" t="str">
        <f>IF(E392+G392&gt;0,B390,"")</f>
        <v/>
      </c>
      <c r="C392" s="76">
        <f>C391</f>
        <v>7</v>
      </c>
      <c r="D392" s="77" t="s">
        <v>224</v>
      </c>
      <c r="E392" s="78">
        <v>0</v>
      </c>
      <c r="F392" s="137">
        <v>1.5</v>
      </c>
      <c r="G392" s="78">
        <v>0</v>
      </c>
      <c r="H392" s="249">
        <f t="shared" si="1951"/>
        <v>0</v>
      </c>
      <c r="I392" s="80">
        <f>SUMIF(Y$14:AT$14,C392,Y$7:AT$7)</f>
        <v>0</v>
      </c>
      <c r="J392" s="81">
        <f t="shared" si="2268"/>
        <v>0</v>
      </c>
      <c r="K392" s="80">
        <f t="shared" si="2269"/>
        <v>0</v>
      </c>
      <c r="L392" s="81">
        <f t="shared" si="2270"/>
        <v>0</v>
      </c>
      <c r="M392" s="81">
        <f t="shared" si="2271"/>
        <v>0</v>
      </c>
      <c r="N392" s="82"/>
      <c r="O392" s="81">
        <f t="shared" si="2272"/>
        <v>0</v>
      </c>
      <c r="Q392" s="83">
        <f t="shared" si="1960"/>
        <v>153.91</v>
      </c>
      <c r="R392" s="81">
        <f t="shared" si="2273"/>
        <v>0</v>
      </c>
      <c r="S392" s="83">
        <f t="shared" si="2274"/>
        <v>230.87</v>
      </c>
      <c r="T392" s="81">
        <f t="shared" si="2275"/>
        <v>0</v>
      </c>
      <c r="U392" s="81">
        <f t="shared" si="2276"/>
        <v>0</v>
      </c>
      <c r="V392" s="82"/>
      <c r="W392" s="81">
        <f t="shared" si="2277"/>
        <v>0</v>
      </c>
      <c r="X392" s="10"/>
      <c r="Y392" s="151"/>
      <c r="Z392" s="151"/>
      <c r="AA392" s="151"/>
      <c r="AB392" s="151"/>
      <c r="AC392" s="151"/>
      <c r="AD392" s="151"/>
      <c r="AE392" s="159"/>
      <c r="AF392" s="159"/>
      <c r="AG392" s="159"/>
      <c r="AH392" s="159"/>
      <c r="AI392" s="84">
        <f>IF($I392=AI$7,$E392,0)</f>
        <v>0</v>
      </c>
      <c r="AJ392" s="84">
        <f>IF($K392=ROUND(AI$7*$F392,2),$G392,0)</f>
        <v>0</v>
      </c>
      <c r="AK392" s="141">
        <f t="shared" si="2279"/>
        <v>0</v>
      </c>
      <c r="AL392" s="141">
        <f t="shared" si="2280"/>
        <v>0</v>
      </c>
      <c r="AM392" s="141">
        <f t="shared" si="2281"/>
        <v>0</v>
      </c>
      <c r="AN392" s="141">
        <f t="shared" si="2282"/>
        <v>0</v>
      </c>
      <c r="AO392" s="84">
        <f>IF($I392=AO$7,$E392,0)</f>
        <v>0</v>
      </c>
      <c r="AP392" s="84">
        <f>IF($K392=ROUND(AO$7*$F392,2),$G392,0)</f>
        <v>0</v>
      </c>
      <c r="AQ392" s="141">
        <f t="shared" si="2284"/>
        <v>0</v>
      </c>
      <c r="AR392" s="141">
        <f t="shared" si="2285"/>
        <v>0</v>
      </c>
      <c r="AS392" s="141">
        <f t="shared" si="2286"/>
        <v>0</v>
      </c>
      <c r="AT392" s="141">
        <f t="shared" si="2287"/>
        <v>0</v>
      </c>
      <c r="AU392" s="141">
        <f>IF($H392&gt;0,#REF!,0)</f>
        <v>0</v>
      </c>
      <c r="AV392" s="141">
        <f t="shared" si="2288"/>
        <v>0</v>
      </c>
      <c r="AW392" s="141">
        <f>IF($H392&gt;0,#REF!,0)</f>
        <v>0</v>
      </c>
      <c r="AX392" s="141">
        <f t="shared" si="2289"/>
        <v>0</v>
      </c>
      <c r="AY392" s="247">
        <f t="shared" si="1952"/>
        <v>0</v>
      </c>
      <c r="AZ392" s="85"/>
      <c r="BA392" s="86">
        <v>0</v>
      </c>
    </row>
    <row r="393" spans="1:53" ht="45.75" x14ac:dyDescent="0.65">
      <c r="A393" s="87" t="str">
        <f>IF(E393+G393&gt;0,A390,"")</f>
        <v/>
      </c>
      <c r="B393" s="87" t="str">
        <f>IF(E393+G393&gt;0,B390,"")</f>
        <v/>
      </c>
      <c r="C393" s="76">
        <f>C391</f>
        <v>7</v>
      </c>
      <c r="D393" s="77" t="s">
        <v>224</v>
      </c>
      <c r="E393" s="78">
        <v>0</v>
      </c>
      <c r="F393" s="137">
        <v>1.1000000000000001</v>
      </c>
      <c r="G393" s="78">
        <v>0</v>
      </c>
      <c r="H393" s="249">
        <f t="shared" si="1951"/>
        <v>0</v>
      </c>
      <c r="I393" s="80">
        <f>SUMIF(Y$14:AT$14,C393,Y$7:AT$7)</f>
        <v>0</v>
      </c>
      <c r="J393" s="81">
        <f t="shared" si="2268"/>
        <v>0</v>
      </c>
      <c r="K393" s="80">
        <f t="shared" si="2269"/>
        <v>0</v>
      </c>
      <c r="L393" s="81">
        <f t="shared" si="2270"/>
        <v>0</v>
      </c>
      <c r="M393" s="81">
        <f t="shared" si="2271"/>
        <v>0</v>
      </c>
      <c r="N393" s="82"/>
      <c r="O393" s="81">
        <f t="shared" si="2272"/>
        <v>0</v>
      </c>
      <c r="Q393" s="83">
        <f t="shared" si="1960"/>
        <v>153.91</v>
      </c>
      <c r="R393" s="81">
        <f t="shared" si="2273"/>
        <v>0</v>
      </c>
      <c r="S393" s="83">
        <f t="shared" si="2274"/>
        <v>169.3</v>
      </c>
      <c r="T393" s="81">
        <f t="shared" si="2275"/>
        <v>0</v>
      </c>
      <c r="U393" s="81">
        <f t="shared" si="2276"/>
        <v>0</v>
      </c>
      <c r="V393" s="82"/>
      <c r="W393" s="81">
        <f t="shared" si="2277"/>
        <v>0</v>
      </c>
      <c r="X393" s="10"/>
      <c r="Y393" s="151"/>
      <c r="Z393" s="151"/>
      <c r="AA393" s="151"/>
      <c r="AB393" s="151"/>
      <c r="AC393" s="151"/>
      <c r="AD393" s="151"/>
      <c r="AE393" s="159"/>
      <c r="AF393" s="159"/>
      <c r="AG393" s="159"/>
      <c r="AH393" s="159"/>
      <c r="AI393" s="84">
        <f>IF($I393=AI$7,$E393,0)</f>
        <v>0</v>
      </c>
      <c r="AJ393" s="84">
        <f>IF($K393=ROUND(AI$7*$F393,2),$G393,0)</f>
        <v>0</v>
      </c>
      <c r="AK393" s="141">
        <f t="shared" si="2279"/>
        <v>0</v>
      </c>
      <c r="AL393" s="141">
        <f t="shared" si="2280"/>
        <v>0</v>
      </c>
      <c r="AM393" s="141">
        <f t="shared" si="2281"/>
        <v>0</v>
      </c>
      <c r="AN393" s="141">
        <f t="shared" si="2282"/>
        <v>0</v>
      </c>
      <c r="AO393" s="84">
        <f>IF($I393=AO$7,$E393,0)</f>
        <v>0</v>
      </c>
      <c r="AP393" s="84">
        <f>IF($K393=ROUND(AO$7*$F393,2),$G393,0)</f>
        <v>0</v>
      </c>
      <c r="AQ393" s="141">
        <f t="shared" si="2284"/>
        <v>0</v>
      </c>
      <c r="AR393" s="141">
        <f t="shared" si="2285"/>
        <v>0</v>
      </c>
      <c r="AS393" s="141">
        <f t="shared" si="2286"/>
        <v>0</v>
      </c>
      <c r="AT393" s="141">
        <f t="shared" si="2287"/>
        <v>0</v>
      </c>
      <c r="AU393" s="141">
        <f>IF($H393&gt;0,#REF!,0)</f>
        <v>0</v>
      </c>
      <c r="AV393" s="141">
        <f t="shared" si="2288"/>
        <v>0</v>
      </c>
      <c r="AW393" s="141">
        <f>IF($H393&gt;0,#REF!,0)</f>
        <v>0</v>
      </c>
      <c r="AX393" s="141">
        <f t="shared" si="2289"/>
        <v>0</v>
      </c>
      <c r="AY393" s="247">
        <f t="shared" si="1952"/>
        <v>0</v>
      </c>
      <c r="AZ393" s="85"/>
      <c r="BA393" s="86">
        <v>0</v>
      </c>
    </row>
    <row r="394" spans="1:53" ht="45.75" x14ac:dyDescent="0.65">
      <c r="A394" s="74" t="s">
        <v>225</v>
      </c>
      <c r="B394" s="74" t="s">
        <v>226</v>
      </c>
      <c r="C394" s="76">
        <f>C395</f>
        <v>6</v>
      </c>
      <c r="D394" s="77" t="s">
        <v>227</v>
      </c>
      <c r="E394" s="78">
        <v>2.327</v>
      </c>
      <c r="F394" s="137">
        <v>1.5</v>
      </c>
      <c r="G394" s="78">
        <v>0</v>
      </c>
      <c r="H394" s="249">
        <f t="shared" si="1951"/>
        <v>2.3270000000000001E-3</v>
      </c>
      <c r="I394" s="80">
        <f>SUMIF(Y$14:AT$14,C394,Y$6:AT$6)</f>
        <v>0</v>
      </c>
      <c r="J394" s="81">
        <f>IF(H394=0,ROUND(E394*I394,2),ROUND(H394*E394,2))</f>
        <v>0.01</v>
      </c>
      <c r="K394" s="80">
        <f>ROUND(F394*I394,2)</f>
        <v>0</v>
      </c>
      <c r="L394" s="81">
        <f>IF(H394=0,ROUND(ROUND(F394*I394,2)*G394,2),ROUND(G394*H394,2))</f>
        <v>0</v>
      </c>
      <c r="M394" s="81">
        <f>L394-ROUND(G394*I394,2)</f>
        <v>0</v>
      </c>
      <c r="N394" s="82"/>
      <c r="O394" s="81">
        <f>J394+L394+N394</f>
        <v>0.01</v>
      </c>
      <c r="Q394" s="83">
        <f t="shared" si="1960"/>
        <v>153.91</v>
      </c>
      <c r="R394" s="81">
        <f>ROUND(Q394*E394,2)</f>
        <v>358.15</v>
      </c>
      <c r="S394" s="83">
        <f>ROUND(F394*Q394,2)</f>
        <v>230.87</v>
      </c>
      <c r="T394" s="81">
        <f>ROUND(S394*G394,2)</f>
        <v>0</v>
      </c>
      <c r="U394" s="81">
        <f>T394-ROUND(Q394*G394,2)</f>
        <v>0</v>
      </c>
      <c r="V394" s="82"/>
      <c r="W394" s="81">
        <f>R394+T394+V394</f>
        <v>358.15</v>
      </c>
      <c r="X394" s="10"/>
      <c r="Y394" s="151"/>
      <c r="Z394" s="151"/>
      <c r="AA394" s="151"/>
      <c r="AB394" s="151"/>
      <c r="AC394" s="151"/>
      <c r="AD394" s="151"/>
      <c r="AE394" s="159"/>
      <c r="AF394" s="159"/>
      <c r="AG394" s="159"/>
      <c r="AH394" s="159"/>
      <c r="AI394" s="84">
        <f>IF($I394=AI$6,$E394,0)</f>
        <v>0</v>
      </c>
      <c r="AJ394" s="84">
        <f t="shared" ref="AJ394:AJ395" si="2290">IF($K394=ROUND(AI$6*$F394,2),$G394,0)</f>
        <v>0</v>
      </c>
      <c r="AK394" s="141">
        <f>IF($H394&gt;0,AI394,0)</f>
        <v>0</v>
      </c>
      <c r="AL394" s="141">
        <f>IF(AK394&gt;0,1,0)</f>
        <v>0</v>
      </c>
      <c r="AM394" s="141">
        <f>IF($H394&gt;0,AJ394,0)</f>
        <v>0</v>
      </c>
      <c r="AN394" s="141">
        <f>IF(AM394&gt;0,1,0)</f>
        <v>0</v>
      </c>
      <c r="AO394" s="84">
        <f>IF($I394=AO$6,$E394,0)</f>
        <v>0</v>
      </c>
      <c r="AP394" s="84">
        <f t="shared" ref="AP394:AP395" si="2291">IF($K394=ROUND(AO$6*$F394,2),$G394,0)</f>
        <v>0</v>
      </c>
      <c r="AQ394" s="141">
        <f>IF($H394&gt;0,AO394,0)</f>
        <v>0</v>
      </c>
      <c r="AR394" s="141">
        <f>IF(AQ394&gt;0,1,0)</f>
        <v>0</v>
      </c>
      <c r="AS394" s="141">
        <f>IF($H394&gt;0,AP394,0)</f>
        <v>0</v>
      </c>
      <c r="AT394" s="141">
        <f>IF(AS394&gt;0,1,0)</f>
        <v>0</v>
      </c>
      <c r="AU394" s="141" t="e">
        <f>IF($H394&gt;0,#REF!,0)</f>
        <v>#REF!</v>
      </c>
      <c r="AV394" s="141" t="e">
        <f>IF(AU394&gt;0,1,0)</f>
        <v>#REF!</v>
      </c>
      <c r="AW394" s="141" t="e">
        <f>IF($H394&gt;0,#REF!,0)</f>
        <v>#REF!</v>
      </c>
      <c r="AX394" s="141" t="e">
        <f>IF(AW394&gt;0,1,0)</f>
        <v>#REF!</v>
      </c>
      <c r="AY394" s="247">
        <f t="shared" si="1952"/>
        <v>3.8999999999999998E-3</v>
      </c>
      <c r="AZ394" s="85"/>
      <c r="BA394" s="86">
        <v>3.9</v>
      </c>
    </row>
    <row r="395" spans="1:53" ht="45.75" x14ac:dyDescent="0.65">
      <c r="A395" s="87" t="str">
        <f>IF(E395+G395&gt;0,A394,"")</f>
        <v/>
      </c>
      <c r="B395" s="87" t="str">
        <f>IF(E395+G395&gt;0,B394,"")</f>
        <v/>
      </c>
      <c r="C395" s="76">
        <v>6</v>
      </c>
      <c r="D395" s="77" t="s">
        <v>227</v>
      </c>
      <c r="E395" s="78">
        <v>0</v>
      </c>
      <c r="F395" s="137">
        <v>1.1000000000000001</v>
      </c>
      <c r="G395" s="78">
        <v>0</v>
      </c>
      <c r="H395" s="249">
        <f t="shared" si="1951"/>
        <v>0</v>
      </c>
      <c r="I395" s="80">
        <f>SUMIF(Y$14:AT$14,C395,Y$6:AT$6)</f>
        <v>0</v>
      </c>
      <c r="J395" s="81">
        <f t="shared" ref="J395:J397" si="2292">IF(H395=0,ROUND(E395*I395,2),ROUND(H395*E395,2))</f>
        <v>0</v>
      </c>
      <c r="K395" s="80">
        <f t="shared" ref="K395:K397" si="2293">ROUND(F395*I395,2)</f>
        <v>0</v>
      </c>
      <c r="L395" s="81">
        <f t="shared" ref="L395:L397" si="2294">IF(H395=0,ROUND(ROUND(F395*I395,2)*G395,2),ROUND(G395*H395,2))</f>
        <v>0</v>
      </c>
      <c r="M395" s="81">
        <f t="shared" ref="M395:M397" si="2295">L395-ROUND(G395*I395,2)</f>
        <v>0</v>
      </c>
      <c r="N395" s="82"/>
      <c r="O395" s="81">
        <f t="shared" ref="O395:O397" si="2296">J395+L395+N395</f>
        <v>0</v>
      </c>
      <c r="Q395" s="83">
        <f t="shared" si="1960"/>
        <v>153.91</v>
      </c>
      <c r="R395" s="81">
        <f t="shared" ref="R395:R397" si="2297">ROUND(Q395*E395,2)</f>
        <v>0</v>
      </c>
      <c r="S395" s="83">
        <f t="shared" ref="S395:S397" si="2298">ROUND(F395*Q395,2)</f>
        <v>169.3</v>
      </c>
      <c r="T395" s="81">
        <f t="shared" ref="T395:T397" si="2299">ROUND(S395*G395,2)</f>
        <v>0</v>
      </c>
      <c r="U395" s="81">
        <f t="shared" ref="U395:U397" si="2300">T395-ROUND(Q395*G395,2)</f>
        <v>0</v>
      </c>
      <c r="V395" s="82"/>
      <c r="W395" s="81">
        <f t="shared" ref="W395:W397" si="2301">R395+T395+V395</f>
        <v>0</v>
      </c>
      <c r="X395" s="10"/>
      <c r="Y395" s="151"/>
      <c r="Z395" s="151"/>
      <c r="AA395" s="151"/>
      <c r="AB395" s="151"/>
      <c r="AC395" s="151"/>
      <c r="AD395" s="151"/>
      <c r="AE395" s="159"/>
      <c r="AF395" s="159"/>
      <c r="AG395" s="159"/>
      <c r="AH395" s="159"/>
      <c r="AI395" s="84">
        <f t="shared" ref="AI395" si="2302">IF($I395=AI$6,$E395,0)</f>
        <v>0</v>
      </c>
      <c r="AJ395" s="84">
        <f t="shared" si="2290"/>
        <v>0</v>
      </c>
      <c r="AK395" s="141">
        <f t="shared" ref="AK395:AK397" si="2303">IF($H395&gt;0,AI395,0)</f>
        <v>0</v>
      </c>
      <c r="AL395" s="141">
        <f t="shared" ref="AL395:AL397" si="2304">IF(AK395&gt;0,1,0)</f>
        <v>0</v>
      </c>
      <c r="AM395" s="141">
        <f t="shared" ref="AM395:AM397" si="2305">IF($H395&gt;0,AJ395,0)</f>
        <v>0</v>
      </c>
      <c r="AN395" s="141">
        <f t="shared" ref="AN395:AN397" si="2306">IF(AM395&gt;0,1,0)</f>
        <v>0</v>
      </c>
      <c r="AO395" s="84">
        <f t="shared" ref="AO395" si="2307">IF($I395=AO$6,$E395,0)</f>
        <v>0</v>
      </c>
      <c r="AP395" s="84">
        <f t="shared" si="2291"/>
        <v>0</v>
      </c>
      <c r="AQ395" s="141">
        <f t="shared" ref="AQ395:AQ397" si="2308">IF($H395&gt;0,AO395,0)</f>
        <v>0</v>
      </c>
      <c r="AR395" s="141">
        <f t="shared" ref="AR395:AR397" si="2309">IF(AQ395&gt;0,1,0)</f>
        <v>0</v>
      </c>
      <c r="AS395" s="141">
        <f t="shared" ref="AS395:AS397" si="2310">IF($H395&gt;0,AP395,0)</f>
        <v>0</v>
      </c>
      <c r="AT395" s="141">
        <f t="shared" ref="AT395:AT397" si="2311">IF(AS395&gt;0,1,0)</f>
        <v>0</v>
      </c>
      <c r="AU395" s="141">
        <f>IF($H395&gt;0,#REF!,0)</f>
        <v>0</v>
      </c>
      <c r="AV395" s="141">
        <f t="shared" ref="AV395:AV397" si="2312">IF(AU395&gt;0,1,0)</f>
        <v>0</v>
      </c>
      <c r="AW395" s="141">
        <f>IF($H395&gt;0,#REF!,0)</f>
        <v>0</v>
      </c>
      <c r="AX395" s="141">
        <f t="shared" ref="AX395:AX397" si="2313">IF(AW395&gt;0,1,0)</f>
        <v>0</v>
      </c>
      <c r="AY395" s="247">
        <f t="shared" si="1952"/>
        <v>0</v>
      </c>
      <c r="AZ395" s="85"/>
      <c r="BA395" s="86">
        <v>0</v>
      </c>
    </row>
    <row r="396" spans="1:53" ht="45.75" x14ac:dyDescent="0.65">
      <c r="A396" s="87" t="str">
        <f>IF(E396+G396&gt;0,A394,"")</f>
        <v/>
      </c>
      <c r="B396" s="87" t="str">
        <f>IF(E396+G396&gt;0,B394,"")</f>
        <v/>
      </c>
      <c r="C396" s="76">
        <f>C395</f>
        <v>6</v>
      </c>
      <c r="D396" s="77" t="s">
        <v>227</v>
      </c>
      <c r="E396" s="78">
        <v>0</v>
      </c>
      <c r="F396" s="137">
        <v>1.5</v>
      </c>
      <c r="G396" s="78">
        <v>0</v>
      </c>
      <c r="H396" s="249">
        <f t="shared" si="1951"/>
        <v>0</v>
      </c>
      <c r="I396" s="80">
        <f>SUMIF(Y$14:AT$14,C396,Y$7:AT$7)</f>
        <v>0</v>
      </c>
      <c r="J396" s="81">
        <f t="shared" si="2292"/>
        <v>0</v>
      </c>
      <c r="K396" s="80">
        <f t="shared" si="2293"/>
        <v>0</v>
      </c>
      <c r="L396" s="81">
        <f t="shared" si="2294"/>
        <v>0</v>
      </c>
      <c r="M396" s="81">
        <f t="shared" si="2295"/>
        <v>0</v>
      </c>
      <c r="N396" s="82"/>
      <c r="O396" s="81">
        <f t="shared" si="2296"/>
        <v>0</v>
      </c>
      <c r="Q396" s="83">
        <f t="shared" si="1960"/>
        <v>153.91</v>
      </c>
      <c r="R396" s="81">
        <f t="shared" si="2297"/>
        <v>0</v>
      </c>
      <c r="S396" s="83">
        <f t="shared" si="2298"/>
        <v>230.87</v>
      </c>
      <c r="T396" s="81">
        <f t="shared" si="2299"/>
        <v>0</v>
      </c>
      <c r="U396" s="81">
        <f t="shared" si="2300"/>
        <v>0</v>
      </c>
      <c r="V396" s="82"/>
      <c r="W396" s="81">
        <f t="shared" si="2301"/>
        <v>0</v>
      </c>
      <c r="X396" s="10"/>
      <c r="Y396" s="151"/>
      <c r="Z396" s="151"/>
      <c r="AA396" s="151"/>
      <c r="AB396" s="151"/>
      <c r="AC396" s="151"/>
      <c r="AD396" s="151"/>
      <c r="AE396" s="159"/>
      <c r="AF396" s="159"/>
      <c r="AG396" s="159"/>
      <c r="AH396" s="159"/>
      <c r="AI396" s="84">
        <f>IF($I396=AI$7,$E396,0)</f>
        <v>0</v>
      </c>
      <c r="AJ396" s="84">
        <f>IF($K396=ROUND(AI$7*$F396,2),$G396,0)</f>
        <v>0</v>
      </c>
      <c r="AK396" s="141">
        <f t="shared" si="2303"/>
        <v>0</v>
      </c>
      <c r="AL396" s="141">
        <f t="shared" si="2304"/>
        <v>0</v>
      </c>
      <c r="AM396" s="141">
        <f t="shared" si="2305"/>
        <v>0</v>
      </c>
      <c r="AN396" s="141">
        <f t="shared" si="2306"/>
        <v>0</v>
      </c>
      <c r="AO396" s="84">
        <f>IF($I396=AO$7,$E396,0)</f>
        <v>0</v>
      </c>
      <c r="AP396" s="84">
        <f>IF($K396=ROUND(AO$7*$F396,2),$G396,0)</f>
        <v>0</v>
      </c>
      <c r="AQ396" s="141">
        <f t="shared" si="2308"/>
        <v>0</v>
      </c>
      <c r="AR396" s="141">
        <f t="shared" si="2309"/>
        <v>0</v>
      </c>
      <c r="AS396" s="141">
        <f t="shared" si="2310"/>
        <v>0</v>
      </c>
      <c r="AT396" s="141">
        <f t="shared" si="2311"/>
        <v>0</v>
      </c>
      <c r="AU396" s="141">
        <f>IF($H396&gt;0,#REF!,0)</f>
        <v>0</v>
      </c>
      <c r="AV396" s="141">
        <f t="shared" si="2312"/>
        <v>0</v>
      </c>
      <c r="AW396" s="141">
        <f>IF($H396&gt;0,#REF!,0)</f>
        <v>0</v>
      </c>
      <c r="AX396" s="141">
        <f t="shared" si="2313"/>
        <v>0</v>
      </c>
      <c r="AY396" s="247">
        <f t="shared" si="1952"/>
        <v>0</v>
      </c>
      <c r="AZ396" s="85"/>
      <c r="BA396" s="86">
        <v>0</v>
      </c>
    </row>
    <row r="397" spans="1:53" ht="45.75" x14ac:dyDescent="0.65">
      <c r="A397" s="87" t="str">
        <f>IF(E397+G397&gt;0,A394,"")</f>
        <v/>
      </c>
      <c r="B397" s="87" t="str">
        <f>IF(E397+G397&gt;0,B394,"")</f>
        <v/>
      </c>
      <c r="C397" s="76">
        <f>C395</f>
        <v>6</v>
      </c>
      <c r="D397" s="77" t="s">
        <v>227</v>
      </c>
      <c r="E397" s="78">
        <v>0</v>
      </c>
      <c r="F397" s="137">
        <v>1.1000000000000001</v>
      </c>
      <c r="G397" s="78">
        <v>0</v>
      </c>
      <c r="H397" s="249">
        <f t="shared" si="1951"/>
        <v>0</v>
      </c>
      <c r="I397" s="80">
        <f>SUMIF(Y$14:AT$14,C397,Y$7:AT$7)</f>
        <v>0</v>
      </c>
      <c r="J397" s="81">
        <f t="shared" si="2292"/>
        <v>0</v>
      </c>
      <c r="K397" s="80">
        <f t="shared" si="2293"/>
        <v>0</v>
      </c>
      <c r="L397" s="81">
        <f t="shared" si="2294"/>
        <v>0</v>
      </c>
      <c r="M397" s="81">
        <f t="shared" si="2295"/>
        <v>0</v>
      </c>
      <c r="N397" s="82"/>
      <c r="O397" s="81">
        <f t="shared" si="2296"/>
        <v>0</v>
      </c>
      <c r="Q397" s="83">
        <f t="shared" si="1960"/>
        <v>153.91</v>
      </c>
      <c r="R397" s="81">
        <f t="shared" si="2297"/>
        <v>0</v>
      </c>
      <c r="S397" s="83">
        <f t="shared" si="2298"/>
        <v>169.3</v>
      </c>
      <c r="T397" s="81">
        <f t="shared" si="2299"/>
        <v>0</v>
      </c>
      <c r="U397" s="81">
        <f t="shared" si="2300"/>
        <v>0</v>
      </c>
      <c r="V397" s="82"/>
      <c r="W397" s="81">
        <f t="shared" si="2301"/>
        <v>0</v>
      </c>
      <c r="X397" s="10"/>
      <c r="Y397" s="151"/>
      <c r="Z397" s="151"/>
      <c r="AA397" s="151"/>
      <c r="AB397" s="151"/>
      <c r="AC397" s="151"/>
      <c r="AD397" s="151"/>
      <c r="AE397" s="159"/>
      <c r="AF397" s="159"/>
      <c r="AG397" s="159"/>
      <c r="AH397" s="159"/>
      <c r="AI397" s="84">
        <f>IF($I397=AI$7,$E397,0)</f>
        <v>0</v>
      </c>
      <c r="AJ397" s="84">
        <f>IF($K397=ROUND(AI$7*$F397,2),$G397,0)</f>
        <v>0</v>
      </c>
      <c r="AK397" s="141">
        <f t="shared" si="2303"/>
        <v>0</v>
      </c>
      <c r="AL397" s="141">
        <f t="shared" si="2304"/>
        <v>0</v>
      </c>
      <c r="AM397" s="141">
        <f t="shared" si="2305"/>
        <v>0</v>
      </c>
      <c r="AN397" s="141">
        <f t="shared" si="2306"/>
        <v>0</v>
      </c>
      <c r="AO397" s="84">
        <f>IF($I397=AO$7,$E397,0)</f>
        <v>0</v>
      </c>
      <c r="AP397" s="84">
        <f>IF($K397=ROUND(AO$7*$F397,2),$G397,0)</f>
        <v>0</v>
      </c>
      <c r="AQ397" s="141">
        <f t="shared" si="2308"/>
        <v>0</v>
      </c>
      <c r="AR397" s="141">
        <f t="shared" si="2309"/>
        <v>0</v>
      </c>
      <c r="AS397" s="141">
        <f t="shared" si="2310"/>
        <v>0</v>
      </c>
      <c r="AT397" s="141">
        <f t="shared" si="2311"/>
        <v>0</v>
      </c>
      <c r="AU397" s="141">
        <f>IF($H397&gt;0,#REF!,0)</f>
        <v>0</v>
      </c>
      <c r="AV397" s="141">
        <f t="shared" si="2312"/>
        <v>0</v>
      </c>
      <c r="AW397" s="141">
        <f>IF($H397&gt;0,#REF!,0)</f>
        <v>0</v>
      </c>
      <c r="AX397" s="141">
        <f t="shared" si="2313"/>
        <v>0</v>
      </c>
      <c r="AY397" s="247">
        <f t="shared" si="1952"/>
        <v>0</v>
      </c>
      <c r="AZ397" s="85"/>
      <c r="BA397" s="86">
        <v>0</v>
      </c>
    </row>
    <row r="398" spans="1:53" ht="45.75" x14ac:dyDescent="0.65">
      <c r="A398" s="74" t="s">
        <v>225</v>
      </c>
      <c r="B398" s="74" t="s">
        <v>226</v>
      </c>
      <c r="C398" s="76">
        <f>C399</f>
        <v>6</v>
      </c>
      <c r="D398" s="77" t="s">
        <v>228</v>
      </c>
      <c r="E398" s="78">
        <v>0</v>
      </c>
      <c r="F398" s="137">
        <v>1.5</v>
      </c>
      <c r="G398" s="78">
        <v>0</v>
      </c>
      <c r="H398" s="249">
        <f t="shared" si="1951"/>
        <v>0</v>
      </c>
      <c r="I398" s="80">
        <f>SUMIF(Y$14:AT$14,C398,Y$6:AT$6)</f>
        <v>0</v>
      </c>
      <c r="J398" s="81">
        <f>IF(H398=0,ROUND(E398*I398,2),ROUND(H398*E398,2))</f>
        <v>0</v>
      </c>
      <c r="K398" s="80">
        <f>ROUND(F398*I398,2)</f>
        <v>0</v>
      </c>
      <c r="L398" s="81">
        <f>IF(H398=0,ROUND(ROUND(F398*I398,2)*G398,2),ROUND(G398*H398,2))</f>
        <v>0</v>
      </c>
      <c r="M398" s="81">
        <f>L398-ROUND(G398*I398,2)</f>
        <v>0</v>
      </c>
      <c r="N398" s="82"/>
      <c r="O398" s="81">
        <f>J398+L398+N398</f>
        <v>0</v>
      </c>
      <c r="Q398" s="83">
        <f t="shared" si="1960"/>
        <v>153.91</v>
      </c>
      <c r="R398" s="81">
        <f>ROUND(Q398*E398,2)</f>
        <v>0</v>
      </c>
      <c r="S398" s="83">
        <f>ROUND(F398*Q398,2)</f>
        <v>230.87</v>
      </c>
      <c r="T398" s="81">
        <f>ROUND(S398*G398,2)</f>
        <v>0</v>
      </c>
      <c r="U398" s="81">
        <f>T398-ROUND(Q398*G398,2)</f>
        <v>0</v>
      </c>
      <c r="V398" s="82"/>
      <c r="W398" s="81">
        <f>R398+T398+V398</f>
        <v>0</v>
      </c>
      <c r="X398" s="10"/>
      <c r="Y398" s="151"/>
      <c r="Z398" s="151"/>
      <c r="AA398" s="151"/>
      <c r="AB398" s="151"/>
      <c r="AC398" s="151"/>
      <c r="AD398" s="151"/>
      <c r="AE398" s="159"/>
      <c r="AF398" s="159"/>
      <c r="AG398" s="159"/>
      <c r="AH398" s="159"/>
      <c r="AI398" s="84">
        <f>IF($I398=AI$6,$E398,0)</f>
        <v>0</v>
      </c>
      <c r="AJ398" s="84">
        <f t="shared" ref="AJ398:AJ399" si="2314">IF($K398=ROUND(AI$6*$F398,2),$G398,0)</f>
        <v>0</v>
      </c>
      <c r="AK398" s="141">
        <f>IF($H398&gt;0,AI398,0)</f>
        <v>0</v>
      </c>
      <c r="AL398" s="141">
        <f>IF(AK398&gt;0,1,0)</f>
        <v>0</v>
      </c>
      <c r="AM398" s="141">
        <f>IF($H398&gt;0,AJ398,0)</f>
        <v>0</v>
      </c>
      <c r="AN398" s="141">
        <f>IF(AM398&gt;0,1,0)</f>
        <v>0</v>
      </c>
      <c r="AO398" s="84">
        <f>IF($I398=AO$6,$E398,0)</f>
        <v>0</v>
      </c>
      <c r="AP398" s="84">
        <f t="shared" ref="AP398:AP399" si="2315">IF($K398=ROUND(AO$6*$F398,2),$G398,0)</f>
        <v>0</v>
      </c>
      <c r="AQ398" s="141">
        <f>IF($H398&gt;0,AO398,0)</f>
        <v>0</v>
      </c>
      <c r="AR398" s="141">
        <f>IF(AQ398&gt;0,1,0)</f>
        <v>0</v>
      </c>
      <c r="AS398" s="141">
        <f>IF($H398&gt;0,AP398,0)</f>
        <v>0</v>
      </c>
      <c r="AT398" s="141">
        <f>IF(AS398&gt;0,1,0)</f>
        <v>0</v>
      </c>
      <c r="AU398" s="141">
        <f>IF($H398&gt;0,#REF!,0)</f>
        <v>0</v>
      </c>
      <c r="AV398" s="141">
        <f>IF(AU398&gt;0,1,0)</f>
        <v>0</v>
      </c>
      <c r="AW398" s="141">
        <f>IF($H398&gt;0,#REF!,0)</f>
        <v>0</v>
      </c>
      <c r="AX398" s="141">
        <f>IF(AW398&gt;0,1,0)</f>
        <v>0</v>
      </c>
      <c r="AY398" s="247">
        <f t="shared" si="1952"/>
        <v>2.3000000000000001E-4</v>
      </c>
      <c r="AZ398" s="85"/>
      <c r="BA398" s="86">
        <v>0.23</v>
      </c>
    </row>
    <row r="399" spans="1:53" ht="45.75" x14ac:dyDescent="0.65">
      <c r="A399" s="87" t="str">
        <f>IF(E399+G399&gt;0,A398,"")</f>
        <v/>
      </c>
      <c r="B399" s="87" t="str">
        <f>IF(E399+G399&gt;0,B398,"")</f>
        <v/>
      </c>
      <c r="C399" s="76">
        <v>6</v>
      </c>
      <c r="D399" s="77" t="s">
        <v>228</v>
      </c>
      <c r="E399" s="78">
        <v>0</v>
      </c>
      <c r="F399" s="137">
        <v>1.1000000000000001</v>
      </c>
      <c r="G399" s="78">
        <v>0</v>
      </c>
      <c r="H399" s="249">
        <f t="shared" si="1951"/>
        <v>0</v>
      </c>
      <c r="I399" s="80">
        <f>SUMIF(Y$14:AT$14,C399,Y$6:AT$6)</f>
        <v>0</v>
      </c>
      <c r="J399" s="81">
        <f t="shared" ref="J399:J401" si="2316">IF(H399=0,ROUND(E399*I399,2),ROUND(H399*E399,2))</f>
        <v>0</v>
      </c>
      <c r="K399" s="80">
        <f t="shared" ref="K399:K401" si="2317">ROUND(F399*I399,2)</f>
        <v>0</v>
      </c>
      <c r="L399" s="81">
        <f t="shared" ref="L399:L401" si="2318">IF(H399=0,ROUND(ROUND(F399*I399,2)*G399,2),ROUND(G399*H399,2))</f>
        <v>0</v>
      </c>
      <c r="M399" s="81">
        <f t="shared" ref="M399:M401" si="2319">L399-ROUND(G399*I399,2)</f>
        <v>0</v>
      </c>
      <c r="N399" s="82"/>
      <c r="O399" s="81">
        <f t="shared" ref="O399:O401" si="2320">J399+L399+N399</f>
        <v>0</v>
      </c>
      <c r="Q399" s="83">
        <f t="shared" si="1960"/>
        <v>153.91</v>
      </c>
      <c r="R399" s="81">
        <f t="shared" ref="R399:R401" si="2321">ROUND(Q399*E399,2)</f>
        <v>0</v>
      </c>
      <c r="S399" s="83">
        <f t="shared" ref="S399:S401" si="2322">ROUND(F399*Q399,2)</f>
        <v>169.3</v>
      </c>
      <c r="T399" s="81">
        <f t="shared" ref="T399:T401" si="2323">ROUND(S399*G399,2)</f>
        <v>0</v>
      </c>
      <c r="U399" s="81">
        <f t="shared" ref="U399:U401" si="2324">T399-ROUND(Q399*G399,2)</f>
        <v>0</v>
      </c>
      <c r="V399" s="82"/>
      <c r="W399" s="81">
        <f t="shared" ref="W399:W401" si="2325">R399+T399+V399</f>
        <v>0</v>
      </c>
      <c r="X399" s="10"/>
      <c r="Y399" s="151"/>
      <c r="Z399" s="151"/>
      <c r="AA399" s="151"/>
      <c r="AB399" s="151"/>
      <c r="AC399" s="151"/>
      <c r="AD399" s="151"/>
      <c r="AE399" s="159"/>
      <c r="AF399" s="159"/>
      <c r="AG399" s="159"/>
      <c r="AH399" s="159"/>
      <c r="AI399" s="84">
        <f t="shared" ref="AI399" si="2326">IF($I399=AI$6,$E399,0)</f>
        <v>0</v>
      </c>
      <c r="AJ399" s="84">
        <f t="shared" si="2314"/>
        <v>0</v>
      </c>
      <c r="AK399" s="141">
        <f t="shared" ref="AK399:AK401" si="2327">IF($H399&gt;0,AI399,0)</f>
        <v>0</v>
      </c>
      <c r="AL399" s="141">
        <f t="shared" ref="AL399:AL401" si="2328">IF(AK399&gt;0,1,0)</f>
        <v>0</v>
      </c>
      <c r="AM399" s="141">
        <f t="shared" ref="AM399:AM401" si="2329">IF($H399&gt;0,AJ399,0)</f>
        <v>0</v>
      </c>
      <c r="AN399" s="141">
        <f t="shared" ref="AN399:AN401" si="2330">IF(AM399&gt;0,1,0)</f>
        <v>0</v>
      </c>
      <c r="AO399" s="84">
        <f t="shared" ref="AO399" si="2331">IF($I399=AO$6,$E399,0)</f>
        <v>0</v>
      </c>
      <c r="AP399" s="84">
        <f t="shared" si="2315"/>
        <v>0</v>
      </c>
      <c r="AQ399" s="141">
        <f t="shared" ref="AQ399:AQ401" si="2332">IF($H399&gt;0,AO399,0)</f>
        <v>0</v>
      </c>
      <c r="AR399" s="141">
        <f t="shared" ref="AR399:AR401" si="2333">IF(AQ399&gt;0,1,0)</f>
        <v>0</v>
      </c>
      <c r="AS399" s="141">
        <f t="shared" ref="AS399:AS401" si="2334">IF($H399&gt;0,AP399,0)</f>
        <v>0</v>
      </c>
      <c r="AT399" s="141">
        <f t="shared" ref="AT399:AT401" si="2335">IF(AS399&gt;0,1,0)</f>
        <v>0</v>
      </c>
      <c r="AU399" s="141">
        <f>IF($H399&gt;0,#REF!,0)</f>
        <v>0</v>
      </c>
      <c r="AV399" s="141">
        <f t="shared" ref="AV399:AV401" si="2336">IF(AU399&gt;0,1,0)</f>
        <v>0</v>
      </c>
      <c r="AW399" s="141">
        <f>IF($H399&gt;0,#REF!,0)</f>
        <v>0</v>
      </c>
      <c r="AX399" s="141">
        <f t="shared" ref="AX399:AX401" si="2337">IF(AW399&gt;0,1,0)</f>
        <v>0</v>
      </c>
      <c r="AY399" s="247">
        <f t="shared" si="1952"/>
        <v>0</v>
      </c>
      <c r="AZ399" s="85"/>
      <c r="BA399" s="86">
        <v>0</v>
      </c>
    </row>
    <row r="400" spans="1:53" ht="45.75" x14ac:dyDescent="0.65">
      <c r="A400" s="87" t="str">
        <f>IF(E400+G400&gt;0,A398,"")</f>
        <v/>
      </c>
      <c r="B400" s="87" t="str">
        <f>IF(E400+G400&gt;0,B398,"")</f>
        <v/>
      </c>
      <c r="C400" s="76">
        <f>C399</f>
        <v>6</v>
      </c>
      <c r="D400" s="77" t="s">
        <v>228</v>
      </c>
      <c r="E400" s="78">
        <v>0</v>
      </c>
      <c r="F400" s="137">
        <v>1.5</v>
      </c>
      <c r="G400" s="78">
        <v>0</v>
      </c>
      <c r="H400" s="249">
        <f t="shared" si="1951"/>
        <v>0</v>
      </c>
      <c r="I400" s="80">
        <f>SUMIF(Y$14:AT$14,C400,Y$7:AT$7)</f>
        <v>0</v>
      </c>
      <c r="J400" s="81">
        <f t="shared" si="2316"/>
        <v>0</v>
      </c>
      <c r="K400" s="80">
        <f t="shared" si="2317"/>
        <v>0</v>
      </c>
      <c r="L400" s="81">
        <f t="shared" si="2318"/>
        <v>0</v>
      </c>
      <c r="M400" s="81">
        <f t="shared" si="2319"/>
        <v>0</v>
      </c>
      <c r="N400" s="82"/>
      <c r="O400" s="81">
        <f t="shared" si="2320"/>
        <v>0</v>
      </c>
      <c r="Q400" s="83">
        <f t="shared" si="1960"/>
        <v>153.91</v>
      </c>
      <c r="R400" s="81">
        <f t="shared" si="2321"/>
        <v>0</v>
      </c>
      <c r="S400" s="83">
        <f t="shared" si="2322"/>
        <v>230.87</v>
      </c>
      <c r="T400" s="81">
        <f t="shared" si="2323"/>
        <v>0</v>
      </c>
      <c r="U400" s="81">
        <f t="shared" si="2324"/>
        <v>0</v>
      </c>
      <c r="V400" s="82"/>
      <c r="W400" s="81">
        <f t="shared" si="2325"/>
        <v>0</v>
      </c>
      <c r="X400" s="10"/>
      <c r="Y400" s="151"/>
      <c r="Z400" s="151"/>
      <c r="AA400" s="151"/>
      <c r="AB400" s="151"/>
      <c r="AC400" s="151"/>
      <c r="AD400" s="151"/>
      <c r="AE400" s="159"/>
      <c r="AF400" s="159"/>
      <c r="AG400" s="159"/>
      <c r="AH400" s="159"/>
      <c r="AI400" s="84">
        <f>IF($I400=AI$7,$E400,0)</f>
        <v>0</v>
      </c>
      <c r="AJ400" s="84">
        <f>IF($K400=ROUND(AI$7*$F400,2),$G400,0)</f>
        <v>0</v>
      </c>
      <c r="AK400" s="141">
        <f t="shared" si="2327"/>
        <v>0</v>
      </c>
      <c r="AL400" s="141">
        <f t="shared" si="2328"/>
        <v>0</v>
      </c>
      <c r="AM400" s="141">
        <f t="shared" si="2329"/>
        <v>0</v>
      </c>
      <c r="AN400" s="141">
        <f t="shared" si="2330"/>
        <v>0</v>
      </c>
      <c r="AO400" s="84">
        <f>IF($I400=AO$7,$E400,0)</f>
        <v>0</v>
      </c>
      <c r="AP400" s="84">
        <f>IF($K400=ROUND(AO$7*$F400,2),$G400,0)</f>
        <v>0</v>
      </c>
      <c r="AQ400" s="141">
        <f t="shared" si="2332"/>
        <v>0</v>
      </c>
      <c r="AR400" s="141">
        <f t="shared" si="2333"/>
        <v>0</v>
      </c>
      <c r="AS400" s="141">
        <f t="shared" si="2334"/>
        <v>0</v>
      </c>
      <c r="AT400" s="141">
        <f t="shared" si="2335"/>
        <v>0</v>
      </c>
      <c r="AU400" s="141">
        <f>IF($H400&gt;0,#REF!,0)</f>
        <v>0</v>
      </c>
      <c r="AV400" s="141">
        <f t="shared" si="2336"/>
        <v>0</v>
      </c>
      <c r="AW400" s="141">
        <f>IF($H400&gt;0,#REF!,0)</f>
        <v>0</v>
      </c>
      <c r="AX400" s="141">
        <f t="shared" si="2337"/>
        <v>0</v>
      </c>
      <c r="AY400" s="247">
        <f t="shared" si="1952"/>
        <v>0</v>
      </c>
      <c r="AZ400" s="85"/>
      <c r="BA400" s="86">
        <v>0</v>
      </c>
    </row>
    <row r="401" spans="1:53" ht="45.75" x14ac:dyDescent="0.65">
      <c r="A401" s="87" t="str">
        <f>IF(E401+G401&gt;0,A398,"")</f>
        <v/>
      </c>
      <c r="B401" s="87" t="str">
        <f>IF(E401+G401&gt;0,B398,"")</f>
        <v/>
      </c>
      <c r="C401" s="76">
        <f>C399</f>
        <v>6</v>
      </c>
      <c r="D401" s="77" t="s">
        <v>228</v>
      </c>
      <c r="E401" s="78">
        <v>0</v>
      </c>
      <c r="F401" s="137">
        <v>1.1000000000000001</v>
      </c>
      <c r="G401" s="78">
        <v>0</v>
      </c>
      <c r="H401" s="249">
        <f t="shared" ref="H401:H464" si="2338">(E401+G401)/1000</f>
        <v>0</v>
      </c>
      <c r="I401" s="80">
        <f>SUMIF(Y$14:AT$14,C401,Y$7:AT$7)</f>
        <v>0</v>
      </c>
      <c r="J401" s="81">
        <f t="shared" si="2316"/>
        <v>0</v>
      </c>
      <c r="K401" s="80">
        <f t="shared" si="2317"/>
        <v>0</v>
      </c>
      <c r="L401" s="81">
        <f t="shared" si="2318"/>
        <v>0</v>
      </c>
      <c r="M401" s="81">
        <f t="shared" si="2319"/>
        <v>0</v>
      </c>
      <c r="N401" s="82"/>
      <c r="O401" s="81">
        <f t="shared" si="2320"/>
        <v>0</v>
      </c>
      <c r="Q401" s="83">
        <f t="shared" si="1960"/>
        <v>153.91</v>
      </c>
      <c r="R401" s="81">
        <f t="shared" si="2321"/>
        <v>0</v>
      </c>
      <c r="S401" s="83">
        <f t="shared" si="2322"/>
        <v>169.3</v>
      </c>
      <c r="T401" s="81">
        <f t="shared" si="2323"/>
        <v>0</v>
      </c>
      <c r="U401" s="81">
        <f t="shared" si="2324"/>
        <v>0</v>
      </c>
      <c r="V401" s="82"/>
      <c r="W401" s="81">
        <f t="shared" si="2325"/>
        <v>0</v>
      </c>
      <c r="X401" s="10"/>
      <c r="Y401" s="151"/>
      <c r="Z401" s="151"/>
      <c r="AA401" s="151"/>
      <c r="AB401" s="151"/>
      <c r="AC401" s="151"/>
      <c r="AD401" s="151"/>
      <c r="AE401" s="159"/>
      <c r="AF401" s="159"/>
      <c r="AG401" s="159"/>
      <c r="AH401" s="159"/>
      <c r="AI401" s="84">
        <f>IF($I401=AI$7,$E401,0)</f>
        <v>0</v>
      </c>
      <c r="AJ401" s="84">
        <f>IF($K401=ROUND(AI$7*$F401,2),$G401,0)</f>
        <v>0</v>
      </c>
      <c r="AK401" s="141">
        <f t="shared" si="2327"/>
        <v>0</v>
      </c>
      <c r="AL401" s="141">
        <f t="shared" si="2328"/>
        <v>0</v>
      </c>
      <c r="AM401" s="141">
        <f t="shared" si="2329"/>
        <v>0</v>
      </c>
      <c r="AN401" s="141">
        <f t="shared" si="2330"/>
        <v>0</v>
      </c>
      <c r="AO401" s="84">
        <f>IF($I401=AO$7,$E401,0)</f>
        <v>0</v>
      </c>
      <c r="AP401" s="84">
        <f>IF($K401=ROUND(AO$7*$F401,2),$G401,0)</f>
        <v>0</v>
      </c>
      <c r="AQ401" s="141">
        <f t="shared" si="2332"/>
        <v>0</v>
      </c>
      <c r="AR401" s="141">
        <f t="shared" si="2333"/>
        <v>0</v>
      </c>
      <c r="AS401" s="141">
        <f t="shared" si="2334"/>
        <v>0</v>
      </c>
      <c r="AT401" s="141">
        <f t="shared" si="2335"/>
        <v>0</v>
      </c>
      <c r="AU401" s="141">
        <f>IF($H401&gt;0,#REF!,0)</f>
        <v>0</v>
      </c>
      <c r="AV401" s="141">
        <f t="shared" si="2336"/>
        <v>0</v>
      </c>
      <c r="AW401" s="141">
        <f>IF($H401&gt;0,#REF!,0)</f>
        <v>0</v>
      </c>
      <c r="AX401" s="141">
        <f t="shared" si="2337"/>
        <v>0</v>
      </c>
      <c r="AY401" s="247">
        <f t="shared" ref="AY401:AY464" si="2339">BA401/1000</f>
        <v>0</v>
      </c>
      <c r="AZ401" s="85"/>
      <c r="BA401" s="86">
        <v>0</v>
      </c>
    </row>
    <row r="402" spans="1:53" ht="45.75" x14ac:dyDescent="0.65">
      <c r="A402" s="74" t="s">
        <v>229</v>
      </c>
      <c r="B402" s="74" t="s">
        <v>46</v>
      </c>
      <c r="C402" s="76">
        <f>C403</f>
        <v>6</v>
      </c>
      <c r="D402" s="77" t="s">
        <v>230</v>
      </c>
      <c r="E402" s="78">
        <v>2.0840000000000001</v>
      </c>
      <c r="F402" s="137">
        <v>1.5</v>
      </c>
      <c r="G402" s="78">
        <v>0</v>
      </c>
      <c r="H402" s="249">
        <f t="shared" si="2338"/>
        <v>2.0839999999999999E-3</v>
      </c>
      <c r="I402" s="80">
        <f>SUMIF(Y$14:AT$14,C402,Y$6:AT$6)</f>
        <v>0</v>
      </c>
      <c r="J402" s="81">
        <f>IF(H402=0,ROUND(E402*I402,2),ROUND(H402*E402,2))</f>
        <v>0</v>
      </c>
      <c r="K402" s="80">
        <f>ROUND(F402*I402,2)</f>
        <v>0</v>
      </c>
      <c r="L402" s="81">
        <f>IF(H402=0,ROUND(ROUND(F402*I402,2)*G402,2),ROUND(G402*H402,2))</f>
        <v>0</v>
      </c>
      <c r="M402" s="81">
        <f>L402-ROUND(G402*I402,2)</f>
        <v>0</v>
      </c>
      <c r="N402" s="82"/>
      <c r="O402" s="81">
        <f>J402+L402+N402</f>
        <v>0</v>
      </c>
      <c r="Q402" s="83">
        <f t="shared" si="1960"/>
        <v>153.91</v>
      </c>
      <c r="R402" s="81">
        <f>ROUND(Q402*E402,2)</f>
        <v>320.75</v>
      </c>
      <c r="S402" s="83">
        <f>ROUND(F402*Q402,2)</f>
        <v>230.87</v>
      </c>
      <c r="T402" s="81">
        <f>ROUND(S402*G402,2)</f>
        <v>0</v>
      </c>
      <c r="U402" s="81">
        <f>T402-ROUND(Q402*G402,2)</f>
        <v>0</v>
      </c>
      <c r="V402" s="82"/>
      <c r="W402" s="81">
        <f>R402+T402+V402</f>
        <v>320.75</v>
      </c>
      <c r="X402" s="10"/>
      <c r="Y402" s="151"/>
      <c r="Z402" s="151"/>
      <c r="AA402" s="151"/>
      <c r="AB402" s="151"/>
      <c r="AC402" s="151"/>
      <c r="AD402" s="151"/>
      <c r="AE402" s="159"/>
      <c r="AF402" s="159"/>
      <c r="AG402" s="159"/>
      <c r="AH402" s="159"/>
      <c r="AI402" s="84">
        <f>IF($I402=AI$6,$E402,0)</f>
        <v>0</v>
      </c>
      <c r="AJ402" s="84">
        <f t="shared" ref="AJ402:AJ403" si="2340">IF($K402=ROUND(AI$6*$F402,2),$G402,0)</f>
        <v>0</v>
      </c>
      <c r="AK402" s="141">
        <f>IF($H402&gt;0,AI402,0)</f>
        <v>0</v>
      </c>
      <c r="AL402" s="141">
        <f>IF(AK402&gt;0,1,0)</f>
        <v>0</v>
      </c>
      <c r="AM402" s="141">
        <f>IF($H402&gt;0,AJ402,0)</f>
        <v>0</v>
      </c>
      <c r="AN402" s="141">
        <f>IF(AM402&gt;0,1,0)</f>
        <v>0</v>
      </c>
      <c r="AO402" s="84">
        <f>IF($I402=AO$6,$E402,0)</f>
        <v>0</v>
      </c>
      <c r="AP402" s="84">
        <f t="shared" ref="AP402:AP403" si="2341">IF($K402=ROUND(AO$6*$F402,2),$G402,0)</f>
        <v>0</v>
      </c>
      <c r="AQ402" s="141">
        <f>IF($H402&gt;0,AO402,0)</f>
        <v>0</v>
      </c>
      <c r="AR402" s="141">
        <f>IF(AQ402&gt;0,1,0)</f>
        <v>0</v>
      </c>
      <c r="AS402" s="141">
        <f>IF($H402&gt;0,AP402,0)</f>
        <v>0</v>
      </c>
      <c r="AT402" s="141">
        <f>IF(AS402&gt;0,1,0)</f>
        <v>0</v>
      </c>
      <c r="AU402" s="141" t="e">
        <f>IF($H402&gt;0,#REF!,0)</f>
        <v>#REF!</v>
      </c>
      <c r="AV402" s="141" t="e">
        <f>IF(AU402&gt;0,1,0)</f>
        <v>#REF!</v>
      </c>
      <c r="AW402" s="141" t="e">
        <f>IF($H402&gt;0,#REF!,0)</f>
        <v>#REF!</v>
      </c>
      <c r="AX402" s="141" t="e">
        <f>IF(AW402&gt;0,1,0)</f>
        <v>#REF!</v>
      </c>
      <c r="AY402" s="247">
        <f t="shared" si="2339"/>
        <v>2.3E-3</v>
      </c>
      <c r="AZ402" s="85"/>
      <c r="BA402" s="86">
        <v>2.2999999999999998</v>
      </c>
    </row>
    <row r="403" spans="1:53" ht="45.75" x14ac:dyDescent="0.65">
      <c r="A403" s="87" t="str">
        <f>IF(E403+G403&gt;0,A402,"")</f>
        <v/>
      </c>
      <c r="B403" s="87" t="str">
        <f>IF(E403+G403&gt;0,B402,"")</f>
        <v/>
      </c>
      <c r="C403" s="76">
        <v>6</v>
      </c>
      <c r="D403" s="77" t="s">
        <v>230</v>
      </c>
      <c r="E403" s="78">
        <v>0</v>
      </c>
      <c r="F403" s="137">
        <v>1.1000000000000001</v>
      </c>
      <c r="G403" s="78">
        <v>0</v>
      </c>
      <c r="H403" s="249">
        <f t="shared" si="2338"/>
        <v>0</v>
      </c>
      <c r="I403" s="80">
        <f>SUMIF(Y$14:AT$14,C403,Y$6:AT$6)</f>
        <v>0</v>
      </c>
      <c r="J403" s="81">
        <f t="shared" ref="J403:J405" si="2342">IF(H403=0,ROUND(E403*I403,2),ROUND(H403*E403,2))</f>
        <v>0</v>
      </c>
      <c r="K403" s="80">
        <f t="shared" ref="K403:K405" si="2343">ROUND(F403*I403,2)</f>
        <v>0</v>
      </c>
      <c r="L403" s="81">
        <f t="shared" ref="L403:L405" si="2344">IF(H403=0,ROUND(ROUND(F403*I403,2)*G403,2),ROUND(G403*H403,2))</f>
        <v>0</v>
      </c>
      <c r="M403" s="81">
        <f t="shared" ref="M403:M405" si="2345">L403-ROUND(G403*I403,2)</f>
        <v>0</v>
      </c>
      <c r="N403" s="82"/>
      <c r="O403" s="81">
        <f t="shared" ref="O403:O405" si="2346">J403+L403+N403</f>
        <v>0</v>
      </c>
      <c r="Q403" s="83">
        <f t="shared" ref="Q403:Q466" si="2347">Q$6</f>
        <v>153.91</v>
      </c>
      <c r="R403" s="81">
        <f t="shared" ref="R403:R405" si="2348">ROUND(Q403*E403,2)</f>
        <v>0</v>
      </c>
      <c r="S403" s="83">
        <f t="shared" ref="S403:S405" si="2349">ROUND(F403*Q403,2)</f>
        <v>169.3</v>
      </c>
      <c r="T403" s="81">
        <f t="shared" ref="T403:T405" si="2350">ROUND(S403*G403,2)</f>
        <v>0</v>
      </c>
      <c r="U403" s="81">
        <f t="shared" ref="U403:U405" si="2351">T403-ROUND(Q403*G403,2)</f>
        <v>0</v>
      </c>
      <c r="V403" s="82"/>
      <c r="W403" s="81">
        <f t="shared" ref="W403:W405" si="2352">R403+T403+V403</f>
        <v>0</v>
      </c>
      <c r="X403" s="10"/>
      <c r="Y403" s="151"/>
      <c r="Z403" s="151"/>
      <c r="AA403" s="151"/>
      <c r="AB403" s="151"/>
      <c r="AC403" s="151"/>
      <c r="AD403" s="151"/>
      <c r="AE403" s="159"/>
      <c r="AF403" s="159"/>
      <c r="AG403" s="159"/>
      <c r="AH403" s="159"/>
      <c r="AI403" s="84">
        <f t="shared" ref="AI403" si="2353">IF($I403=AI$6,$E403,0)</f>
        <v>0</v>
      </c>
      <c r="AJ403" s="84">
        <f t="shared" si="2340"/>
        <v>0</v>
      </c>
      <c r="AK403" s="141">
        <f t="shared" ref="AK403:AK405" si="2354">IF($H403&gt;0,AI403,0)</f>
        <v>0</v>
      </c>
      <c r="AL403" s="141">
        <f t="shared" ref="AL403:AL405" si="2355">IF(AK403&gt;0,1,0)</f>
        <v>0</v>
      </c>
      <c r="AM403" s="141">
        <f t="shared" ref="AM403:AM405" si="2356">IF($H403&gt;0,AJ403,0)</f>
        <v>0</v>
      </c>
      <c r="AN403" s="141">
        <f t="shared" ref="AN403:AN405" si="2357">IF(AM403&gt;0,1,0)</f>
        <v>0</v>
      </c>
      <c r="AO403" s="84">
        <f t="shared" ref="AO403" si="2358">IF($I403=AO$6,$E403,0)</f>
        <v>0</v>
      </c>
      <c r="AP403" s="84">
        <f t="shared" si="2341"/>
        <v>0</v>
      </c>
      <c r="AQ403" s="141">
        <f t="shared" ref="AQ403:AQ405" si="2359">IF($H403&gt;0,AO403,0)</f>
        <v>0</v>
      </c>
      <c r="AR403" s="141">
        <f t="shared" ref="AR403:AR405" si="2360">IF(AQ403&gt;0,1,0)</f>
        <v>0</v>
      </c>
      <c r="AS403" s="141">
        <f t="shared" ref="AS403:AS405" si="2361">IF($H403&gt;0,AP403,0)</f>
        <v>0</v>
      </c>
      <c r="AT403" s="141">
        <f t="shared" ref="AT403:AT405" si="2362">IF(AS403&gt;0,1,0)</f>
        <v>0</v>
      </c>
      <c r="AU403" s="141">
        <f>IF($H403&gt;0,#REF!,0)</f>
        <v>0</v>
      </c>
      <c r="AV403" s="141">
        <f t="shared" ref="AV403:AV405" si="2363">IF(AU403&gt;0,1,0)</f>
        <v>0</v>
      </c>
      <c r="AW403" s="141">
        <f>IF($H403&gt;0,#REF!,0)</f>
        <v>0</v>
      </c>
      <c r="AX403" s="141">
        <f t="shared" ref="AX403:AX405" si="2364">IF(AW403&gt;0,1,0)</f>
        <v>0</v>
      </c>
      <c r="AY403" s="247">
        <f t="shared" si="2339"/>
        <v>0</v>
      </c>
      <c r="AZ403" s="85"/>
      <c r="BA403" s="86">
        <v>0</v>
      </c>
    </row>
    <row r="404" spans="1:53" ht="45.75" x14ac:dyDescent="0.65">
      <c r="A404" s="87" t="str">
        <f>IF(E404+G404&gt;0,A402,"")</f>
        <v/>
      </c>
      <c r="B404" s="87" t="str">
        <f>IF(E404+G404&gt;0,B402,"")</f>
        <v/>
      </c>
      <c r="C404" s="76">
        <f>C403</f>
        <v>6</v>
      </c>
      <c r="D404" s="77" t="s">
        <v>230</v>
      </c>
      <c r="E404" s="78">
        <v>0</v>
      </c>
      <c r="F404" s="137">
        <v>1.5</v>
      </c>
      <c r="G404" s="78">
        <v>0</v>
      </c>
      <c r="H404" s="249">
        <f t="shared" si="2338"/>
        <v>0</v>
      </c>
      <c r="I404" s="80">
        <f>SUMIF(Y$14:AT$14,C404,Y$7:AT$7)</f>
        <v>0</v>
      </c>
      <c r="J404" s="81">
        <f t="shared" si="2342"/>
        <v>0</v>
      </c>
      <c r="K404" s="80">
        <f t="shared" si="2343"/>
        <v>0</v>
      </c>
      <c r="L404" s="81">
        <f t="shared" si="2344"/>
        <v>0</v>
      </c>
      <c r="M404" s="81">
        <f t="shared" si="2345"/>
        <v>0</v>
      </c>
      <c r="N404" s="82"/>
      <c r="O404" s="81">
        <f t="shared" si="2346"/>
        <v>0</v>
      </c>
      <c r="Q404" s="83">
        <f t="shared" si="2347"/>
        <v>153.91</v>
      </c>
      <c r="R404" s="81">
        <f t="shared" si="2348"/>
        <v>0</v>
      </c>
      <c r="S404" s="83">
        <f t="shared" si="2349"/>
        <v>230.87</v>
      </c>
      <c r="T404" s="81">
        <f t="shared" si="2350"/>
        <v>0</v>
      </c>
      <c r="U404" s="81">
        <f t="shared" si="2351"/>
        <v>0</v>
      </c>
      <c r="V404" s="82"/>
      <c r="W404" s="81">
        <f t="shared" si="2352"/>
        <v>0</v>
      </c>
      <c r="X404" s="10"/>
      <c r="Y404" s="151"/>
      <c r="Z404" s="151"/>
      <c r="AA404" s="151"/>
      <c r="AB404" s="151"/>
      <c r="AC404" s="151"/>
      <c r="AD404" s="151"/>
      <c r="AE404" s="159"/>
      <c r="AF404" s="159"/>
      <c r="AG404" s="159"/>
      <c r="AH404" s="159"/>
      <c r="AI404" s="84">
        <f>IF($I404=AI$7,$E404,0)</f>
        <v>0</v>
      </c>
      <c r="AJ404" s="84">
        <f>IF($K404=ROUND(AI$7*$F404,2),$G404,0)</f>
        <v>0</v>
      </c>
      <c r="AK404" s="141">
        <f t="shared" si="2354"/>
        <v>0</v>
      </c>
      <c r="AL404" s="141">
        <f t="shared" si="2355"/>
        <v>0</v>
      </c>
      <c r="AM404" s="141">
        <f t="shared" si="2356"/>
        <v>0</v>
      </c>
      <c r="AN404" s="141">
        <f t="shared" si="2357"/>
        <v>0</v>
      </c>
      <c r="AO404" s="84">
        <f>IF($I404=AO$7,$E404,0)</f>
        <v>0</v>
      </c>
      <c r="AP404" s="84">
        <f>IF($K404=ROUND(AO$7*$F404,2),$G404,0)</f>
        <v>0</v>
      </c>
      <c r="AQ404" s="141">
        <f t="shared" si="2359"/>
        <v>0</v>
      </c>
      <c r="AR404" s="141">
        <f t="shared" si="2360"/>
        <v>0</v>
      </c>
      <c r="AS404" s="141">
        <f t="shared" si="2361"/>
        <v>0</v>
      </c>
      <c r="AT404" s="141">
        <f t="shared" si="2362"/>
        <v>0</v>
      </c>
      <c r="AU404" s="141">
        <f>IF($H404&gt;0,#REF!,0)</f>
        <v>0</v>
      </c>
      <c r="AV404" s="141">
        <f t="shared" si="2363"/>
        <v>0</v>
      </c>
      <c r="AW404" s="141">
        <f>IF($H404&gt;0,#REF!,0)</f>
        <v>0</v>
      </c>
      <c r="AX404" s="141">
        <f t="shared" si="2364"/>
        <v>0</v>
      </c>
      <c r="AY404" s="247">
        <f t="shared" si="2339"/>
        <v>0</v>
      </c>
      <c r="AZ404" s="85"/>
      <c r="BA404" s="86">
        <v>0</v>
      </c>
    </row>
    <row r="405" spans="1:53" ht="45.75" x14ac:dyDescent="0.65">
      <c r="A405" s="87" t="str">
        <f>IF(E405+G405&gt;0,A402,"")</f>
        <v/>
      </c>
      <c r="B405" s="87" t="str">
        <f>IF(E405+G405&gt;0,B402,"")</f>
        <v/>
      </c>
      <c r="C405" s="76">
        <f>C403</f>
        <v>6</v>
      </c>
      <c r="D405" s="77" t="s">
        <v>230</v>
      </c>
      <c r="E405" s="78">
        <v>0</v>
      </c>
      <c r="F405" s="137">
        <v>1.1000000000000001</v>
      </c>
      <c r="G405" s="78">
        <v>0</v>
      </c>
      <c r="H405" s="249">
        <f t="shared" si="2338"/>
        <v>0</v>
      </c>
      <c r="I405" s="80">
        <f>SUMIF(Y$14:AT$14,C405,Y$7:AT$7)</f>
        <v>0</v>
      </c>
      <c r="J405" s="81">
        <f t="shared" si="2342"/>
        <v>0</v>
      </c>
      <c r="K405" s="80">
        <f t="shared" si="2343"/>
        <v>0</v>
      </c>
      <c r="L405" s="81">
        <f t="shared" si="2344"/>
        <v>0</v>
      </c>
      <c r="M405" s="81">
        <f t="shared" si="2345"/>
        <v>0</v>
      </c>
      <c r="N405" s="82"/>
      <c r="O405" s="81">
        <f t="shared" si="2346"/>
        <v>0</v>
      </c>
      <c r="Q405" s="83">
        <f t="shared" si="2347"/>
        <v>153.91</v>
      </c>
      <c r="R405" s="81">
        <f t="shared" si="2348"/>
        <v>0</v>
      </c>
      <c r="S405" s="83">
        <f t="shared" si="2349"/>
        <v>169.3</v>
      </c>
      <c r="T405" s="81">
        <f t="shared" si="2350"/>
        <v>0</v>
      </c>
      <c r="U405" s="81">
        <f t="shared" si="2351"/>
        <v>0</v>
      </c>
      <c r="V405" s="82"/>
      <c r="W405" s="81">
        <f t="shared" si="2352"/>
        <v>0</v>
      </c>
      <c r="X405" s="10"/>
      <c r="Y405" s="151"/>
      <c r="Z405" s="151"/>
      <c r="AA405" s="151"/>
      <c r="AB405" s="151"/>
      <c r="AC405" s="151"/>
      <c r="AD405" s="151"/>
      <c r="AE405" s="159"/>
      <c r="AF405" s="159"/>
      <c r="AG405" s="159"/>
      <c r="AH405" s="159"/>
      <c r="AI405" s="84">
        <f>IF($I405=AI$7,$E405,0)</f>
        <v>0</v>
      </c>
      <c r="AJ405" s="84">
        <f>IF($K405=ROUND(AI$7*$F405,2),$G405,0)</f>
        <v>0</v>
      </c>
      <c r="AK405" s="141">
        <f t="shared" si="2354"/>
        <v>0</v>
      </c>
      <c r="AL405" s="141">
        <f t="shared" si="2355"/>
        <v>0</v>
      </c>
      <c r="AM405" s="141">
        <f t="shared" si="2356"/>
        <v>0</v>
      </c>
      <c r="AN405" s="141">
        <f t="shared" si="2357"/>
        <v>0</v>
      </c>
      <c r="AO405" s="84">
        <f>IF($I405=AO$7,$E405,0)</f>
        <v>0</v>
      </c>
      <c r="AP405" s="84">
        <f>IF($K405=ROUND(AO$7*$F405,2),$G405,0)</f>
        <v>0</v>
      </c>
      <c r="AQ405" s="141">
        <f t="shared" si="2359"/>
        <v>0</v>
      </c>
      <c r="AR405" s="141">
        <f t="shared" si="2360"/>
        <v>0</v>
      </c>
      <c r="AS405" s="141">
        <f t="shared" si="2361"/>
        <v>0</v>
      </c>
      <c r="AT405" s="141">
        <f t="shared" si="2362"/>
        <v>0</v>
      </c>
      <c r="AU405" s="141">
        <f>IF($H405&gt;0,#REF!,0)</f>
        <v>0</v>
      </c>
      <c r="AV405" s="141">
        <f t="shared" si="2363"/>
        <v>0</v>
      </c>
      <c r="AW405" s="141">
        <f>IF($H405&gt;0,#REF!,0)</f>
        <v>0</v>
      </c>
      <c r="AX405" s="141">
        <f t="shared" si="2364"/>
        <v>0</v>
      </c>
      <c r="AY405" s="247">
        <f t="shared" si="2339"/>
        <v>0</v>
      </c>
      <c r="AZ405" s="85"/>
      <c r="BA405" s="86">
        <v>0</v>
      </c>
    </row>
    <row r="406" spans="1:53" ht="45.75" x14ac:dyDescent="0.65">
      <c r="A406" s="74" t="s">
        <v>231</v>
      </c>
      <c r="B406" s="74" t="s">
        <v>46</v>
      </c>
      <c r="C406" s="76">
        <f>C407</f>
        <v>7</v>
      </c>
      <c r="D406" s="77" t="s">
        <v>232</v>
      </c>
      <c r="E406" s="78">
        <v>0.3</v>
      </c>
      <c r="F406" s="137">
        <v>1.5</v>
      </c>
      <c r="G406" s="78">
        <v>0</v>
      </c>
      <c r="H406" s="249">
        <f t="shared" si="2338"/>
        <v>2.9999999999999997E-4</v>
      </c>
      <c r="I406" s="80">
        <f>SUMIF(Y$14:AT$14,C406,Y$6:AT$6)</f>
        <v>0</v>
      </c>
      <c r="J406" s="81">
        <f>IF(H406=0,ROUND(E406*I406,2),ROUND(H406*E406,2))</f>
        <v>0</v>
      </c>
      <c r="K406" s="80">
        <f>ROUND(F406*I406,2)</f>
        <v>0</v>
      </c>
      <c r="L406" s="81">
        <f>IF(H406=0,ROUND(ROUND(F406*I406,2)*G406,2),ROUND(G406*H406,2))</f>
        <v>0</v>
      </c>
      <c r="M406" s="81">
        <f>L406-ROUND(G406*I406,2)</f>
        <v>0</v>
      </c>
      <c r="N406" s="82"/>
      <c r="O406" s="81">
        <f>J406+L406+N406</f>
        <v>0</v>
      </c>
      <c r="Q406" s="83">
        <f t="shared" si="2347"/>
        <v>153.91</v>
      </c>
      <c r="R406" s="81">
        <f>ROUND(Q406*E406,2)</f>
        <v>46.17</v>
      </c>
      <c r="S406" s="83">
        <f>ROUND(F406*Q406,2)</f>
        <v>230.87</v>
      </c>
      <c r="T406" s="81">
        <f>ROUND(S406*G406,2)</f>
        <v>0</v>
      </c>
      <c r="U406" s="81">
        <f>T406-ROUND(Q406*G406,2)</f>
        <v>0</v>
      </c>
      <c r="V406" s="82"/>
      <c r="W406" s="81">
        <f>R406+T406+V406</f>
        <v>46.17</v>
      </c>
      <c r="X406" s="10"/>
      <c r="Y406" s="151"/>
      <c r="Z406" s="151"/>
      <c r="AA406" s="151"/>
      <c r="AB406" s="151"/>
      <c r="AC406" s="151"/>
      <c r="AD406" s="151"/>
      <c r="AE406" s="159"/>
      <c r="AF406" s="159"/>
      <c r="AG406" s="159"/>
      <c r="AH406" s="159"/>
      <c r="AI406" s="84">
        <f>IF($I406=AI$6,$E406,0)</f>
        <v>0</v>
      </c>
      <c r="AJ406" s="84">
        <f t="shared" ref="AJ406:AJ407" si="2365">IF($K406=ROUND(AI$6*$F406,2),$G406,0)</f>
        <v>0</v>
      </c>
      <c r="AK406" s="141">
        <f>IF($H406&gt;0,AI406,0)</f>
        <v>0</v>
      </c>
      <c r="AL406" s="141">
        <f>IF(AK406&gt;0,1,0)</f>
        <v>0</v>
      </c>
      <c r="AM406" s="141">
        <f>IF($H406&gt;0,AJ406,0)</f>
        <v>0</v>
      </c>
      <c r="AN406" s="141">
        <f>IF(AM406&gt;0,1,0)</f>
        <v>0</v>
      </c>
      <c r="AO406" s="84">
        <f>IF($I406=AO$6,$E406,0)</f>
        <v>0</v>
      </c>
      <c r="AP406" s="84">
        <f t="shared" ref="AP406:AP407" si="2366">IF($K406=ROUND(AO$6*$F406,2),$G406,0)</f>
        <v>0</v>
      </c>
      <c r="AQ406" s="141">
        <f>IF($H406&gt;0,AO406,0)</f>
        <v>0</v>
      </c>
      <c r="AR406" s="141">
        <f>IF(AQ406&gt;0,1,0)</f>
        <v>0</v>
      </c>
      <c r="AS406" s="141">
        <f>IF($H406&gt;0,AP406,0)</f>
        <v>0</v>
      </c>
      <c r="AT406" s="141">
        <f>IF(AS406&gt;0,1,0)</f>
        <v>0</v>
      </c>
      <c r="AU406" s="141" t="e">
        <f>IF($H406&gt;0,#REF!,0)</f>
        <v>#REF!</v>
      </c>
      <c r="AV406" s="141" t="e">
        <f>IF(AU406&gt;0,1,0)</f>
        <v>#REF!</v>
      </c>
      <c r="AW406" s="141" t="e">
        <f>IF($H406&gt;0,#REF!,0)</f>
        <v>#REF!</v>
      </c>
      <c r="AX406" s="141" t="e">
        <f>IF(AW406&gt;0,1,0)</f>
        <v>#REF!</v>
      </c>
      <c r="AY406" s="247">
        <f t="shared" si="2339"/>
        <v>4.0000000000000002E-4</v>
      </c>
      <c r="AZ406" s="85"/>
      <c r="BA406" s="86">
        <v>0.4</v>
      </c>
    </row>
    <row r="407" spans="1:53" ht="45.75" x14ac:dyDescent="0.65">
      <c r="A407" s="87" t="str">
        <f>IF(E407+G407&gt;0,A406,"")</f>
        <v/>
      </c>
      <c r="B407" s="87" t="str">
        <f>IF(E407+G407&gt;0,B406,"")</f>
        <v/>
      </c>
      <c r="C407" s="76">
        <v>7</v>
      </c>
      <c r="D407" s="77" t="s">
        <v>232</v>
      </c>
      <c r="E407" s="78">
        <v>0</v>
      </c>
      <c r="F407" s="137">
        <v>1.1000000000000001</v>
      </c>
      <c r="G407" s="78">
        <v>0</v>
      </c>
      <c r="H407" s="249">
        <f t="shared" si="2338"/>
        <v>0</v>
      </c>
      <c r="I407" s="80">
        <f>SUMIF(Y$14:AT$14,C407,Y$6:AT$6)</f>
        <v>0</v>
      </c>
      <c r="J407" s="81">
        <f t="shared" ref="J407:J409" si="2367">IF(H407=0,ROUND(E407*I407,2),ROUND(H407*E407,2))</f>
        <v>0</v>
      </c>
      <c r="K407" s="80">
        <f t="shared" ref="K407:K409" si="2368">ROUND(F407*I407,2)</f>
        <v>0</v>
      </c>
      <c r="L407" s="81">
        <f t="shared" ref="L407:L409" si="2369">IF(H407=0,ROUND(ROUND(F407*I407,2)*G407,2),ROUND(G407*H407,2))</f>
        <v>0</v>
      </c>
      <c r="M407" s="81">
        <f t="shared" ref="M407:M409" si="2370">L407-ROUND(G407*I407,2)</f>
        <v>0</v>
      </c>
      <c r="N407" s="82"/>
      <c r="O407" s="81">
        <f t="shared" ref="O407:O409" si="2371">J407+L407+N407</f>
        <v>0</v>
      </c>
      <c r="Q407" s="83">
        <f t="shared" si="2347"/>
        <v>153.91</v>
      </c>
      <c r="R407" s="81">
        <f t="shared" ref="R407:R409" si="2372">ROUND(Q407*E407,2)</f>
        <v>0</v>
      </c>
      <c r="S407" s="83">
        <f t="shared" ref="S407:S409" si="2373">ROUND(F407*Q407,2)</f>
        <v>169.3</v>
      </c>
      <c r="T407" s="81">
        <f t="shared" ref="T407:T409" si="2374">ROUND(S407*G407,2)</f>
        <v>0</v>
      </c>
      <c r="U407" s="81">
        <f t="shared" ref="U407:U409" si="2375">T407-ROUND(Q407*G407,2)</f>
        <v>0</v>
      </c>
      <c r="V407" s="82"/>
      <c r="W407" s="81">
        <f t="shared" ref="W407:W409" si="2376">R407+T407+V407</f>
        <v>0</v>
      </c>
      <c r="X407" s="10"/>
      <c r="Y407" s="151"/>
      <c r="Z407" s="151"/>
      <c r="AA407" s="151"/>
      <c r="AB407" s="151"/>
      <c r="AC407" s="151"/>
      <c r="AD407" s="151"/>
      <c r="AE407" s="159"/>
      <c r="AF407" s="159"/>
      <c r="AG407" s="159"/>
      <c r="AH407" s="159"/>
      <c r="AI407" s="84">
        <f t="shared" ref="AI407" si="2377">IF($I407=AI$6,$E407,0)</f>
        <v>0</v>
      </c>
      <c r="AJ407" s="84">
        <f t="shared" si="2365"/>
        <v>0</v>
      </c>
      <c r="AK407" s="141">
        <f t="shared" ref="AK407:AK409" si="2378">IF($H407&gt;0,AI407,0)</f>
        <v>0</v>
      </c>
      <c r="AL407" s="141">
        <f t="shared" ref="AL407:AL409" si="2379">IF(AK407&gt;0,1,0)</f>
        <v>0</v>
      </c>
      <c r="AM407" s="141">
        <f t="shared" ref="AM407:AM409" si="2380">IF($H407&gt;0,AJ407,0)</f>
        <v>0</v>
      </c>
      <c r="AN407" s="141">
        <f t="shared" ref="AN407:AN409" si="2381">IF(AM407&gt;0,1,0)</f>
        <v>0</v>
      </c>
      <c r="AO407" s="84">
        <f t="shared" ref="AO407" si="2382">IF($I407=AO$6,$E407,0)</f>
        <v>0</v>
      </c>
      <c r="AP407" s="84">
        <f t="shared" si="2366"/>
        <v>0</v>
      </c>
      <c r="AQ407" s="141">
        <f t="shared" ref="AQ407:AQ409" si="2383">IF($H407&gt;0,AO407,0)</f>
        <v>0</v>
      </c>
      <c r="AR407" s="141">
        <f t="shared" ref="AR407:AR409" si="2384">IF(AQ407&gt;0,1,0)</f>
        <v>0</v>
      </c>
      <c r="AS407" s="141">
        <f t="shared" ref="AS407:AS409" si="2385">IF($H407&gt;0,AP407,0)</f>
        <v>0</v>
      </c>
      <c r="AT407" s="141">
        <f t="shared" ref="AT407:AT409" si="2386">IF(AS407&gt;0,1,0)</f>
        <v>0</v>
      </c>
      <c r="AU407" s="141">
        <f>IF($H407&gt;0,#REF!,0)</f>
        <v>0</v>
      </c>
      <c r="AV407" s="141">
        <f t="shared" ref="AV407:AV409" si="2387">IF(AU407&gt;0,1,0)</f>
        <v>0</v>
      </c>
      <c r="AW407" s="141">
        <f>IF($H407&gt;0,#REF!,0)</f>
        <v>0</v>
      </c>
      <c r="AX407" s="141">
        <f t="shared" ref="AX407:AX409" si="2388">IF(AW407&gt;0,1,0)</f>
        <v>0</v>
      </c>
      <c r="AY407" s="247">
        <f t="shared" si="2339"/>
        <v>0</v>
      </c>
      <c r="AZ407" s="85"/>
      <c r="BA407" s="86">
        <v>0</v>
      </c>
    </row>
    <row r="408" spans="1:53" ht="45.75" x14ac:dyDescent="0.65">
      <c r="A408" s="87" t="str">
        <f>IF(E408+G408&gt;0,A406,"")</f>
        <v/>
      </c>
      <c r="B408" s="87" t="str">
        <f>IF(E408+G408&gt;0,B406,"")</f>
        <v/>
      </c>
      <c r="C408" s="76">
        <f>C407</f>
        <v>7</v>
      </c>
      <c r="D408" s="77" t="s">
        <v>232</v>
      </c>
      <c r="E408" s="78">
        <v>0</v>
      </c>
      <c r="F408" s="137">
        <v>1.5</v>
      </c>
      <c r="G408" s="78">
        <v>0</v>
      </c>
      <c r="H408" s="249">
        <f t="shared" si="2338"/>
        <v>0</v>
      </c>
      <c r="I408" s="80">
        <f>SUMIF(Y$14:AT$14,C408,Y$7:AT$7)</f>
        <v>0</v>
      </c>
      <c r="J408" s="81">
        <f t="shared" si="2367"/>
        <v>0</v>
      </c>
      <c r="K408" s="80">
        <f t="shared" si="2368"/>
        <v>0</v>
      </c>
      <c r="L408" s="81">
        <f t="shared" si="2369"/>
        <v>0</v>
      </c>
      <c r="M408" s="81">
        <f t="shared" si="2370"/>
        <v>0</v>
      </c>
      <c r="N408" s="82"/>
      <c r="O408" s="81">
        <f t="shared" si="2371"/>
        <v>0</v>
      </c>
      <c r="Q408" s="83">
        <f t="shared" si="2347"/>
        <v>153.91</v>
      </c>
      <c r="R408" s="81">
        <f t="shared" si="2372"/>
        <v>0</v>
      </c>
      <c r="S408" s="83">
        <f t="shared" si="2373"/>
        <v>230.87</v>
      </c>
      <c r="T408" s="81">
        <f t="shared" si="2374"/>
        <v>0</v>
      </c>
      <c r="U408" s="81">
        <f t="shared" si="2375"/>
        <v>0</v>
      </c>
      <c r="V408" s="82"/>
      <c r="W408" s="81">
        <f t="shared" si="2376"/>
        <v>0</v>
      </c>
      <c r="X408" s="10"/>
      <c r="Y408" s="151"/>
      <c r="Z408" s="151"/>
      <c r="AA408" s="151"/>
      <c r="AB408" s="151"/>
      <c r="AC408" s="151"/>
      <c r="AD408" s="151"/>
      <c r="AE408" s="159"/>
      <c r="AF408" s="159"/>
      <c r="AG408" s="159"/>
      <c r="AH408" s="159"/>
      <c r="AI408" s="84">
        <f>IF($I408=AI$7,$E408,0)</f>
        <v>0</v>
      </c>
      <c r="AJ408" s="84">
        <f>IF($K408=ROUND(AI$7*$F408,2),$G408,0)</f>
        <v>0</v>
      </c>
      <c r="AK408" s="141">
        <f t="shared" si="2378"/>
        <v>0</v>
      </c>
      <c r="AL408" s="141">
        <f t="shared" si="2379"/>
        <v>0</v>
      </c>
      <c r="AM408" s="141">
        <f t="shared" si="2380"/>
        <v>0</v>
      </c>
      <c r="AN408" s="141">
        <f t="shared" si="2381"/>
        <v>0</v>
      </c>
      <c r="AO408" s="84">
        <f>IF($I408=AO$7,$E408,0)</f>
        <v>0</v>
      </c>
      <c r="AP408" s="84">
        <f>IF($K408=ROUND(AO$7*$F408,2),$G408,0)</f>
        <v>0</v>
      </c>
      <c r="AQ408" s="141">
        <f t="shared" si="2383"/>
        <v>0</v>
      </c>
      <c r="AR408" s="141">
        <f t="shared" si="2384"/>
        <v>0</v>
      </c>
      <c r="AS408" s="141">
        <f t="shared" si="2385"/>
        <v>0</v>
      </c>
      <c r="AT408" s="141">
        <f t="shared" si="2386"/>
        <v>0</v>
      </c>
      <c r="AU408" s="141">
        <f>IF($H408&gt;0,#REF!,0)</f>
        <v>0</v>
      </c>
      <c r="AV408" s="141">
        <f t="shared" si="2387"/>
        <v>0</v>
      </c>
      <c r="AW408" s="141">
        <f>IF($H408&gt;0,#REF!,0)</f>
        <v>0</v>
      </c>
      <c r="AX408" s="141">
        <f t="shared" si="2388"/>
        <v>0</v>
      </c>
      <c r="AY408" s="247">
        <f t="shared" si="2339"/>
        <v>0</v>
      </c>
      <c r="AZ408" s="85"/>
      <c r="BA408" s="86">
        <v>0</v>
      </c>
    </row>
    <row r="409" spans="1:53" ht="45.75" x14ac:dyDescent="0.65">
      <c r="A409" s="87" t="str">
        <f>IF(E409+G409&gt;0,A406,"")</f>
        <v/>
      </c>
      <c r="B409" s="87" t="str">
        <f>IF(E409+G409&gt;0,B406,"")</f>
        <v/>
      </c>
      <c r="C409" s="76">
        <f>C407</f>
        <v>7</v>
      </c>
      <c r="D409" s="77" t="s">
        <v>232</v>
      </c>
      <c r="E409" s="78">
        <v>0</v>
      </c>
      <c r="F409" s="137">
        <v>1.1000000000000001</v>
      </c>
      <c r="G409" s="78">
        <v>0</v>
      </c>
      <c r="H409" s="249">
        <f t="shared" si="2338"/>
        <v>0</v>
      </c>
      <c r="I409" s="80">
        <f>SUMIF(Y$14:AT$14,C409,Y$7:AT$7)</f>
        <v>0</v>
      </c>
      <c r="J409" s="81">
        <f t="shared" si="2367"/>
        <v>0</v>
      </c>
      <c r="K409" s="80">
        <f t="shared" si="2368"/>
        <v>0</v>
      </c>
      <c r="L409" s="81">
        <f t="shared" si="2369"/>
        <v>0</v>
      </c>
      <c r="M409" s="81">
        <f t="shared" si="2370"/>
        <v>0</v>
      </c>
      <c r="N409" s="82"/>
      <c r="O409" s="81">
        <f t="shared" si="2371"/>
        <v>0</v>
      </c>
      <c r="Q409" s="83">
        <f t="shared" si="2347"/>
        <v>153.91</v>
      </c>
      <c r="R409" s="81">
        <f t="shared" si="2372"/>
        <v>0</v>
      </c>
      <c r="S409" s="83">
        <f t="shared" si="2373"/>
        <v>169.3</v>
      </c>
      <c r="T409" s="81">
        <f t="shared" si="2374"/>
        <v>0</v>
      </c>
      <c r="U409" s="81">
        <f t="shared" si="2375"/>
        <v>0</v>
      </c>
      <c r="V409" s="82"/>
      <c r="W409" s="81">
        <f t="shared" si="2376"/>
        <v>0</v>
      </c>
      <c r="X409" s="10"/>
      <c r="Y409" s="151"/>
      <c r="Z409" s="151"/>
      <c r="AA409" s="151"/>
      <c r="AB409" s="151"/>
      <c r="AC409" s="151"/>
      <c r="AD409" s="151"/>
      <c r="AE409" s="159"/>
      <c r="AF409" s="159"/>
      <c r="AG409" s="159"/>
      <c r="AH409" s="159"/>
      <c r="AI409" s="84">
        <f>IF($I409=AI$7,$E409,0)</f>
        <v>0</v>
      </c>
      <c r="AJ409" s="84">
        <f>IF($K409=ROUND(AI$7*$F409,2),$G409,0)</f>
        <v>0</v>
      </c>
      <c r="AK409" s="141">
        <f t="shared" si="2378"/>
        <v>0</v>
      </c>
      <c r="AL409" s="141">
        <f t="shared" si="2379"/>
        <v>0</v>
      </c>
      <c r="AM409" s="141">
        <f t="shared" si="2380"/>
        <v>0</v>
      </c>
      <c r="AN409" s="141">
        <f t="shared" si="2381"/>
        <v>0</v>
      </c>
      <c r="AO409" s="84">
        <f>IF($I409=AO$7,$E409,0)</f>
        <v>0</v>
      </c>
      <c r="AP409" s="84">
        <f>IF($K409=ROUND(AO$7*$F409,2),$G409,0)</f>
        <v>0</v>
      </c>
      <c r="AQ409" s="141">
        <f t="shared" si="2383"/>
        <v>0</v>
      </c>
      <c r="AR409" s="141">
        <f t="shared" si="2384"/>
        <v>0</v>
      </c>
      <c r="AS409" s="141">
        <f t="shared" si="2385"/>
        <v>0</v>
      </c>
      <c r="AT409" s="141">
        <f t="shared" si="2386"/>
        <v>0</v>
      </c>
      <c r="AU409" s="141">
        <f>IF($H409&gt;0,#REF!,0)</f>
        <v>0</v>
      </c>
      <c r="AV409" s="141">
        <f t="shared" si="2387"/>
        <v>0</v>
      </c>
      <c r="AW409" s="141">
        <f>IF($H409&gt;0,#REF!,0)</f>
        <v>0</v>
      </c>
      <c r="AX409" s="141">
        <f t="shared" si="2388"/>
        <v>0</v>
      </c>
      <c r="AY409" s="247">
        <f t="shared" si="2339"/>
        <v>0</v>
      </c>
      <c r="AZ409" s="85"/>
      <c r="BA409" s="86">
        <v>0</v>
      </c>
    </row>
    <row r="410" spans="1:53" ht="45.75" x14ac:dyDescent="0.65">
      <c r="A410" s="74" t="s">
        <v>233</v>
      </c>
      <c r="B410" s="74" t="s">
        <v>46</v>
      </c>
      <c r="C410" s="76">
        <f>C411</f>
        <v>7</v>
      </c>
      <c r="D410" s="77" t="s">
        <v>234</v>
      </c>
      <c r="E410" s="78">
        <v>0.59399999999999997</v>
      </c>
      <c r="F410" s="137">
        <v>1.5</v>
      </c>
      <c r="G410" s="78">
        <v>0</v>
      </c>
      <c r="H410" s="249">
        <f t="shared" si="2338"/>
        <v>5.9400000000000002E-4</v>
      </c>
      <c r="I410" s="80">
        <f>SUMIF(Y$14:AT$14,C410,Y$6:AT$6)</f>
        <v>0</v>
      </c>
      <c r="J410" s="81">
        <f>IF(H410=0,ROUND(E410*I410,2),ROUND(H410*E410,2))</f>
        <v>0</v>
      </c>
      <c r="K410" s="80">
        <f>ROUND(F410*I410,2)</f>
        <v>0</v>
      </c>
      <c r="L410" s="81">
        <f>IF(H410=0,ROUND(ROUND(F410*I410,2)*G410,2),ROUND(G410*H410,2))</f>
        <v>0</v>
      </c>
      <c r="M410" s="81">
        <f>L410-ROUND(G410*I410,2)</f>
        <v>0</v>
      </c>
      <c r="N410" s="82"/>
      <c r="O410" s="81">
        <f>J410+L410+N410</f>
        <v>0</v>
      </c>
      <c r="Q410" s="83">
        <f t="shared" si="2347"/>
        <v>153.91</v>
      </c>
      <c r="R410" s="81">
        <f>ROUND(Q410*E410,2)</f>
        <v>91.42</v>
      </c>
      <c r="S410" s="83">
        <f>ROUND(F410*Q410,2)</f>
        <v>230.87</v>
      </c>
      <c r="T410" s="81">
        <f>ROUND(S410*G410,2)</f>
        <v>0</v>
      </c>
      <c r="U410" s="81">
        <f>T410-ROUND(Q410*G410,2)</f>
        <v>0</v>
      </c>
      <c r="V410" s="82"/>
      <c r="W410" s="81">
        <f>R410+T410+V410</f>
        <v>91.42</v>
      </c>
      <c r="X410" s="10"/>
      <c r="Y410" s="151"/>
      <c r="Z410" s="151"/>
      <c r="AA410" s="151"/>
      <c r="AB410" s="151"/>
      <c r="AC410" s="151"/>
      <c r="AD410" s="151"/>
      <c r="AE410" s="159"/>
      <c r="AF410" s="159"/>
      <c r="AG410" s="159"/>
      <c r="AH410" s="159"/>
      <c r="AI410" s="84">
        <f>IF($I410=AI$6,$E410,0)</f>
        <v>0</v>
      </c>
      <c r="AJ410" s="84">
        <f t="shared" ref="AJ410:AJ411" si="2389">IF($K410=ROUND(AI$6*$F410,2),$G410,0)</f>
        <v>0</v>
      </c>
      <c r="AK410" s="141">
        <f>IF($H410&gt;0,AI410,0)</f>
        <v>0</v>
      </c>
      <c r="AL410" s="141">
        <f>IF(AK410&gt;0,1,0)</f>
        <v>0</v>
      </c>
      <c r="AM410" s="141">
        <f>IF($H410&gt;0,AJ410,0)</f>
        <v>0</v>
      </c>
      <c r="AN410" s="141">
        <f>IF(AM410&gt;0,1,0)</f>
        <v>0</v>
      </c>
      <c r="AO410" s="84">
        <f>IF($I410=AO$6,$E410,0)</f>
        <v>0</v>
      </c>
      <c r="AP410" s="84">
        <f t="shared" ref="AP410:AP411" si="2390">IF($K410=ROUND(AO$6*$F410,2),$G410,0)</f>
        <v>0</v>
      </c>
      <c r="AQ410" s="141">
        <f>IF($H410&gt;0,AO410,0)</f>
        <v>0</v>
      </c>
      <c r="AR410" s="141">
        <f>IF(AQ410&gt;0,1,0)</f>
        <v>0</v>
      </c>
      <c r="AS410" s="141">
        <f>IF($H410&gt;0,AP410,0)</f>
        <v>0</v>
      </c>
      <c r="AT410" s="141">
        <f>IF(AS410&gt;0,1,0)</f>
        <v>0</v>
      </c>
      <c r="AU410" s="141" t="e">
        <f>IF($H410&gt;0,#REF!,0)</f>
        <v>#REF!</v>
      </c>
      <c r="AV410" s="141" t="e">
        <f>IF(AU410&gt;0,1,0)</f>
        <v>#REF!</v>
      </c>
      <c r="AW410" s="141" t="e">
        <f>IF($H410&gt;0,#REF!,0)</f>
        <v>#REF!</v>
      </c>
      <c r="AX410" s="141" t="e">
        <f>IF(AW410&gt;0,1,0)</f>
        <v>#REF!</v>
      </c>
      <c r="AY410" s="247">
        <f t="shared" si="2339"/>
        <v>1.1999999999999999E-3</v>
      </c>
      <c r="AZ410" s="85"/>
      <c r="BA410" s="86">
        <v>1.2</v>
      </c>
    </row>
    <row r="411" spans="1:53" ht="45.75" x14ac:dyDescent="0.65">
      <c r="A411" s="87" t="str">
        <f>IF(E411+G411&gt;0,A410,"")</f>
        <v/>
      </c>
      <c r="B411" s="87" t="str">
        <f>IF(E411+G411&gt;0,B410,"")</f>
        <v/>
      </c>
      <c r="C411" s="76">
        <v>7</v>
      </c>
      <c r="D411" s="77" t="s">
        <v>234</v>
      </c>
      <c r="E411" s="78">
        <v>0</v>
      </c>
      <c r="F411" s="137">
        <v>1.1000000000000001</v>
      </c>
      <c r="G411" s="78">
        <v>0</v>
      </c>
      <c r="H411" s="249">
        <f t="shared" si="2338"/>
        <v>0</v>
      </c>
      <c r="I411" s="80">
        <f>SUMIF(Y$14:AT$14,C411,Y$6:AT$6)</f>
        <v>0</v>
      </c>
      <c r="J411" s="81">
        <f t="shared" ref="J411:J413" si="2391">IF(H411=0,ROUND(E411*I411,2),ROUND(H411*E411,2))</f>
        <v>0</v>
      </c>
      <c r="K411" s="80">
        <f t="shared" ref="K411:K413" si="2392">ROUND(F411*I411,2)</f>
        <v>0</v>
      </c>
      <c r="L411" s="81">
        <f t="shared" ref="L411:L413" si="2393">IF(H411=0,ROUND(ROUND(F411*I411,2)*G411,2),ROUND(G411*H411,2))</f>
        <v>0</v>
      </c>
      <c r="M411" s="81">
        <f t="shared" ref="M411:M413" si="2394">L411-ROUND(G411*I411,2)</f>
        <v>0</v>
      </c>
      <c r="N411" s="82"/>
      <c r="O411" s="81">
        <f t="shared" ref="O411:O413" si="2395">J411+L411+N411</f>
        <v>0</v>
      </c>
      <c r="Q411" s="83">
        <f t="shared" si="2347"/>
        <v>153.91</v>
      </c>
      <c r="R411" s="81">
        <f t="shared" ref="R411:R413" si="2396">ROUND(Q411*E411,2)</f>
        <v>0</v>
      </c>
      <c r="S411" s="83">
        <f t="shared" ref="S411:S413" si="2397">ROUND(F411*Q411,2)</f>
        <v>169.3</v>
      </c>
      <c r="T411" s="81">
        <f t="shared" ref="T411:T413" si="2398">ROUND(S411*G411,2)</f>
        <v>0</v>
      </c>
      <c r="U411" s="81">
        <f t="shared" ref="U411:U413" si="2399">T411-ROUND(Q411*G411,2)</f>
        <v>0</v>
      </c>
      <c r="V411" s="82"/>
      <c r="W411" s="81">
        <f t="shared" ref="W411:W413" si="2400">R411+T411+V411</f>
        <v>0</v>
      </c>
      <c r="X411" s="10"/>
      <c r="Y411" s="151"/>
      <c r="Z411" s="151"/>
      <c r="AA411" s="151"/>
      <c r="AB411" s="151"/>
      <c r="AC411" s="151"/>
      <c r="AD411" s="151"/>
      <c r="AE411" s="159"/>
      <c r="AF411" s="159"/>
      <c r="AG411" s="159"/>
      <c r="AH411" s="159"/>
      <c r="AI411" s="84">
        <f t="shared" ref="AI411" si="2401">IF($I411=AI$6,$E411,0)</f>
        <v>0</v>
      </c>
      <c r="AJ411" s="84">
        <f t="shared" si="2389"/>
        <v>0</v>
      </c>
      <c r="AK411" s="141">
        <f t="shared" ref="AK411:AK413" si="2402">IF($H411&gt;0,AI411,0)</f>
        <v>0</v>
      </c>
      <c r="AL411" s="141">
        <f t="shared" ref="AL411:AL413" si="2403">IF(AK411&gt;0,1,0)</f>
        <v>0</v>
      </c>
      <c r="AM411" s="141">
        <f t="shared" ref="AM411:AM413" si="2404">IF($H411&gt;0,AJ411,0)</f>
        <v>0</v>
      </c>
      <c r="AN411" s="141">
        <f t="shared" ref="AN411:AN413" si="2405">IF(AM411&gt;0,1,0)</f>
        <v>0</v>
      </c>
      <c r="AO411" s="84">
        <f t="shared" ref="AO411" si="2406">IF($I411=AO$6,$E411,0)</f>
        <v>0</v>
      </c>
      <c r="AP411" s="84">
        <f t="shared" si="2390"/>
        <v>0</v>
      </c>
      <c r="AQ411" s="141">
        <f t="shared" ref="AQ411:AQ413" si="2407">IF($H411&gt;0,AO411,0)</f>
        <v>0</v>
      </c>
      <c r="AR411" s="141">
        <f t="shared" ref="AR411:AR413" si="2408">IF(AQ411&gt;0,1,0)</f>
        <v>0</v>
      </c>
      <c r="AS411" s="141">
        <f t="shared" ref="AS411:AS413" si="2409">IF($H411&gt;0,AP411,0)</f>
        <v>0</v>
      </c>
      <c r="AT411" s="141">
        <f t="shared" ref="AT411:AT413" si="2410">IF(AS411&gt;0,1,0)</f>
        <v>0</v>
      </c>
      <c r="AU411" s="141">
        <f>IF($H411&gt;0,#REF!,0)</f>
        <v>0</v>
      </c>
      <c r="AV411" s="141">
        <f t="shared" ref="AV411:AV413" si="2411">IF(AU411&gt;0,1,0)</f>
        <v>0</v>
      </c>
      <c r="AW411" s="141">
        <f>IF($H411&gt;0,#REF!,0)</f>
        <v>0</v>
      </c>
      <c r="AX411" s="141">
        <f t="shared" ref="AX411:AX413" si="2412">IF(AW411&gt;0,1,0)</f>
        <v>0</v>
      </c>
      <c r="AY411" s="247">
        <f t="shared" si="2339"/>
        <v>0</v>
      </c>
      <c r="AZ411" s="85"/>
      <c r="BA411" s="86">
        <v>0</v>
      </c>
    </row>
    <row r="412" spans="1:53" ht="45.75" x14ac:dyDescent="0.65">
      <c r="A412" s="87" t="str">
        <f>IF(E412+G412&gt;0,A410,"")</f>
        <v/>
      </c>
      <c r="B412" s="87" t="str">
        <f>IF(E412+G412&gt;0,B410,"")</f>
        <v/>
      </c>
      <c r="C412" s="76">
        <f>C411</f>
        <v>7</v>
      </c>
      <c r="D412" s="77" t="s">
        <v>234</v>
      </c>
      <c r="E412" s="78">
        <v>0</v>
      </c>
      <c r="F412" s="137">
        <v>1.5</v>
      </c>
      <c r="G412" s="78">
        <v>0</v>
      </c>
      <c r="H412" s="249">
        <f t="shared" si="2338"/>
        <v>0</v>
      </c>
      <c r="I412" s="80">
        <f>SUMIF(Y$14:AT$14,C412,Y$7:AT$7)</f>
        <v>0</v>
      </c>
      <c r="J412" s="81">
        <f t="shared" si="2391"/>
        <v>0</v>
      </c>
      <c r="K412" s="80">
        <f t="shared" si="2392"/>
        <v>0</v>
      </c>
      <c r="L412" s="81">
        <f t="shared" si="2393"/>
        <v>0</v>
      </c>
      <c r="M412" s="81">
        <f t="shared" si="2394"/>
        <v>0</v>
      </c>
      <c r="N412" s="82"/>
      <c r="O412" s="81">
        <f t="shared" si="2395"/>
        <v>0</v>
      </c>
      <c r="Q412" s="83">
        <f t="shared" si="2347"/>
        <v>153.91</v>
      </c>
      <c r="R412" s="81">
        <f t="shared" si="2396"/>
        <v>0</v>
      </c>
      <c r="S412" s="83">
        <f t="shared" si="2397"/>
        <v>230.87</v>
      </c>
      <c r="T412" s="81">
        <f t="shared" si="2398"/>
        <v>0</v>
      </c>
      <c r="U412" s="81">
        <f t="shared" si="2399"/>
        <v>0</v>
      </c>
      <c r="V412" s="82"/>
      <c r="W412" s="81">
        <f t="shared" si="2400"/>
        <v>0</v>
      </c>
      <c r="X412" s="10"/>
      <c r="Y412" s="151"/>
      <c r="Z412" s="151"/>
      <c r="AA412" s="151"/>
      <c r="AB412" s="151"/>
      <c r="AC412" s="151"/>
      <c r="AD412" s="151"/>
      <c r="AE412" s="159"/>
      <c r="AF412" s="159"/>
      <c r="AG412" s="159"/>
      <c r="AH412" s="159"/>
      <c r="AI412" s="84">
        <f>IF($I412=AI$7,$E412,0)</f>
        <v>0</v>
      </c>
      <c r="AJ412" s="84">
        <f>IF($K412=ROUND(AI$7*$F412,2),$G412,0)</f>
        <v>0</v>
      </c>
      <c r="AK412" s="141">
        <f t="shared" si="2402"/>
        <v>0</v>
      </c>
      <c r="AL412" s="141">
        <f t="shared" si="2403"/>
        <v>0</v>
      </c>
      <c r="AM412" s="141">
        <f t="shared" si="2404"/>
        <v>0</v>
      </c>
      <c r="AN412" s="141">
        <f t="shared" si="2405"/>
        <v>0</v>
      </c>
      <c r="AO412" s="84">
        <f>IF($I412=AO$7,$E412,0)</f>
        <v>0</v>
      </c>
      <c r="AP412" s="84">
        <f>IF($K412=ROUND(AO$7*$F412,2),$G412,0)</f>
        <v>0</v>
      </c>
      <c r="AQ412" s="141">
        <f t="shared" si="2407"/>
        <v>0</v>
      </c>
      <c r="AR412" s="141">
        <f t="shared" si="2408"/>
        <v>0</v>
      </c>
      <c r="AS412" s="141">
        <f t="shared" si="2409"/>
        <v>0</v>
      </c>
      <c r="AT412" s="141">
        <f t="shared" si="2410"/>
        <v>0</v>
      </c>
      <c r="AU412" s="141">
        <f>IF($H412&gt;0,#REF!,0)</f>
        <v>0</v>
      </c>
      <c r="AV412" s="141">
        <f t="shared" si="2411"/>
        <v>0</v>
      </c>
      <c r="AW412" s="141">
        <f>IF($H412&gt;0,#REF!,0)</f>
        <v>0</v>
      </c>
      <c r="AX412" s="141">
        <f t="shared" si="2412"/>
        <v>0</v>
      </c>
      <c r="AY412" s="247">
        <f t="shared" si="2339"/>
        <v>0</v>
      </c>
      <c r="AZ412" s="85"/>
      <c r="BA412" s="86">
        <v>0</v>
      </c>
    </row>
    <row r="413" spans="1:53" ht="45.75" x14ac:dyDescent="0.65">
      <c r="A413" s="87" t="str">
        <f>IF(E413+G413&gt;0,A410,"")</f>
        <v/>
      </c>
      <c r="B413" s="87" t="str">
        <f>IF(E413+G413&gt;0,B410,"")</f>
        <v/>
      </c>
      <c r="C413" s="76">
        <f>C411</f>
        <v>7</v>
      </c>
      <c r="D413" s="77" t="s">
        <v>234</v>
      </c>
      <c r="E413" s="78">
        <v>0</v>
      </c>
      <c r="F413" s="137">
        <v>1.1000000000000001</v>
      </c>
      <c r="G413" s="78">
        <v>0</v>
      </c>
      <c r="H413" s="249">
        <f t="shared" si="2338"/>
        <v>0</v>
      </c>
      <c r="I413" s="80">
        <f>SUMIF(Y$14:AT$14,C413,Y$7:AT$7)</f>
        <v>0</v>
      </c>
      <c r="J413" s="81">
        <f t="shared" si="2391"/>
        <v>0</v>
      </c>
      <c r="K413" s="80">
        <f t="shared" si="2392"/>
        <v>0</v>
      </c>
      <c r="L413" s="81">
        <f t="shared" si="2393"/>
        <v>0</v>
      </c>
      <c r="M413" s="81">
        <f t="shared" si="2394"/>
        <v>0</v>
      </c>
      <c r="N413" s="82"/>
      <c r="O413" s="81">
        <f t="shared" si="2395"/>
        <v>0</v>
      </c>
      <c r="Q413" s="83">
        <f t="shared" si="2347"/>
        <v>153.91</v>
      </c>
      <c r="R413" s="81">
        <f t="shared" si="2396"/>
        <v>0</v>
      </c>
      <c r="S413" s="83">
        <f t="shared" si="2397"/>
        <v>169.3</v>
      </c>
      <c r="T413" s="81">
        <f t="shared" si="2398"/>
        <v>0</v>
      </c>
      <c r="U413" s="81">
        <f t="shared" si="2399"/>
        <v>0</v>
      </c>
      <c r="V413" s="82"/>
      <c r="W413" s="81">
        <f t="shared" si="2400"/>
        <v>0</v>
      </c>
      <c r="X413" s="10"/>
      <c r="Y413" s="151"/>
      <c r="Z413" s="151"/>
      <c r="AA413" s="151"/>
      <c r="AB413" s="151"/>
      <c r="AC413" s="151"/>
      <c r="AD413" s="151"/>
      <c r="AE413" s="159"/>
      <c r="AF413" s="159"/>
      <c r="AG413" s="159"/>
      <c r="AH413" s="159"/>
      <c r="AI413" s="84">
        <f>IF($I413=AI$7,$E413,0)</f>
        <v>0</v>
      </c>
      <c r="AJ413" s="84">
        <f>IF($K413=ROUND(AI$7*$F413,2),$G413,0)</f>
        <v>0</v>
      </c>
      <c r="AK413" s="141">
        <f t="shared" si="2402"/>
        <v>0</v>
      </c>
      <c r="AL413" s="141">
        <f t="shared" si="2403"/>
        <v>0</v>
      </c>
      <c r="AM413" s="141">
        <f t="shared" si="2404"/>
        <v>0</v>
      </c>
      <c r="AN413" s="141">
        <f t="shared" si="2405"/>
        <v>0</v>
      </c>
      <c r="AO413" s="84">
        <f>IF($I413=AO$7,$E413,0)</f>
        <v>0</v>
      </c>
      <c r="AP413" s="84">
        <f>IF($K413=ROUND(AO$7*$F413,2),$G413,0)</f>
        <v>0</v>
      </c>
      <c r="AQ413" s="141">
        <f t="shared" si="2407"/>
        <v>0</v>
      </c>
      <c r="AR413" s="141">
        <f t="shared" si="2408"/>
        <v>0</v>
      </c>
      <c r="AS413" s="141">
        <f t="shared" si="2409"/>
        <v>0</v>
      </c>
      <c r="AT413" s="141">
        <f t="shared" si="2410"/>
        <v>0</v>
      </c>
      <c r="AU413" s="141">
        <f>IF($H413&gt;0,#REF!,0)</f>
        <v>0</v>
      </c>
      <c r="AV413" s="141">
        <f t="shared" si="2411"/>
        <v>0</v>
      </c>
      <c r="AW413" s="141">
        <f>IF($H413&gt;0,#REF!,0)</f>
        <v>0</v>
      </c>
      <c r="AX413" s="141">
        <f t="shared" si="2412"/>
        <v>0</v>
      </c>
      <c r="AY413" s="247">
        <f t="shared" si="2339"/>
        <v>0</v>
      </c>
      <c r="AZ413" s="85"/>
      <c r="BA413" s="86">
        <v>0</v>
      </c>
    </row>
    <row r="414" spans="1:53" ht="45.75" x14ac:dyDescent="0.65">
      <c r="A414" s="74" t="s">
        <v>235</v>
      </c>
      <c r="B414" s="74" t="s">
        <v>46</v>
      </c>
      <c r="C414" s="76">
        <f>C415</f>
        <v>7</v>
      </c>
      <c r="D414" s="77" t="s">
        <v>236</v>
      </c>
      <c r="E414" s="78">
        <v>0.255</v>
      </c>
      <c r="F414" s="137">
        <v>1.5</v>
      </c>
      <c r="G414" s="78">
        <v>0</v>
      </c>
      <c r="H414" s="249">
        <f t="shared" si="2338"/>
        <v>2.5500000000000002E-4</v>
      </c>
      <c r="I414" s="80">
        <f>SUMIF(Y$14:AT$14,C414,Y$6:AT$6)</f>
        <v>0</v>
      </c>
      <c r="J414" s="81">
        <f>IF(H414=0,ROUND(E414*I414,2),ROUND(H414*E414,2))</f>
        <v>0</v>
      </c>
      <c r="K414" s="80">
        <f>ROUND(F414*I414,2)</f>
        <v>0</v>
      </c>
      <c r="L414" s="81">
        <f>IF(H414=0,ROUND(ROUND(F414*I414,2)*G414,2),ROUND(G414*H414,2))</f>
        <v>0</v>
      </c>
      <c r="M414" s="81">
        <f>L414-ROUND(G414*I414,2)</f>
        <v>0</v>
      </c>
      <c r="N414" s="82"/>
      <c r="O414" s="81">
        <f>J414+L414+N414</f>
        <v>0</v>
      </c>
      <c r="Q414" s="83">
        <f t="shared" si="2347"/>
        <v>153.91</v>
      </c>
      <c r="R414" s="81">
        <f>ROUND(Q414*E414,2)</f>
        <v>39.25</v>
      </c>
      <c r="S414" s="83">
        <f>ROUND(F414*Q414,2)</f>
        <v>230.87</v>
      </c>
      <c r="T414" s="81">
        <f>ROUND(S414*G414,2)</f>
        <v>0</v>
      </c>
      <c r="U414" s="81">
        <f>T414-ROUND(Q414*G414,2)</f>
        <v>0</v>
      </c>
      <c r="V414" s="82"/>
      <c r="W414" s="81">
        <f>R414+T414+V414</f>
        <v>39.25</v>
      </c>
      <c r="X414" s="10"/>
      <c r="Y414" s="151"/>
      <c r="Z414" s="151"/>
      <c r="AA414" s="151"/>
      <c r="AB414" s="151"/>
      <c r="AC414" s="151"/>
      <c r="AD414" s="151"/>
      <c r="AE414" s="159"/>
      <c r="AF414" s="159"/>
      <c r="AG414" s="159"/>
      <c r="AH414" s="159"/>
      <c r="AI414" s="84">
        <f>IF($I414=AI$6,$E414,0)</f>
        <v>0</v>
      </c>
      <c r="AJ414" s="84">
        <f t="shared" ref="AJ414:AJ415" si="2413">IF($K414=ROUND(AI$6*$F414,2),$G414,0)</f>
        <v>0</v>
      </c>
      <c r="AK414" s="141">
        <f>IF($H414&gt;0,AI414,0)</f>
        <v>0</v>
      </c>
      <c r="AL414" s="141">
        <f>IF(AK414&gt;0,1,0)</f>
        <v>0</v>
      </c>
      <c r="AM414" s="141">
        <f>IF($H414&gt;0,AJ414,0)</f>
        <v>0</v>
      </c>
      <c r="AN414" s="141">
        <f>IF(AM414&gt;0,1,0)</f>
        <v>0</v>
      </c>
      <c r="AO414" s="84">
        <f>IF($I414=AO$6,$E414,0)</f>
        <v>0</v>
      </c>
      <c r="AP414" s="84">
        <f t="shared" ref="AP414:AP415" si="2414">IF($K414=ROUND(AO$6*$F414,2),$G414,0)</f>
        <v>0</v>
      </c>
      <c r="AQ414" s="141">
        <f>IF($H414&gt;0,AO414,0)</f>
        <v>0</v>
      </c>
      <c r="AR414" s="141">
        <f>IF(AQ414&gt;0,1,0)</f>
        <v>0</v>
      </c>
      <c r="AS414" s="141">
        <f>IF($H414&gt;0,AP414,0)</f>
        <v>0</v>
      </c>
      <c r="AT414" s="141">
        <f>IF(AS414&gt;0,1,0)</f>
        <v>0</v>
      </c>
      <c r="AU414" s="141" t="e">
        <f>IF($H414&gt;0,#REF!,0)</f>
        <v>#REF!</v>
      </c>
      <c r="AV414" s="141" t="e">
        <f>IF(AU414&gt;0,1,0)</f>
        <v>#REF!</v>
      </c>
      <c r="AW414" s="141" t="e">
        <f>IF($H414&gt;0,#REF!,0)</f>
        <v>#REF!</v>
      </c>
      <c r="AX414" s="141" t="e">
        <f>IF(AW414&gt;0,1,0)</f>
        <v>#REF!</v>
      </c>
      <c r="AY414" s="247">
        <f t="shared" si="2339"/>
        <v>8.0000000000000004E-4</v>
      </c>
      <c r="AZ414" s="85"/>
      <c r="BA414" s="86">
        <v>0.8</v>
      </c>
    </row>
    <row r="415" spans="1:53" ht="45.75" x14ac:dyDescent="0.65">
      <c r="A415" s="87" t="str">
        <f>IF(E415+G415&gt;0,A414,"")</f>
        <v/>
      </c>
      <c r="B415" s="87" t="str">
        <f>IF(E415+G415&gt;0,B414,"")</f>
        <v/>
      </c>
      <c r="C415" s="76">
        <v>7</v>
      </c>
      <c r="D415" s="77" t="s">
        <v>236</v>
      </c>
      <c r="E415" s="78">
        <v>0</v>
      </c>
      <c r="F415" s="137">
        <v>1.1000000000000001</v>
      </c>
      <c r="G415" s="78">
        <v>0</v>
      </c>
      <c r="H415" s="249">
        <f t="shared" si="2338"/>
        <v>0</v>
      </c>
      <c r="I415" s="80">
        <f>SUMIF(Y$14:AT$14,C415,Y$6:AT$6)</f>
        <v>0</v>
      </c>
      <c r="J415" s="81">
        <f t="shared" ref="J415:J417" si="2415">IF(H415=0,ROUND(E415*I415,2),ROUND(H415*E415,2))</f>
        <v>0</v>
      </c>
      <c r="K415" s="80">
        <f t="shared" ref="K415:K417" si="2416">ROUND(F415*I415,2)</f>
        <v>0</v>
      </c>
      <c r="L415" s="81">
        <f t="shared" ref="L415:L417" si="2417">IF(H415=0,ROUND(ROUND(F415*I415,2)*G415,2),ROUND(G415*H415,2))</f>
        <v>0</v>
      </c>
      <c r="M415" s="81">
        <f t="shared" ref="M415:M417" si="2418">L415-ROUND(G415*I415,2)</f>
        <v>0</v>
      </c>
      <c r="N415" s="82"/>
      <c r="O415" s="81">
        <f t="shared" ref="O415:O417" si="2419">J415+L415+N415</f>
        <v>0</v>
      </c>
      <c r="Q415" s="83">
        <f t="shared" si="2347"/>
        <v>153.91</v>
      </c>
      <c r="R415" s="81">
        <f t="shared" ref="R415:R417" si="2420">ROUND(Q415*E415,2)</f>
        <v>0</v>
      </c>
      <c r="S415" s="83">
        <f t="shared" ref="S415:S417" si="2421">ROUND(F415*Q415,2)</f>
        <v>169.3</v>
      </c>
      <c r="T415" s="81">
        <f t="shared" ref="T415:T417" si="2422">ROUND(S415*G415,2)</f>
        <v>0</v>
      </c>
      <c r="U415" s="81">
        <f t="shared" ref="U415:U417" si="2423">T415-ROUND(Q415*G415,2)</f>
        <v>0</v>
      </c>
      <c r="V415" s="82"/>
      <c r="W415" s="81">
        <f t="shared" ref="W415:W417" si="2424">R415+T415+V415</f>
        <v>0</v>
      </c>
      <c r="X415" s="10"/>
      <c r="Y415" s="151"/>
      <c r="Z415" s="151"/>
      <c r="AA415" s="151"/>
      <c r="AB415" s="151"/>
      <c r="AC415" s="151"/>
      <c r="AD415" s="151"/>
      <c r="AE415" s="159"/>
      <c r="AF415" s="159"/>
      <c r="AG415" s="159"/>
      <c r="AH415" s="159"/>
      <c r="AI415" s="84">
        <f t="shared" ref="AI415" si="2425">IF($I415=AI$6,$E415,0)</f>
        <v>0</v>
      </c>
      <c r="AJ415" s="84">
        <f t="shared" si="2413"/>
        <v>0</v>
      </c>
      <c r="AK415" s="141">
        <f t="shared" ref="AK415:AK417" si="2426">IF($H415&gt;0,AI415,0)</f>
        <v>0</v>
      </c>
      <c r="AL415" s="141">
        <f t="shared" ref="AL415:AL417" si="2427">IF(AK415&gt;0,1,0)</f>
        <v>0</v>
      </c>
      <c r="AM415" s="141">
        <f t="shared" ref="AM415:AM417" si="2428">IF($H415&gt;0,AJ415,0)</f>
        <v>0</v>
      </c>
      <c r="AN415" s="141">
        <f t="shared" ref="AN415:AN417" si="2429">IF(AM415&gt;0,1,0)</f>
        <v>0</v>
      </c>
      <c r="AO415" s="84">
        <f t="shared" ref="AO415" si="2430">IF($I415=AO$6,$E415,0)</f>
        <v>0</v>
      </c>
      <c r="AP415" s="84">
        <f t="shared" si="2414"/>
        <v>0</v>
      </c>
      <c r="AQ415" s="141">
        <f t="shared" ref="AQ415:AQ417" si="2431">IF($H415&gt;0,AO415,0)</f>
        <v>0</v>
      </c>
      <c r="AR415" s="141">
        <f t="shared" ref="AR415:AR417" si="2432">IF(AQ415&gt;0,1,0)</f>
        <v>0</v>
      </c>
      <c r="AS415" s="141">
        <f t="shared" ref="AS415:AS417" si="2433">IF($H415&gt;0,AP415,0)</f>
        <v>0</v>
      </c>
      <c r="AT415" s="141">
        <f t="shared" ref="AT415:AT417" si="2434">IF(AS415&gt;0,1,0)</f>
        <v>0</v>
      </c>
      <c r="AU415" s="141">
        <f>IF($H415&gt;0,#REF!,0)</f>
        <v>0</v>
      </c>
      <c r="AV415" s="141">
        <f t="shared" ref="AV415:AV417" si="2435">IF(AU415&gt;0,1,0)</f>
        <v>0</v>
      </c>
      <c r="AW415" s="141">
        <f>IF($H415&gt;0,#REF!,0)</f>
        <v>0</v>
      </c>
      <c r="AX415" s="141">
        <f t="shared" ref="AX415:AX417" si="2436">IF(AW415&gt;0,1,0)</f>
        <v>0</v>
      </c>
      <c r="AY415" s="247">
        <f t="shared" si="2339"/>
        <v>0</v>
      </c>
      <c r="AZ415" s="85"/>
      <c r="BA415" s="86">
        <v>0</v>
      </c>
    </row>
    <row r="416" spans="1:53" ht="45.75" x14ac:dyDescent="0.65">
      <c r="A416" s="87" t="str">
        <f>IF(E416+G416&gt;0,A414,"")</f>
        <v/>
      </c>
      <c r="B416" s="87" t="str">
        <f>IF(E416+G416&gt;0,B414,"")</f>
        <v/>
      </c>
      <c r="C416" s="76">
        <f>C415</f>
        <v>7</v>
      </c>
      <c r="D416" s="77" t="s">
        <v>236</v>
      </c>
      <c r="E416" s="78">
        <v>0</v>
      </c>
      <c r="F416" s="137">
        <v>1.5</v>
      </c>
      <c r="G416" s="78">
        <v>0</v>
      </c>
      <c r="H416" s="249">
        <f t="shared" si="2338"/>
        <v>0</v>
      </c>
      <c r="I416" s="80">
        <f>SUMIF(Y$14:AT$14,C416,Y$7:AT$7)</f>
        <v>0</v>
      </c>
      <c r="J416" s="81">
        <f t="shared" si="2415"/>
        <v>0</v>
      </c>
      <c r="K416" s="80">
        <f t="shared" si="2416"/>
        <v>0</v>
      </c>
      <c r="L416" s="81">
        <f t="shared" si="2417"/>
        <v>0</v>
      </c>
      <c r="M416" s="81">
        <f t="shared" si="2418"/>
        <v>0</v>
      </c>
      <c r="N416" s="82"/>
      <c r="O416" s="81">
        <f t="shared" si="2419"/>
        <v>0</v>
      </c>
      <c r="Q416" s="83">
        <f t="shared" si="2347"/>
        <v>153.91</v>
      </c>
      <c r="R416" s="81">
        <f t="shared" si="2420"/>
        <v>0</v>
      </c>
      <c r="S416" s="83">
        <f t="shared" si="2421"/>
        <v>230.87</v>
      </c>
      <c r="T416" s="81">
        <f t="shared" si="2422"/>
        <v>0</v>
      </c>
      <c r="U416" s="81">
        <f t="shared" si="2423"/>
        <v>0</v>
      </c>
      <c r="V416" s="82"/>
      <c r="W416" s="81">
        <f t="shared" si="2424"/>
        <v>0</v>
      </c>
      <c r="X416" s="10"/>
      <c r="Y416" s="151"/>
      <c r="Z416" s="151"/>
      <c r="AA416" s="151"/>
      <c r="AB416" s="151"/>
      <c r="AC416" s="151"/>
      <c r="AD416" s="151"/>
      <c r="AE416" s="159"/>
      <c r="AF416" s="159"/>
      <c r="AG416" s="159"/>
      <c r="AH416" s="159"/>
      <c r="AI416" s="84">
        <f>IF($I416=AI$7,$E416,0)</f>
        <v>0</v>
      </c>
      <c r="AJ416" s="84">
        <f>IF($K416=ROUND(AI$7*$F416,2),$G416,0)</f>
        <v>0</v>
      </c>
      <c r="AK416" s="141">
        <f t="shared" si="2426"/>
        <v>0</v>
      </c>
      <c r="AL416" s="141">
        <f t="shared" si="2427"/>
        <v>0</v>
      </c>
      <c r="AM416" s="141">
        <f t="shared" si="2428"/>
        <v>0</v>
      </c>
      <c r="AN416" s="141">
        <f t="shared" si="2429"/>
        <v>0</v>
      </c>
      <c r="AO416" s="84">
        <f>IF($I416=AO$7,$E416,0)</f>
        <v>0</v>
      </c>
      <c r="AP416" s="84">
        <f>IF($K416=ROUND(AO$7*$F416,2),$G416,0)</f>
        <v>0</v>
      </c>
      <c r="AQ416" s="141">
        <f t="shared" si="2431"/>
        <v>0</v>
      </c>
      <c r="AR416" s="141">
        <f t="shared" si="2432"/>
        <v>0</v>
      </c>
      <c r="AS416" s="141">
        <f t="shared" si="2433"/>
        <v>0</v>
      </c>
      <c r="AT416" s="141">
        <f t="shared" si="2434"/>
        <v>0</v>
      </c>
      <c r="AU416" s="141">
        <f>IF($H416&gt;0,#REF!,0)</f>
        <v>0</v>
      </c>
      <c r="AV416" s="141">
        <f t="shared" si="2435"/>
        <v>0</v>
      </c>
      <c r="AW416" s="141">
        <f>IF($H416&gt;0,#REF!,0)</f>
        <v>0</v>
      </c>
      <c r="AX416" s="141">
        <f t="shared" si="2436"/>
        <v>0</v>
      </c>
      <c r="AY416" s="247">
        <f t="shared" si="2339"/>
        <v>0</v>
      </c>
      <c r="AZ416" s="85"/>
      <c r="BA416" s="86">
        <v>0</v>
      </c>
    </row>
    <row r="417" spans="1:53" ht="45.75" x14ac:dyDescent="0.65">
      <c r="A417" s="87" t="str">
        <f>IF(E417+G417&gt;0,A414,"")</f>
        <v/>
      </c>
      <c r="B417" s="87" t="str">
        <f>IF(E417+G417&gt;0,B414,"")</f>
        <v/>
      </c>
      <c r="C417" s="76">
        <f>C415</f>
        <v>7</v>
      </c>
      <c r="D417" s="77" t="s">
        <v>236</v>
      </c>
      <c r="E417" s="78">
        <v>0</v>
      </c>
      <c r="F417" s="137">
        <v>1.1000000000000001</v>
      </c>
      <c r="G417" s="78">
        <v>0</v>
      </c>
      <c r="H417" s="249">
        <f t="shared" si="2338"/>
        <v>0</v>
      </c>
      <c r="I417" s="80">
        <f>SUMIF(Y$14:AT$14,C417,Y$7:AT$7)</f>
        <v>0</v>
      </c>
      <c r="J417" s="81">
        <f t="shared" si="2415"/>
        <v>0</v>
      </c>
      <c r="K417" s="80">
        <f t="shared" si="2416"/>
        <v>0</v>
      </c>
      <c r="L417" s="81">
        <f t="shared" si="2417"/>
        <v>0</v>
      </c>
      <c r="M417" s="81">
        <f t="shared" si="2418"/>
        <v>0</v>
      </c>
      <c r="N417" s="82"/>
      <c r="O417" s="81">
        <f t="shared" si="2419"/>
        <v>0</v>
      </c>
      <c r="Q417" s="83">
        <f t="shared" si="2347"/>
        <v>153.91</v>
      </c>
      <c r="R417" s="81">
        <f t="shared" si="2420"/>
        <v>0</v>
      </c>
      <c r="S417" s="83">
        <f t="shared" si="2421"/>
        <v>169.3</v>
      </c>
      <c r="T417" s="81">
        <f t="shared" si="2422"/>
        <v>0</v>
      </c>
      <c r="U417" s="81">
        <f t="shared" si="2423"/>
        <v>0</v>
      </c>
      <c r="V417" s="82"/>
      <c r="W417" s="81">
        <f t="shared" si="2424"/>
        <v>0</v>
      </c>
      <c r="X417" s="10"/>
      <c r="Y417" s="151"/>
      <c r="Z417" s="151"/>
      <c r="AA417" s="151"/>
      <c r="AB417" s="151"/>
      <c r="AC417" s="151"/>
      <c r="AD417" s="151"/>
      <c r="AE417" s="159"/>
      <c r="AF417" s="159"/>
      <c r="AG417" s="159"/>
      <c r="AH417" s="159"/>
      <c r="AI417" s="84">
        <f>IF($I417=AI$7,$E417,0)</f>
        <v>0</v>
      </c>
      <c r="AJ417" s="84">
        <f>IF($K417=ROUND(AI$7*$F417,2),$G417,0)</f>
        <v>0</v>
      </c>
      <c r="AK417" s="141">
        <f t="shared" si="2426"/>
        <v>0</v>
      </c>
      <c r="AL417" s="141">
        <f t="shared" si="2427"/>
        <v>0</v>
      </c>
      <c r="AM417" s="141">
        <f t="shared" si="2428"/>
        <v>0</v>
      </c>
      <c r="AN417" s="141">
        <f t="shared" si="2429"/>
        <v>0</v>
      </c>
      <c r="AO417" s="84">
        <f>IF($I417=AO$7,$E417,0)</f>
        <v>0</v>
      </c>
      <c r="AP417" s="84">
        <f>IF($K417=ROUND(AO$7*$F417,2),$G417,0)</f>
        <v>0</v>
      </c>
      <c r="AQ417" s="141">
        <f t="shared" si="2431"/>
        <v>0</v>
      </c>
      <c r="AR417" s="141">
        <f t="shared" si="2432"/>
        <v>0</v>
      </c>
      <c r="AS417" s="141">
        <f t="shared" si="2433"/>
        <v>0</v>
      </c>
      <c r="AT417" s="141">
        <f t="shared" si="2434"/>
        <v>0</v>
      </c>
      <c r="AU417" s="141">
        <f>IF($H417&gt;0,#REF!,0)</f>
        <v>0</v>
      </c>
      <c r="AV417" s="141">
        <f t="shared" si="2435"/>
        <v>0</v>
      </c>
      <c r="AW417" s="141">
        <f>IF($H417&gt;0,#REF!,0)</f>
        <v>0</v>
      </c>
      <c r="AX417" s="141">
        <f t="shared" si="2436"/>
        <v>0</v>
      </c>
      <c r="AY417" s="247">
        <f t="shared" si="2339"/>
        <v>0</v>
      </c>
      <c r="AZ417" s="85"/>
      <c r="BA417" s="86">
        <v>0</v>
      </c>
    </row>
    <row r="418" spans="1:53" ht="45.75" x14ac:dyDescent="0.65">
      <c r="A418" s="74" t="s">
        <v>237</v>
      </c>
      <c r="B418" s="74" t="s">
        <v>46</v>
      </c>
      <c r="C418" s="76">
        <f>C419</f>
        <v>7</v>
      </c>
      <c r="D418" s="77" t="s">
        <v>238</v>
      </c>
      <c r="E418" s="78">
        <v>0.20799999999999999</v>
      </c>
      <c r="F418" s="137">
        <v>1.5</v>
      </c>
      <c r="G418" s="78">
        <v>0</v>
      </c>
      <c r="H418" s="249">
        <f t="shared" si="2338"/>
        <v>2.0799999999999999E-4</v>
      </c>
      <c r="I418" s="80">
        <f>SUMIF(Y$14:AT$14,C418,Y$6:AT$6)</f>
        <v>0</v>
      </c>
      <c r="J418" s="81">
        <f>IF(H418=0,ROUND(E418*I418,2),ROUND(H418*E418,2))</f>
        <v>0</v>
      </c>
      <c r="K418" s="80">
        <f>ROUND(F418*I418,2)</f>
        <v>0</v>
      </c>
      <c r="L418" s="81">
        <f>IF(H418=0,ROUND(ROUND(F418*I418,2)*G418,2),ROUND(G418*H418,2))</f>
        <v>0</v>
      </c>
      <c r="M418" s="81">
        <f>L418-ROUND(G418*I418,2)</f>
        <v>0</v>
      </c>
      <c r="N418" s="82"/>
      <c r="O418" s="81">
        <f>J418+L418+N418</f>
        <v>0</v>
      </c>
      <c r="Q418" s="83">
        <f t="shared" si="2347"/>
        <v>153.91</v>
      </c>
      <c r="R418" s="81">
        <f>ROUND(Q418*E418,2)</f>
        <v>32.01</v>
      </c>
      <c r="S418" s="83">
        <f>ROUND(F418*Q418,2)</f>
        <v>230.87</v>
      </c>
      <c r="T418" s="81">
        <f>ROUND(S418*G418,2)</f>
        <v>0</v>
      </c>
      <c r="U418" s="81">
        <f>T418-ROUND(Q418*G418,2)</f>
        <v>0</v>
      </c>
      <c r="V418" s="82"/>
      <c r="W418" s="81">
        <f>R418+T418+V418</f>
        <v>32.01</v>
      </c>
      <c r="X418" s="10"/>
      <c r="Y418" s="151"/>
      <c r="Z418" s="151"/>
      <c r="AA418" s="151"/>
      <c r="AB418" s="151"/>
      <c r="AC418" s="151"/>
      <c r="AD418" s="151"/>
      <c r="AE418" s="159"/>
      <c r="AF418" s="159"/>
      <c r="AG418" s="159"/>
      <c r="AH418" s="159"/>
      <c r="AI418" s="84">
        <f>IF($I418=AI$6,$E418,0)</f>
        <v>0</v>
      </c>
      <c r="AJ418" s="84">
        <f t="shared" ref="AJ418:AJ419" si="2437">IF($K418=ROUND(AI$6*$F418,2),$G418,0)</f>
        <v>0</v>
      </c>
      <c r="AK418" s="141">
        <f>IF($H418&gt;0,AI418,0)</f>
        <v>0</v>
      </c>
      <c r="AL418" s="141">
        <f>IF(AK418&gt;0,1,0)</f>
        <v>0</v>
      </c>
      <c r="AM418" s="141">
        <f>IF($H418&gt;0,AJ418,0)</f>
        <v>0</v>
      </c>
      <c r="AN418" s="141">
        <f>IF(AM418&gt;0,1,0)</f>
        <v>0</v>
      </c>
      <c r="AO418" s="84">
        <f>IF($I418=AO$6,$E418,0)</f>
        <v>0</v>
      </c>
      <c r="AP418" s="84">
        <f t="shared" ref="AP418:AP419" si="2438">IF($K418=ROUND(AO$6*$F418,2),$G418,0)</f>
        <v>0</v>
      </c>
      <c r="AQ418" s="141">
        <f>IF($H418&gt;0,AO418,0)</f>
        <v>0</v>
      </c>
      <c r="AR418" s="141">
        <f>IF(AQ418&gt;0,1,0)</f>
        <v>0</v>
      </c>
      <c r="AS418" s="141">
        <f>IF($H418&gt;0,AP418,0)</f>
        <v>0</v>
      </c>
      <c r="AT418" s="141">
        <f>IF(AS418&gt;0,1,0)</f>
        <v>0</v>
      </c>
      <c r="AU418" s="141" t="e">
        <f>IF($H418&gt;0,#REF!,0)</f>
        <v>#REF!</v>
      </c>
      <c r="AV418" s="141" t="e">
        <f>IF(AU418&gt;0,1,0)</f>
        <v>#REF!</v>
      </c>
      <c r="AW418" s="141" t="e">
        <f>IF($H418&gt;0,#REF!,0)</f>
        <v>#REF!</v>
      </c>
      <c r="AX418" s="141" t="e">
        <f>IF(AW418&gt;0,1,0)</f>
        <v>#REF!</v>
      </c>
      <c r="AY418" s="247">
        <f t="shared" si="2339"/>
        <v>8.9999999999999998E-4</v>
      </c>
      <c r="AZ418" s="85"/>
      <c r="BA418" s="86">
        <v>0.9</v>
      </c>
    </row>
    <row r="419" spans="1:53" ht="45.75" x14ac:dyDescent="0.65">
      <c r="A419" s="87" t="str">
        <f>IF(E419+G419&gt;0,A418,"")</f>
        <v/>
      </c>
      <c r="B419" s="87" t="str">
        <f>IF(E419+G419&gt;0,B418,"")</f>
        <v/>
      </c>
      <c r="C419" s="76">
        <v>7</v>
      </c>
      <c r="D419" s="77" t="s">
        <v>238</v>
      </c>
      <c r="E419" s="78">
        <v>0</v>
      </c>
      <c r="F419" s="137">
        <v>1.1000000000000001</v>
      </c>
      <c r="G419" s="78">
        <v>0</v>
      </c>
      <c r="H419" s="249">
        <f t="shared" si="2338"/>
        <v>0</v>
      </c>
      <c r="I419" s="80">
        <f>SUMIF(Y$14:AT$14,C419,Y$6:AT$6)</f>
        <v>0</v>
      </c>
      <c r="J419" s="81">
        <f t="shared" ref="J419:J421" si="2439">IF(H419=0,ROUND(E419*I419,2),ROUND(H419*E419,2))</f>
        <v>0</v>
      </c>
      <c r="K419" s="80">
        <f t="shared" ref="K419:K421" si="2440">ROUND(F419*I419,2)</f>
        <v>0</v>
      </c>
      <c r="L419" s="81">
        <f t="shared" ref="L419:L421" si="2441">IF(H419=0,ROUND(ROUND(F419*I419,2)*G419,2),ROUND(G419*H419,2))</f>
        <v>0</v>
      </c>
      <c r="M419" s="81">
        <f t="shared" ref="M419:M421" si="2442">L419-ROUND(G419*I419,2)</f>
        <v>0</v>
      </c>
      <c r="N419" s="82"/>
      <c r="O419" s="81">
        <f t="shared" ref="O419:O421" si="2443">J419+L419+N419</f>
        <v>0</v>
      </c>
      <c r="Q419" s="83">
        <f t="shared" si="2347"/>
        <v>153.91</v>
      </c>
      <c r="R419" s="81">
        <f t="shared" ref="R419:R421" si="2444">ROUND(Q419*E419,2)</f>
        <v>0</v>
      </c>
      <c r="S419" s="83">
        <f t="shared" ref="S419:S421" si="2445">ROUND(F419*Q419,2)</f>
        <v>169.3</v>
      </c>
      <c r="T419" s="81">
        <f t="shared" ref="T419:T421" si="2446">ROUND(S419*G419,2)</f>
        <v>0</v>
      </c>
      <c r="U419" s="81">
        <f t="shared" ref="U419:U421" si="2447">T419-ROUND(Q419*G419,2)</f>
        <v>0</v>
      </c>
      <c r="V419" s="82"/>
      <c r="W419" s="81">
        <f t="shared" ref="W419:W421" si="2448">R419+T419+V419</f>
        <v>0</v>
      </c>
      <c r="X419" s="10"/>
      <c r="Y419" s="151"/>
      <c r="Z419" s="151"/>
      <c r="AA419" s="151"/>
      <c r="AB419" s="151"/>
      <c r="AC419" s="151"/>
      <c r="AD419" s="151"/>
      <c r="AE419" s="159"/>
      <c r="AF419" s="159"/>
      <c r="AG419" s="159"/>
      <c r="AH419" s="159"/>
      <c r="AI419" s="84">
        <f t="shared" ref="AI419" si="2449">IF($I419=AI$6,$E419,0)</f>
        <v>0</v>
      </c>
      <c r="AJ419" s="84">
        <f t="shared" si="2437"/>
        <v>0</v>
      </c>
      <c r="AK419" s="141">
        <f t="shared" ref="AK419:AK421" si="2450">IF($H419&gt;0,AI419,0)</f>
        <v>0</v>
      </c>
      <c r="AL419" s="141">
        <f t="shared" ref="AL419:AL421" si="2451">IF(AK419&gt;0,1,0)</f>
        <v>0</v>
      </c>
      <c r="AM419" s="141">
        <f t="shared" ref="AM419:AM421" si="2452">IF($H419&gt;0,AJ419,0)</f>
        <v>0</v>
      </c>
      <c r="AN419" s="141">
        <f t="shared" ref="AN419:AN421" si="2453">IF(AM419&gt;0,1,0)</f>
        <v>0</v>
      </c>
      <c r="AO419" s="84">
        <f t="shared" ref="AO419" si="2454">IF($I419=AO$6,$E419,0)</f>
        <v>0</v>
      </c>
      <c r="AP419" s="84">
        <f t="shared" si="2438"/>
        <v>0</v>
      </c>
      <c r="AQ419" s="141">
        <f t="shared" ref="AQ419:AQ421" si="2455">IF($H419&gt;0,AO419,0)</f>
        <v>0</v>
      </c>
      <c r="AR419" s="141">
        <f t="shared" ref="AR419:AR421" si="2456">IF(AQ419&gt;0,1,0)</f>
        <v>0</v>
      </c>
      <c r="AS419" s="141">
        <f t="shared" ref="AS419:AS421" si="2457">IF($H419&gt;0,AP419,0)</f>
        <v>0</v>
      </c>
      <c r="AT419" s="141">
        <f t="shared" ref="AT419:AT421" si="2458">IF(AS419&gt;0,1,0)</f>
        <v>0</v>
      </c>
      <c r="AU419" s="141">
        <f>IF($H419&gt;0,#REF!,0)</f>
        <v>0</v>
      </c>
      <c r="AV419" s="141">
        <f t="shared" ref="AV419:AV421" si="2459">IF(AU419&gt;0,1,0)</f>
        <v>0</v>
      </c>
      <c r="AW419" s="141">
        <f>IF($H419&gt;0,#REF!,0)</f>
        <v>0</v>
      </c>
      <c r="AX419" s="141">
        <f t="shared" ref="AX419:AX421" si="2460">IF(AW419&gt;0,1,0)</f>
        <v>0</v>
      </c>
      <c r="AY419" s="247">
        <f t="shared" si="2339"/>
        <v>0</v>
      </c>
      <c r="AZ419" s="85"/>
      <c r="BA419" s="86">
        <v>0</v>
      </c>
    </row>
    <row r="420" spans="1:53" ht="45.75" x14ac:dyDescent="0.65">
      <c r="A420" s="87" t="str">
        <f>IF(E420+G420&gt;0,A418,"")</f>
        <v/>
      </c>
      <c r="B420" s="87" t="str">
        <f>IF(E420+G420&gt;0,B418,"")</f>
        <v/>
      </c>
      <c r="C420" s="76">
        <f>C419</f>
        <v>7</v>
      </c>
      <c r="D420" s="77" t="s">
        <v>238</v>
      </c>
      <c r="E420" s="78">
        <v>0</v>
      </c>
      <c r="F420" s="137">
        <v>1.5</v>
      </c>
      <c r="G420" s="78">
        <v>0</v>
      </c>
      <c r="H420" s="249">
        <f t="shared" si="2338"/>
        <v>0</v>
      </c>
      <c r="I420" s="80">
        <f>SUMIF(Y$14:AT$14,C420,Y$7:AT$7)</f>
        <v>0</v>
      </c>
      <c r="J420" s="81">
        <f t="shared" si="2439"/>
        <v>0</v>
      </c>
      <c r="K420" s="80">
        <f t="shared" si="2440"/>
        <v>0</v>
      </c>
      <c r="L420" s="81">
        <f t="shared" si="2441"/>
        <v>0</v>
      </c>
      <c r="M420" s="81">
        <f t="shared" si="2442"/>
        <v>0</v>
      </c>
      <c r="N420" s="82"/>
      <c r="O420" s="81">
        <f t="shared" si="2443"/>
        <v>0</v>
      </c>
      <c r="Q420" s="83">
        <f t="shared" si="2347"/>
        <v>153.91</v>
      </c>
      <c r="R420" s="81">
        <f t="shared" si="2444"/>
        <v>0</v>
      </c>
      <c r="S420" s="83">
        <f t="shared" si="2445"/>
        <v>230.87</v>
      </c>
      <c r="T420" s="81">
        <f t="shared" si="2446"/>
        <v>0</v>
      </c>
      <c r="U420" s="81">
        <f t="shared" si="2447"/>
        <v>0</v>
      </c>
      <c r="V420" s="82"/>
      <c r="W420" s="81">
        <f t="shared" si="2448"/>
        <v>0</v>
      </c>
      <c r="X420" s="10"/>
      <c r="Y420" s="151"/>
      <c r="Z420" s="151"/>
      <c r="AA420" s="151"/>
      <c r="AB420" s="151"/>
      <c r="AC420" s="151"/>
      <c r="AD420" s="151"/>
      <c r="AE420" s="159"/>
      <c r="AF420" s="159"/>
      <c r="AG420" s="159"/>
      <c r="AH420" s="159"/>
      <c r="AI420" s="84">
        <f>IF($I420=AI$7,$E420,0)</f>
        <v>0</v>
      </c>
      <c r="AJ420" s="84">
        <f>IF($K420=ROUND(AI$7*$F420,2),$G420,0)</f>
        <v>0</v>
      </c>
      <c r="AK420" s="141">
        <f t="shared" si="2450"/>
        <v>0</v>
      </c>
      <c r="AL420" s="141">
        <f t="shared" si="2451"/>
        <v>0</v>
      </c>
      <c r="AM420" s="141">
        <f t="shared" si="2452"/>
        <v>0</v>
      </c>
      <c r="AN420" s="141">
        <f t="shared" si="2453"/>
        <v>0</v>
      </c>
      <c r="AO420" s="84">
        <f>IF($I420=AO$7,$E420,0)</f>
        <v>0</v>
      </c>
      <c r="AP420" s="84">
        <f>IF($K420=ROUND(AO$7*$F420,2),$G420,0)</f>
        <v>0</v>
      </c>
      <c r="AQ420" s="141">
        <f t="shared" si="2455"/>
        <v>0</v>
      </c>
      <c r="AR420" s="141">
        <f t="shared" si="2456"/>
        <v>0</v>
      </c>
      <c r="AS420" s="141">
        <f t="shared" si="2457"/>
        <v>0</v>
      </c>
      <c r="AT420" s="141">
        <f t="shared" si="2458"/>
        <v>0</v>
      </c>
      <c r="AU420" s="141">
        <f>IF($H420&gt;0,#REF!,0)</f>
        <v>0</v>
      </c>
      <c r="AV420" s="141">
        <f t="shared" si="2459"/>
        <v>0</v>
      </c>
      <c r="AW420" s="141">
        <f>IF($H420&gt;0,#REF!,0)</f>
        <v>0</v>
      </c>
      <c r="AX420" s="141">
        <f t="shared" si="2460"/>
        <v>0</v>
      </c>
      <c r="AY420" s="247">
        <f t="shared" si="2339"/>
        <v>0</v>
      </c>
      <c r="AZ420" s="85"/>
      <c r="BA420" s="86">
        <v>0</v>
      </c>
    </row>
    <row r="421" spans="1:53" ht="45.75" x14ac:dyDescent="0.65">
      <c r="A421" s="87" t="str">
        <f>IF(E421+G421&gt;0,A418,"")</f>
        <v/>
      </c>
      <c r="B421" s="87" t="str">
        <f>IF(E421+G421&gt;0,B418,"")</f>
        <v/>
      </c>
      <c r="C421" s="76">
        <f>C419</f>
        <v>7</v>
      </c>
      <c r="D421" s="77" t="s">
        <v>238</v>
      </c>
      <c r="E421" s="78">
        <v>0</v>
      </c>
      <c r="F421" s="137">
        <v>1.1000000000000001</v>
      </c>
      <c r="G421" s="78">
        <v>0</v>
      </c>
      <c r="H421" s="249">
        <f t="shared" si="2338"/>
        <v>0</v>
      </c>
      <c r="I421" s="80">
        <f>SUMIF(Y$14:AT$14,C421,Y$7:AT$7)</f>
        <v>0</v>
      </c>
      <c r="J421" s="81">
        <f t="shared" si="2439"/>
        <v>0</v>
      </c>
      <c r="K421" s="80">
        <f t="shared" si="2440"/>
        <v>0</v>
      </c>
      <c r="L421" s="81">
        <f t="shared" si="2441"/>
        <v>0</v>
      </c>
      <c r="M421" s="81">
        <f t="shared" si="2442"/>
        <v>0</v>
      </c>
      <c r="N421" s="82"/>
      <c r="O421" s="81">
        <f t="shared" si="2443"/>
        <v>0</v>
      </c>
      <c r="Q421" s="83">
        <f t="shared" si="2347"/>
        <v>153.91</v>
      </c>
      <c r="R421" s="81">
        <f t="shared" si="2444"/>
        <v>0</v>
      </c>
      <c r="S421" s="83">
        <f t="shared" si="2445"/>
        <v>169.3</v>
      </c>
      <c r="T421" s="81">
        <f t="shared" si="2446"/>
        <v>0</v>
      </c>
      <c r="U421" s="81">
        <f t="shared" si="2447"/>
        <v>0</v>
      </c>
      <c r="V421" s="82"/>
      <c r="W421" s="81">
        <f t="shared" si="2448"/>
        <v>0</v>
      </c>
      <c r="X421" s="10"/>
      <c r="Y421" s="151"/>
      <c r="Z421" s="151"/>
      <c r="AA421" s="151"/>
      <c r="AB421" s="151"/>
      <c r="AC421" s="151"/>
      <c r="AD421" s="151"/>
      <c r="AE421" s="159"/>
      <c r="AF421" s="159"/>
      <c r="AG421" s="159"/>
      <c r="AH421" s="159"/>
      <c r="AI421" s="84">
        <f>IF($I421=AI$7,$E421,0)</f>
        <v>0</v>
      </c>
      <c r="AJ421" s="84">
        <f>IF($K421=ROUND(AI$7*$F421,2),$G421,0)</f>
        <v>0</v>
      </c>
      <c r="AK421" s="141">
        <f t="shared" si="2450"/>
        <v>0</v>
      </c>
      <c r="AL421" s="141">
        <f t="shared" si="2451"/>
        <v>0</v>
      </c>
      <c r="AM421" s="141">
        <f t="shared" si="2452"/>
        <v>0</v>
      </c>
      <c r="AN421" s="141">
        <f t="shared" si="2453"/>
        <v>0</v>
      </c>
      <c r="AO421" s="84">
        <f>IF($I421=AO$7,$E421,0)</f>
        <v>0</v>
      </c>
      <c r="AP421" s="84">
        <f>IF($K421=ROUND(AO$7*$F421,2),$G421,0)</f>
        <v>0</v>
      </c>
      <c r="AQ421" s="141">
        <f t="shared" si="2455"/>
        <v>0</v>
      </c>
      <c r="AR421" s="141">
        <f t="shared" si="2456"/>
        <v>0</v>
      </c>
      <c r="AS421" s="141">
        <f t="shared" si="2457"/>
        <v>0</v>
      </c>
      <c r="AT421" s="141">
        <f t="shared" si="2458"/>
        <v>0</v>
      </c>
      <c r="AU421" s="141">
        <f>IF($H421&gt;0,#REF!,0)</f>
        <v>0</v>
      </c>
      <c r="AV421" s="141">
        <f t="shared" si="2459"/>
        <v>0</v>
      </c>
      <c r="AW421" s="141">
        <f>IF($H421&gt;0,#REF!,0)</f>
        <v>0</v>
      </c>
      <c r="AX421" s="141">
        <f t="shared" si="2460"/>
        <v>0</v>
      </c>
      <c r="AY421" s="247">
        <f t="shared" si="2339"/>
        <v>0</v>
      </c>
      <c r="AZ421" s="85"/>
      <c r="BA421" s="86">
        <v>0</v>
      </c>
    </row>
    <row r="422" spans="1:53" ht="45.75" x14ac:dyDescent="0.65">
      <c r="A422" s="74" t="s">
        <v>239</v>
      </c>
      <c r="B422" s="74" t="s">
        <v>46</v>
      </c>
      <c r="C422" s="76">
        <f>C423</f>
        <v>6</v>
      </c>
      <c r="D422" s="77" t="s">
        <v>240</v>
      </c>
      <c r="E422" s="78">
        <v>0.92200000000000004</v>
      </c>
      <c r="F422" s="137">
        <v>1.5</v>
      </c>
      <c r="G422" s="78">
        <v>0</v>
      </c>
      <c r="H422" s="249">
        <f t="shared" si="2338"/>
        <v>9.2200000000000008E-4</v>
      </c>
      <c r="I422" s="80">
        <f>SUMIF(Y$14:AT$14,C422,Y$6:AT$6)</f>
        <v>0</v>
      </c>
      <c r="J422" s="81">
        <f>IF(H422=0,ROUND(E422*I422,2),ROUND(H422*E422,2))</f>
        <v>0</v>
      </c>
      <c r="K422" s="80">
        <f>ROUND(F422*I422,2)</f>
        <v>0</v>
      </c>
      <c r="L422" s="81">
        <f>IF(H422=0,ROUND(ROUND(F422*I422,2)*G422,2),ROUND(G422*H422,2))</f>
        <v>0</v>
      </c>
      <c r="M422" s="81">
        <f>L422-ROUND(G422*I422,2)</f>
        <v>0</v>
      </c>
      <c r="N422" s="82"/>
      <c r="O422" s="81">
        <f>J422+L422+N422</f>
        <v>0</v>
      </c>
      <c r="Q422" s="83">
        <f t="shared" si="2347"/>
        <v>153.91</v>
      </c>
      <c r="R422" s="81">
        <f>ROUND(Q422*E422,2)</f>
        <v>141.91</v>
      </c>
      <c r="S422" s="83">
        <f>ROUND(F422*Q422,2)</f>
        <v>230.87</v>
      </c>
      <c r="T422" s="81">
        <f>ROUND(S422*G422,2)</f>
        <v>0</v>
      </c>
      <c r="U422" s="81">
        <f>T422-ROUND(Q422*G422,2)</f>
        <v>0</v>
      </c>
      <c r="V422" s="82"/>
      <c r="W422" s="81">
        <f>R422+T422+V422</f>
        <v>141.91</v>
      </c>
      <c r="X422" s="10"/>
      <c r="Y422" s="151"/>
      <c r="Z422" s="151"/>
      <c r="AA422" s="151"/>
      <c r="AB422" s="151"/>
      <c r="AC422" s="151"/>
      <c r="AD422" s="151"/>
      <c r="AE422" s="159"/>
      <c r="AF422" s="159"/>
      <c r="AG422" s="159"/>
      <c r="AH422" s="159"/>
      <c r="AI422" s="84">
        <f>IF($I422=AI$6,$E422,0)</f>
        <v>0</v>
      </c>
      <c r="AJ422" s="84">
        <f t="shared" ref="AJ422:AJ423" si="2461">IF($K422=ROUND(AI$6*$F422,2),$G422,0)</f>
        <v>0</v>
      </c>
      <c r="AK422" s="141">
        <f>IF($H422&gt;0,AI422,0)</f>
        <v>0</v>
      </c>
      <c r="AL422" s="141">
        <f>IF(AK422&gt;0,1,0)</f>
        <v>0</v>
      </c>
      <c r="AM422" s="141">
        <f>IF($H422&gt;0,AJ422,0)</f>
        <v>0</v>
      </c>
      <c r="AN422" s="141">
        <f>IF(AM422&gt;0,1,0)</f>
        <v>0</v>
      </c>
      <c r="AO422" s="84">
        <f>IF($I422=AO$6,$E422,0)</f>
        <v>0</v>
      </c>
      <c r="AP422" s="84">
        <f t="shared" ref="AP422:AP423" si="2462">IF($K422=ROUND(AO$6*$F422,2),$G422,0)</f>
        <v>0</v>
      </c>
      <c r="AQ422" s="141">
        <f>IF($H422&gt;0,AO422,0)</f>
        <v>0</v>
      </c>
      <c r="AR422" s="141">
        <f>IF(AQ422&gt;0,1,0)</f>
        <v>0</v>
      </c>
      <c r="AS422" s="141">
        <f>IF($H422&gt;0,AP422,0)</f>
        <v>0</v>
      </c>
      <c r="AT422" s="141">
        <f>IF(AS422&gt;0,1,0)</f>
        <v>0</v>
      </c>
      <c r="AU422" s="141" t="e">
        <f>IF($H422&gt;0,#REF!,0)</f>
        <v>#REF!</v>
      </c>
      <c r="AV422" s="141" t="e">
        <f>IF(AU422&gt;0,1,0)</f>
        <v>#REF!</v>
      </c>
      <c r="AW422" s="141" t="e">
        <f>IF($H422&gt;0,#REF!,0)</f>
        <v>#REF!</v>
      </c>
      <c r="AX422" s="141" t="e">
        <f>IF(AW422&gt;0,1,0)</f>
        <v>#REF!</v>
      </c>
      <c r="AY422" s="247">
        <f t="shared" si="2339"/>
        <v>1.5E-3</v>
      </c>
      <c r="AZ422" s="85"/>
      <c r="BA422" s="86">
        <v>1.5</v>
      </c>
    </row>
    <row r="423" spans="1:53" ht="45.75" x14ac:dyDescent="0.65">
      <c r="A423" s="87" t="str">
        <f>IF(E423+G423&gt;0,A422,"")</f>
        <v/>
      </c>
      <c r="B423" s="87" t="str">
        <f>IF(E423+G423&gt;0,B422,"")</f>
        <v/>
      </c>
      <c r="C423" s="76">
        <v>6</v>
      </c>
      <c r="D423" s="77" t="s">
        <v>240</v>
      </c>
      <c r="E423" s="78">
        <v>0</v>
      </c>
      <c r="F423" s="137">
        <v>1.1000000000000001</v>
      </c>
      <c r="G423" s="78">
        <v>0</v>
      </c>
      <c r="H423" s="249">
        <f t="shared" si="2338"/>
        <v>0</v>
      </c>
      <c r="I423" s="80">
        <f>SUMIF(Y$14:AT$14,C423,Y$6:AT$6)</f>
        <v>0</v>
      </c>
      <c r="J423" s="81">
        <f t="shared" ref="J423:J425" si="2463">IF(H423=0,ROUND(E423*I423,2),ROUND(H423*E423,2))</f>
        <v>0</v>
      </c>
      <c r="K423" s="80">
        <f t="shared" ref="K423:K425" si="2464">ROUND(F423*I423,2)</f>
        <v>0</v>
      </c>
      <c r="L423" s="81">
        <f t="shared" ref="L423:L425" si="2465">IF(H423=0,ROUND(ROUND(F423*I423,2)*G423,2),ROUND(G423*H423,2))</f>
        <v>0</v>
      </c>
      <c r="M423" s="81">
        <f t="shared" ref="M423:M425" si="2466">L423-ROUND(G423*I423,2)</f>
        <v>0</v>
      </c>
      <c r="N423" s="82"/>
      <c r="O423" s="81">
        <f t="shared" ref="O423:O425" si="2467">J423+L423+N423</f>
        <v>0</v>
      </c>
      <c r="Q423" s="83">
        <f t="shared" si="2347"/>
        <v>153.91</v>
      </c>
      <c r="R423" s="81">
        <f t="shared" ref="R423:R425" si="2468">ROUND(Q423*E423,2)</f>
        <v>0</v>
      </c>
      <c r="S423" s="83">
        <f t="shared" ref="S423:S425" si="2469">ROUND(F423*Q423,2)</f>
        <v>169.3</v>
      </c>
      <c r="T423" s="81">
        <f t="shared" ref="T423:T425" si="2470">ROUND(S423*G423,2)</f>
        <v>0</v>
      </c>
      <c r="U423" s="81">
        <f t="shared" ref="U423:U425" si="2471">T423-ROUND(Q423*G423,2)</f>
        <v>0</v>
      </c>
      <c r="V423" s="82"/>
      <c r="W423" s="81">
        <f t="shared" ref="W423:W425" si="2472">R423+T423+V423</f>
        <v>0</v>
      </c>
      <c r="X423" s="10"/>
      <c r="Y423" s="151"/>
      <c r="Z423" s="151"/>
      <c r="AA423" s="151"/>
      <c r="AB423" s="151"/>
      <c r="AC423" s="151"/>
      <c r="AD423" s="151"/>
      <c r="AE423" s="159"/>
      <c r="AF423" s="159"/>
      <c r="AG423" s="159"/>
      <c r="AH423" s="159"/>
      <c r="AI423" s="84">
        <f t="shared" ref="AI423" si="2473">IF($I423=AI$6,$E423,0)</f>
        <v>0</v>
      </c>
      <c r="AJ423" s="84">
        <f t="shared" si="2461"/>
        <v>0</v>
      </c>
      <c r="AK423" s="141">
        <f t="shared" ref="AK423:AK425" si="2474">IF($H423&gt;0,AI423,0)</f>
        <v>0</v>
      </c>
      <c r="AL423" s="141">
        <f t="shared" ref="AL423:AL425" si="2475">IF(AK423&gt;0,1,0)</f>
        <v>0</v>
      </c>
      <c r="AM423" s="141">
        <f t="shared" ref="AM423:AM425" si="2476">IF($H423&gt;0,AJ423,0)</f>
        <v>0</v>
      </c>
      <c r="AN423" s="141">
        <f t="shared" ref="AN423:AN425" si="2477">IF(AM423&gt;0,1,0)</f>
        <v>0</v>
      </c>
      <c r="AO423" s="84">
        <f t="shared" ref="AO423" si="2478">IF($I423=AO$6,$E423,0)</f>
        <v>0</v>
      </c>
      <c r="AP423" s="84">
        <f t="shared" si="2462"/>
        <v>0</v>
      </c>
      <c r="AQ423" s="141">
        <f t="shared" ref="AQ423:AQ425" si="2479">IF($H423&gt;0,AO423,0)</f>
        <v>0</v>
      </c>
      <c r="AR423" s="141">
        <f t="shared" ref="AR423:AR425" si="2480">IF(AQ423&gt;0,1,0)</f>
        <v>0</v>
      </c>
      <c r="AS423" s="141">
        <f t="shared" ref="AS423:AS425" si="2481">IF($H423&gt;0,AP423,0)</f>
        <v>0</v>
      </c>
      <c r="AT423" s="141">
        <f t="shared" ref="AT423:AT425" si="2482">IF(AS423&gt;0,1,0)</f>
        <v>0</v>
      </c>
      <c r="AU423" s="141">
        <f>IF($H423&gt;0,#REF!,0)</f>
        <v>0</v>
      </c>
      <c r="AV423" s="141">
        <f t="shared" ref="AV423:AV425" si="2483">IF(AU423&gt;0,1,0)</f>
        <v>0</v>
      </c>
      <c r="AW423" s="141">
        <f>IF($H423&gt;0,#REF!,0)</f>
        <v>0</v>
      </c>
      <c r="AX423" s="141">
        <f t="shared" ref="AX423:AX425" si="2484">IF(AW423&gt;0,1,0)</f>
        <v>0</v>
      </c>
      <c r="AY423" s="247">
        <f t="shared" si="2339"/>
        <v>0</v>
      </c>
      <c r="AZ423" s="85"/>
      <c r="BA423" s="86">
        <v>0</v>
      </c>
    </row>
    <row r="424" spans="1:53" ht="45.75" x14ac:dyDescent="0.65">
      <c r="A424" s="87" t="str">
        <f>IF(E424+G424&gt;0,A422,"")</f>
        <v/>
      </c>
      <c r="B424" s="87" t="str">
        <f>IF(E424+G424&gt;0,B422,"")</f>
        <v/>
      </c>
      <c r="C424" s="76">
        <f>C423</f>
        <v>6</v>
      </c>
      <c r="D424" s="77" t="s">
        <v>240</v>
      </c>
      <c r="E424" s="78">
        <v>0</v>
      </c>
      <c r="F424" s="137">
        <v>1.5</v>
      </c>
      <c r="G424" s="78">
        <v>0</v>
      </c>
      <c r="H424" s="249">
        <f t="shared" si="2338"/>
        <v>0</v>
      </c>
      <c r="I424" s="80">
        <f>SUMIF(Y$14:AT$14,C424,Y$7:AT$7)</f>
        <v>0</v>
      </c>
      <c r="J424" s="81">
        <f t="shared" si="2463"/>
        <v>0</v>
      </c>
      <c r="K424" s="80">
        <f t="shared" si="2464"/>
        <v>0</v>
      </c>
      <c r="L424" s="81">
        <f t="shared" si="2465"/>
        <v>0</v>
      </c>
      <c r="M424" s="81">
        <f t="shared" si="2466"/>
        <v>0</v>
      </c>
      <c r="N424" s="82"/>
      <c r="O424" s="81">
        <f t="shared" si="2467"/>
        <v>0</v>
      </c>
      <c r="Q424" s="83">
        <f t="shared" si="2347"/>
        <v>153.91</v>
      </c>
      <c r="R424" s="81">
        <f t="shared" si="2468"/>
        <v>0</v>
      </c>
      <c r="S424" s="83">
        <f t="shared" si="2469"/>
        <v>230.87</v>
      </c>
      <c r="T424" s="81">
        <f t="shared" si="2470"/>
        <v>0</v>
      </c>
      <c r="U424" s="81">
        <f t="shared" si="2471"/>
        <v>0</v>
      </c>
      <c r="V424" s="82"/>
      <c r="W424" s="81">
        <f t="shared" si="2472"/>
        <v>0</v>
      </c>
      <c r="X424" s="10"/>
      <c r="Y424" s="151"/>
      <c r="Z424" s="151"/>
      <c r="AA424" s="151"/>
      <c r="AB424" s="151"/>
      <c r="AC424" s="151"/>
      <c r="AD424" s="151"/>
      <c r="AE424" s="159"/>
      <c r="AF424" s="159"/>
      <c r="AG424" s="159"/>
      <c r="AH424" s="159"/>
      <c r="AI424" s="84">
        <f>IF($I424=AI$7,$E424,0)</f>
        <v>0</v>
      </c>
      <c r="AJ424" s="84">
        <f>IF($K424=ROUND(AI$7*$F424,2),$G424,0)</f>
        <v>0</v>
      </c>
      <c r="AK424" s="141">
        <f t="shared" si="2474"/>
        <v>0</v>
      </c>
      <c r="AL424" s="141">
        <f t="shared" si="2475"/>
        <v>0</v>
      </c>
      <c r="AM424" s="141">
        <f t="shared" si="2476"/>
        <v>0</v>
      </c>
      <c r="AN424" s="141">
        <f t="shared" si="2477"/>
        <v>0</v>
      </c>
      <c r="AO424" s="84">
        <f>IF($I424=AO$7,$E424,0)</f>
        <v>0</v>
      </c>
      <c r="AP424" s="84">
        <f>IF($K424=ROUND(AO$7*$F424,2),$G424,0)</f>
        <v>0</v>
      </c>
      <c r="AQ424" s="141">
        <f t="shared" si="2479"/>
        <v>0</v>
      </c>
      <c r="AR424" s="141">
        <f t="shared" si="2480"/>
        <v>0</v>
      </c>
      <c r="AS424" s="141">
        <f t="shared" si="2481"/>
        <v>0</v>
      </c>
      <c r="AT424" s="141">
        <f t="shared" si="2482"/>
        <v>0</v>
      </c>
      <c r="AU424" s="141">
        <f>IF($H424&gt;0,#REF!,0)</f>
        <v>0</v>
      </c>
      <c r="AV424" s="141">
        <f t="shared" si="2483"/>
        <v>0</v>
      </c>
      <c r="AW424" s="141">
        <f>IF($H424&gt;0,#REF!,0)</f>
        <v>0</v>
      </c>
      <c r="AX424" s="141">
        <f t="shared" si="2484"/>
        <v>0</v>
      </c>
      <c r="AY424" s="247">
        <f t="shared" si="2339"/>
        <v>0</v>
      </c>
      <c r="AZ424" s="85"/>
      <c r="BA424" s="86">
        <v>0</v>
      </c>
    </row>
    <row r="425" spans="1:53" ht="45.75" x14ac:dyDescent="0.65">
      <c r="A425" s="87" t="str">
        <f>IF(E425+G425&gt;0,A422,"")</f>
        <v/>
      </c>
      <c r="B425" s="87" t="str">
        <f>IF(E425+G425&gt;0,B422,"")</f>
        <v/>
      </c>
      <c r="C425" s="76">
        <f>C423</f>
        <v>6</v>
      </c>
      <c r="D425" s="77" t="s">
        <v>240</v>
      </c>
      <c r="E425" s="78">
        <v>0</v>
      </c>
      <c r="F425" s="137">
        <v>1.1000000000000001</v>
      </c>
      <c r="G425" s="78">
        <v>0</v>
      </c>
      <c r="H425" s="249">
        <f t="shared" si="2338"/>
        <v>0</v>
      </c>
      <c r="I425" s="80">
        <f>SUMIF(Y$14:AT$14,C425,Y$7:AT$7)</f>
        <v>0</v>
      </c>
      <c r="J425" s="81">
        <f t="shared" si="2463"/>
        <v>0</v>
      </c>
      <c r="K425" s="80">
        <f t="shared" si="2464"/>
        <v>0</v>
      </c>
      <c r="L425" s="81">
        <f t="shared" si="2465"/>
        <v>0</v>
      </c>
      <c r="M425" s="81">
        <f t="shared" si="2466"/>
        <v>0</v>
      </c>
      <c r="N425" s="82"/>
      <c r="O425" s="81">
        <f t="shared" si="2467"/>
        <v>0</v>
      </c>
      <c r="Q425" s="83">
        <f t="shared" si="2347"/>
        <v>153.91</v>
      </c>
      <c r="R425" s="81">
        <f t="shared" si="2468"/>
        <v>0</v>
      </c>
      <c r="S425" s="83">
        <f t="shared" si="2469"/>
        <v>169.3</v>
      </c>
      <c r="T425" s="81">
        <f t="shared" si="2470"/>
        <v>0</v>
      </c>
      <c r="U425" s="81">
        <f t="shared" si="2471"/>
        <v>0</v>
      </c>
      <c r="V425" s="82"/>
      <c r="W425" s="81">
        <f t="shared" si="2472"/>
        <v>0</v>
      </c>
      <c r="X425" s="10"/>
      <c r="Y425" s="151"/>
      <c r="Z425" s="151"/>
      <c r="AA425" s="151"/>
      <c r="AB425" s="151"/>
      <c r="AC425" s="151"/>
      <c r="AD425" s="151"/>
      <c r="AE425" s="159"/>
      <c r="AF425" s="159"/>
      <c r="AG425" s="159"/>
      <c r="AH425" s="159"/>
      <c r="AI425" s="84">
        <f>IF($I425=AI$7,$E425,0)</f>
        <v>0</v>
      </c>
      <c r="AJ425" s="84">
        <f>IF($K425=ROUND(AI$7*$F425,2),$G425,0)</f>
        <v>0</v>
      </c>
      <c r="AK425" s="141">
        <f t="shared" si="2474"/>
        <v>0</v>
      </c>
      <c r="AL425" s="141">
        <f t="shared" si="2475"/>
        <v>0</v>
      </c>
      <c r="AM425" s="141">
        <f t="shared" si="2476"/>
        <v>0</v>
      </c>
      <c r="AN425" s="141">
        <f t="shared" si="2477"/>
        <v>0</v>
      </c>
      <c r="AO425" s="84">
        <f>IF($I425=AO$7,$E425,0)</f>
        <v>0</v>
      </c>
      <c r="AP425" s="84">
        <f>IF($K425=ROUND(AO$7*$F425,2),$G425,0)</f>
        <v>0</v>
      </c>
      <c r="AQ425" s="141">
        <f t="shared" si="2479"/>
        <v>0</v>
      </c>
      <c r="AR425" s="141">
        <f t="shared" si="2480"/>
        <v>0</v>
      </c>
      <c r="AS425" s="141">
        <f t="shared" si="2481"/>
        <v>0</v>
      </c>
      <c r="AT425" s="141">
        <f t="shared" si="2482"/>
        <v>0</v>
      </c>
      <c r="AU425" s="141">
        <f>IF($H425&gt;0,#REF!,0)</f>
        <v>0</v>
      </c>
      <c r="AV425" s="141">
        <f t="shared" si="2483"/>
        <v>0</v>
      </c>
      <c r="AW425" s="141">
        <f>IF($H425&gt;0,#REF!,0)</f>
        <v>0</v>
      </c>
      <c r="AX425" s="141">
        <f t="shared" si="2484"/>
        <v>0</v>
      </c>
      <c r="AY425" s="247">
        <f t="shared" si="2339"/>
        <v>0</v>
      </c>
      <c r="AZ425" s="85"/>
      <c r="BA425" s="86">
        <v>0</v>
      </c>
    </row>
    <row r="426" spans="1:53" ht="45.75" x14ac:dyDescent="0.65">
      <c r="A426" s="74" t="s">
        <v>241</v>
      </c>
      <c r="B426" s="74" t="s">
        <v>46</v>
      </c>
      <c r="C426" s="76">
        <f>C427</f>
        <v>6</v>
      </c>
      <c r="D426" s="77" t="s">
        <v>242</v>
      </c>
      <c r="E426" s="78">
        <v>0.92500000000000004</v>
      </c>
      <c r="F426" s="137">
        <v>1.5</v>
      </c>
      <c r="G426" s="78">
        <v>0</v>
      </c>
      <c r="H426" s="249">
        <f t="shared" si="2338"/>
        <v>9.2500000000000004E-4</v>
      </c>
      <c r="I426" s="80">
        <f>SUMIF(Y$14:AT$14,C426,Y$6:AT$6)</f>
        <v>0</v>
      </c>
      <c r="J426" s="81">
        <f>IF(H426=0,ROUND(E426*I426,2),ROUND(H426*E426,2))</f>
        <v>0</v>
      </c>
      <c r="K426" s="80">
        <f>ROUND(F426*I426,2)</f>
        <v>0</v>
      </c>
      <c r="L426" s="81">
        <f>IF(H426=0,ROUND(ROUND(F426*I426,2)*G426,2),ROUND(G426*H426,2))</f>
        <v>0</v>
      </c>
      <c r="M426" s="81">
        <f>L426-ROUND(G426*I426,2)</f>
        <v>0</v>
      </c>
      <c r="N426" s="82"/>
      <c r="O426" s="81">
        <f>J426+L426+N426</f>
        <v>0</v>
      </c>
      <c r="Q426" s="83">
        <f t="shared" si="2347"/>
        <v>153.91</v>
      </c>
      <c r="R426" s="81">
        <f>ROUND(Q426*E426,2)</f>
        <v>142.37</v>
      </c>
      <c r="S426" s="83">
        <f>ROUND(F426*Q426,2)</f>
        <v>230.87</v>
      </c>
      <c r="T426" s="81">
        <f>ROUND(S426*G426,2)</f>
        <v>0</v>
      </c>
      <c r="U426" s="81">
        <f>T426-ROUND(Q426*G426,2)</f>
        <v>0</v>
      </c>
      <c r="V426" s="82"/>
      <c r="W426" s="81">
        <f>R426+T426+V426</f>
        <v>142.37</v>
      </c>
      <c r="X426" s="10"/>
      <c r="Y426" s="151"/>
      <c r="Z426" s="151"/>
      <c r="AA426" s="151"/>
      <c r="AB426" s="151"/>
      <c r="AC426" s="151"/>
      <c r="AD426" s="151"/>
      <c r="AE426" s="159"/>
      <c r="AF426" s="159"/>
      <c r="AG426" s="159"/>
      <c r="AH426" s="159"/>
      <c r="AI426" s="84">
        <f>IF($I426=AI$6,$E426,0)</f>
        <v>0</v>
      </c>
      <c r="AJ426" s="84">
        <f t="shared" ref="AJ426:AJ427" si="2485">IF($K426=ROUND(AI$6*$F426,2),$G426,0)</f>
        <v>0</v>
      </c>
      <c r="AK426" s="141">
        <f>IF($H426&gt;0,AI426,0)</f>
        <v>0</v>
      </c>
      <c r="AL426" s="141">
        <f>IF(AK426&gt;0,1,0)</f>
        <v>0</v>
      </c>
      <c r="AM426" s="141">
        <f>IF($H426&gt;0,AJ426,0)</f>
        <v>0</v>
      </c>
      <c r="AN426" s="141">
        <f>IF(AM426&gt;0,1,0)</f>
        <v>0</v>
      </c>
      <c r="AO426" s="84">
        <f>IF($I426=AO$6,$E426,0)</f>
        <v>0</v>
      </c>
      <c r="AP426" s="84">
        <f t="shared" ref="AP426:AP427" si="2486">IF($K426=ROUND(AO$6*$F426,2),$G426,0)</f>
        <v>0</v>
      </c>
      <c r="AQ426" s="141">
        <f>IF($H426&gt;0,AO426,0)</f>
        <v>0</v>
      </c>
      <c r="AR426" s="141">
        <f>IF(AQ426&gt;0,1,0)</f>
        <v>0</v>
      </c>
      <c r="AS426" s="141">
        <f>IF($H426&gt;0,AP426,0)</f>
        <v>0</v>
      </c>
      <c r="AT426" s="141">
        <f>IF(AS426&gt;0,1,0)</f>
        <v>0</v>
      </c>
      <c r="AU426" s="141" t="e">
        <f>IF($H426&gt;0,#REF!,0)</f>
        <v>#REF!</v>
      </c>
      <c r="AV426" s="141" t="e">
        <f>IF(AU426&gt;0,1,0)</f>
        <v>#REF!</v>
      </c>
      <c r="AW426" s="141" t="e">
        <f>IF($H426&gt;0,#REF!,0)</f>
        <v>#REF!</v>
      </c>
      <c r="AX426" s="141" t="e">
        <f>IF(AW426&gt;0,1,0)</f>
        <v>#REF!</v>
      </c>
      <c r="AY426" s="247">
        <f t="shared" si="2339"/>
        <v>1.6000000000000001E-3</v>
      </c>
      <c r="AZ426" s="85"/>
      <c r="BA426" s="86">
        <v>1.6</v>
      </c>
    </row>
    <row r="427" spans="1:53" ht="45.75" x14ac:dyDescent="0.65">
      <c r="A427" s="87" t="str">
        <f>IF(E427+G427&gt;0,A426,"")</f>
        <v/>
      </c>
      <c r="B427" s="87" t="str">
        <f>IF(E427+G427&gt;0,B426,"")</f>
        <v/>
      </c>
      <c r="C427" s="76">
        <v>6</v>
      </c>
      <c r="D427" s="77" t="s">
        <v>242</v>
      </c>
      <c r="E427" s="78">
        <v>0</v>
      </c>
      <c r="F427" s="137">
        <v>1.1000000000000001</v>
      </c>
      <c r="G427" s="78">
        <v>0</v>
      </c>
      <c r="H427" s="249">
        <f t="shared" si="2338"/>
        <v>0</v>
      </c>
      <c r="I427" s="80">
        <f>SUMIF(Y$14:AT$14,C427,Y$6:AT$6)</f>
        <v>0</v>
      </c>
      <c r="J427" s="81">
        <f t="shared" ref="J427:J429" si="2487">IF(H427=0,ROUND(E427*I427,2),ROUND(H427*E427,2))</f>
        <v>0</v>
      </c>
      <c r="K427" s="80">
        <f t="shared" ref="K427:K429" si="2488">ROUND(F427*I427,2)</f>
        <v>0</v>
      </c>
      <c r="L427" s="81">
        <f t="shared" ref="L427:L429" si="2489">IF(H427=0,ROUND(ROUND(F427*I427,2)*G427,2),ROUND(G427*H427,2))</f>
        <v>0</v>
      </c>
      <c r="M427" s="81">
        <f t="shared" ref="M427:M429" si="2490">L427-ROUND(G427*I427,2)</f>
        <v>0</v>
      </c>
      <c r="N427" s="82"/>
      <c r="O427" s="81">
        <f t="shared" ref="O427:O429" si="2491">J427+L427+N427</f>
        <v>0</v>
      </c>
      <c r="Q427" s="83">
        <f t="shared" si="2347"/>
        <v>153.91</v>
      </c>
      <c r="R427" s="81">
        <f t="shared" ref="R427:R429" si="2492">ROUND(Q427*E427,2)</f>
        <v>0</v>
      </c>
      <c r="S427" s="83">
        <f t="shared" ref="S427:S429" si="2493">ROUND(F427*Q427,2)</f>
        <v>169.3</v>
      </c>
      <c r="T427" s="81">
        <f t="shared" ref="T427:T429" si="2494">ROUND(S427*G427,2)</f>
        <v>0</v>
      </c>
      <c r="U427" s="81">
        <f t="shared" ref="U427:U429" si="2495">T427-ROUND(Q427*G427,2)</f>
        <v>0</v>
      </c>
      <c r="V427" s="82"/>
      <c r="W427" s="81">
        <f t="shared" ref="W427:W429" si="2496">R427+T427+V427</f>
        <v>0</v>
      </c>
      <c r="X427" s="10"/>
      <c r="Y427" s="151"/>
      <c r="Z427" s="151"/>
      <c r="AA427" s="151"/>
      <c r="AB427" s="151"/>
      <c r="AC427" s="151"/>
      <c r="AD427" s="151"/>
      <c r="AE427" s="159"/>
      <c r="AF427" s="159"/>
      <c r="AG427" s="159"/>
      <c r="AH427" s="159"/>
      <c r="AI427" s="84">
        <f t="shared" ref="AI427" si="2497">IF($I427=AI$6,$E427,0)</f>
        <v>0</v>
      </c>
      <c r="AJ427" s="84">
        <f t="shared" si="2485"/>
        <v>0</v>
      </c>
      <c r="AK427" s="141">
        <f t="shared" ref="AK427:AK429" si="2498">IF($H427&gt;0,AI427,0)</f>
        <v>0</v>
      </c>
      <c r="AL427" s="141">
        <f t="shared" ref="AL427:AL429" si="2499">IF(AK427&gt;0,1,0)</f>
        <v>0</v>
      </c>
      <c r="AM427" s="141">
        <f t="shared" ref="AM427:AM429" si="2500">IF($H427&gt;0,AJ427,0)</f>
        <v>0</v>
      </c>
      <c r="AN427" s="141">
        <f t="shared" ref="AN427:AN429" si="2501">IF(AM427&gt;0,1,0)</f>
        <v>0</v>
      </c>
      <c r="AO427" s="84">
        <f t="shared" ref="AO427" si="2502">IF($I427=AO$6,$E427,0)</f>
        <v>0</v>
      </c>
      <c r="AP427" s="84">
        <f t="shared" si="2486"/>
        <v>0</v>
      </c>
      <c r="AQ427" s="141">
        <f t="shared" ref="AQ427:AQ429" si="2503">IF($H427&gt;0,AO427,0)</f>
        <v>0</v>
      </c>
      <c r="AR427" s="141">
        <f t="shared" ref="AR427:AR429" si="2504">IF(AQ427&gt;0,1,0)</f>
        <v>0</v>
      </c>
      <c r="AS427" s="141">
        <f t="shared" ref="AS427:AS429" si="2505">IF($H427&gt;0,AP427,0)</f>
        <v>0</v>
      </c>
      <c r="AT427" s="141">
        <f t="shared" ref="AT427:AT429" si="2506">IF(AS427&gt;0,1,0)</f>
        <v>0</v>
      </c>
      <c r="AU427" s="141">
        <f>IF($H427&gt;0,#REF!,0)</f>
        <v>0</v>
      </c>
      <c r="AV427" s="141">
        <f t="shared" ref="AV427:AV429" si="2507">IF(AU427&gt;0,1,0)</f>
        <v>0</v>
      </c>
      <c r="AW427" s="141">
        <f>IF($H427&gt;0,#REF!,0)</f>
        <v>0</v>
      </c>
      <c r="AX427" s="141">
        <f t="shared" ref="AX427:AX429" si="2508">IF(AW427&gt;0,1,0)</f>
        <v>0</v>
      </c>
      <c r="AY427" s="247">
        <f t="shared" si="2339"/>
        <v>0</v>
      </c>
      <c r="AZ427" s="85"/>
      <c r="BA427" s="86">
        <v>0</v>
      </c>
    </row>
    <row r="428" spans="1:53" ht="45.75" x14ac:dyDescent="0.65">
      <c r="A428" s="87" t="str">
        <f>IF(E428+G428&gt;0,A426,"")</f>
        <v/>
      </c>
      <c r="B428" s="87" t="str">
        <f>IF(E428+G428&gt;0,B426,"")</f>
        <v/>
      </c>
      <c r="C428" s="76">
        <f>C427</f>
        <v>6</v>
      </c>
      <c r="D428" s="77" t="s">
        <v>242</v>
      </c>
      <c r="E428" s="78">
        <v>0</v>
      </c>
      <c r="F428" s="137">
        <v>1.5</v>
      </c>
      <c r="G428" s="78">
        <v>0</v>
      </c>
      <c r="H428" s="249">
        <f t="shared" si="2338"/>
        <v>0</v>
      </c>
      <c r="I428" s="80">
        <f>SUMIF(Y$14:AT$14,C428,Y$7:AT$7)</f>
        <v>0</v>
      </c>
      <c r="J428" s="81">
        <f t="shared" si="2487"/>
        <v>0</v>
      </c>
      <c r="K428" s="80">
        <f t="shared" si="2488"/>
        <v>0</v>
      </c>
      <c r="L428" s="81">
        <f t="shared" si="2489"/>
        <v>0</v>
      </c>
      <c r="M428" s="81">
        <f t="shared" si="2490"/>
        <v>0</v>
      </c>
      <c r="N428" s="82"/>
      <c r="O428" s="81">
        <f t="shared" si="2491"/>
        <v>0</v>
      </c>
      <c r="Q428" s="83">
        <f t="shared" si="2347"/>
        <v>153.91</v>
      </c>
      <c r="R428" s="81">
        <f t="shared" si="2492"/>
        <v>0</v>
      </c>
      <c r="S428" s="83">
        <f t="shared" si="2493"/>
        <v>230.87</v>
      </c>
      <c r="T428" s="81">
        <f t="shared" si="2494"/>
        <v>0</v>
      </c>
      <c r="U428" s="81">
        <f t="shared" si="2495"/>
        <v>0</v>
      </c>
      <c r="V428" s="82"/>
      <c r="W428" s="81">
        <f t="shared" si="2496"/>
        <v>0</v>
      </c>
      <c r="X428" s="10"/>
      <c r="Y428" s="151"/>
      <c r="Z428" s="151"/>
      <c r="AA428" s="151"/>
      <c r="AB428" s="151"/>
      <c r="AC428" s="151"/>
      <c r="AD428" s="151"/>
      <c r="AE428" s="159"/>
      <c r="AF428" s="159"/>
      <c r="AG428" s="159"/>
      <c r="AH428" s="159"/>
      <c r="AI428" s="84">
        <f>IF($I428=AI$7,$E428,0)</f>
        <v>0</v>
      </c>
      <c r="AJ428" s="84">
        <f>IF($K428=ROUND(AI$7*$F428,2),$G428,0)</f>
        <v>0</v>
      </c>
      <c r="AK428" s="141">
        <f t="shared" si="2498"/>
        <v>0</v>
      </c>
      <c r="AL428" s="141">
        <f t="shared" si="2499"/>
        <v>0</v>
      </c>
      <c r="AM428" s="141">
        <f t="shared" si="2500"/>
        <v>0</v>
      </c>
      <c r="AN428" s="141">
        <f t="shared" si="2501"/>
        <v>0</v>
      </c>
      <c r="AO428" s="84">
        <f>IF($I428=AO$7,$E428,0)</f>
        <v>0</v>
      </c>
      <c r="AP428" s="84">
        <f>IF($K428=ROUND(AO$7*$F428,2),$G428,0)</f>
        <v>0</v>
      </c>
      <c r="AQ428" s="141">
        <f t="shared" si="2503"/>
        <v>0</v>
      </c>
      <c r="AR428" s="141">
        <f t="shared" si="2504"/>
        <v>0</v>
      </c>
      <c r="AS428" s="141">
        <f t="shared" si="2505"/>
        <v>0</v>
      </c>
      <c r="AT428" s="141">
        <f t="shared" si="2506"/>
        <v>0</v>
      </c>
      <c r="AU428" s="141">
        <f>IF($H428&gt;0,#REF!,0)</f>
        <v>0</v>
      </c>
      <c r="AV428" s="141">
        <f t="shared" si="2507"/>
        <v>0</v>
      </c>
      <c r="AW428" s="141">
        <f>IF($H428&gt;0,#REF!,0)</f>
        <v>0</v>
      </c>
      <c r="AX428" s="141">
        <f t="shared" si="2508"/>
        <v>0</v>
      </c>
      <c r="AY428" s="247">
        <f t="shared" si="2339"/>
        <v>0</v>
      </c>
      <c r="AZ428" s="85"/>
      <c r="BA428" s="86">
        <v>0</v>
      </c>
    </row>
    <row r="429" spans="1:53" ht="45.75" x14ac:dyDescent="0.65">
      <c r="A429" s="87" t="str">
        <f>IF(E429+G429&gt;0,A426,"")</f>
        <v/>
      </c>
      <c r="B429" s="87" t="str">
        <f>IF(E429+G429&gt;0,B426,"")</f>
        <v/>
      </c>
      <c r="C429" s="76">
        <f>C427</f>
        <v>6</v>
      </c>
      <c r="D429" s="77" t="s">
        <v>242</v>
      </c>
      <c r="E429" s="78">
        <v>0</v>
      </c>
      <c r="F429" s="137">
        <v>1.1000000000000001</v>
      </c>
      <c r="G429" s="78">
        <v>0</v>
      </c>
      <c r="H429" s="249">
        <f t="shared" si="2338"/>
        <v>0</v>
      </c>
      <c r="I429" s="80">
        <f>SUMIF(Y$14:AT$14,C429,Y$7:AT$7)</f>
        <v>0</v>
      </c>
      <c r="J429" s="81">
        <f t="shared" si="2487"/>
        <v>0</v>
      </c>
      <c r="K429" s="80">
        <f t="shared" si="2488"/>
        <v>0</v>
      </c>
      <c r="L429" s="81">
        <f t="shared" si="2489"/>
        <v>0</v>
      </c>
      <c r="M429" s="81">
        <f t="shared" si="2490"/>
        <v>0</v>
      </c>
      <c r="N429" s="82"/>
      <c r="O429" s="81">
        <f t="shared" si="2491"/>
        <v>0</v>
      </c>
      <c r="Q429" s="83">
        <f t="shared" si="2347"/>
        <v>153.91</v>
      </c>
      <c r="R429" s="81">
        <f t="shared" si="2492"/>
        <v>0</v>
      </c>
      <c r="S429" s="83">
        <f t="shared" si="2493"/>
        <v>169.3</v>
      </c>
      <c r="T429" s="81">
        <f t="shared" si="2494"/>
        <v>0</v>
      </c>
      <c r="U429" s="81">
        <f t="shared" si="2495"/>
        <v>0</v>
      </c>
      <c r="V429" s="82"/>
      <c r="W429" s="81">
        <f t="shared" si="2496"/>
        <v>0</v>
      </c>
      <c r="X429" s="10"/>
      <c r="Y429" s="151"/>
      <c r="Z429" s="151"/>
      <c r="AA429" s="151"/>
      <c r="AB429" s="151"/>
      <c r="AC429" s="151"/>
      <c r="AD429" s="151"/>
      <c r="AE429" s="159"/>
      <c r="AF429" s="159"/>
      <c r="AG429" s="159"/>
      <c r="AH429" s="159"/>
      <c r="AI429" s="84">
        <f>IF($I429=AI$7,$E429,0)</f>
        <v>0</v>
      </c>
      <c r="AJ429" s="84">
        <f>IF($K429=ROUND(AI$7*$F429,2),$G429,0)</f>
        <v>0</v>
      </c>
      <c r="AK429" s="141">
        <f t="shared" si="2498"/>
        <v>0</v>
      </c>
      <c r="AL429" s="141">
        <f t="shared" si="2499"/>
        <v>0</v>
      </c>
      <c r="AM429" s="141">
        <f t="shared" si="2500"/>
        <v>0</v>
      </c>
      <c r="AN429" s="141">
        <f t="shared" si="2501"/>
        <v>0</v>
      </c>
      <c r="AO429" s="84">
        <f>IF($I429=AO$7,$E429,0)</f>
        <v>0</v>
      </c>
      <c r="AP429" s="84">
        <f>IF($K429=ROUND(AO$7*$F429,2),$G429,0)</f>
        <v>0</v>
      </c>
      <c r="AQ429" s="141">
        <f t="shared" si="2503"/>
        <v>0</v>
      </c>
      <c r="AR429" s="141">
        <f t="shared" si="2504"/>
        <v>0</v>
      </c>
      <c r="AS429" s="141">
        <f t="shared" si="2505"/>
        <v>0</v>
      </c>
      <c r="AT429" s="141">
        <f t="shared" si="2506"/>
        <v>0</v>
      </c>
      <c r="AU429" s="141">
        <f>IF($H429&gt;0,#REF!,0)</f>
        <v>0</v>
      </c>
      <c r="AV429" s="141">
        <f t="shared" si="2507"/>
        <v>0</v>
      </c>
      <c r="AW429" s="141">
        <f>IF($H429&gt;0,#REF!,0)</f>
        <v>0</v>
      </c>
      <c r="AX429" s="141">
        <f t="shared" si="2508"/>
        <v>0</v>
      </c>
      <c r="AY429" s="247">
        <f t="shared" si="2339"/>
        <v>0</v>
      </c>
      <c r="AZ429" s="85"/>
      <c r="BA429" s="86">
        <v>0</v>
      </c>
    </row>
    <row r="430" spans="1:53" ht="45.75" x14ac:dyDescent="0.65">
      <c r="A430" s="74" t="s">
        <v>243</v>
      </c>
      <c r="B430" s="74" t="s">
        <v>46</v>
      </c>
      <c r="C430" s="76">
        <f>C431</f>
        <v>6</v>
      </c>
      <c r="D430" s="77" t="s">
        <v>244</v>
      </c>
      <c r="E430" s="78">
        <v>2</v>
      </c>
      <c r="F430" s="137">
        <v>1.5</v>
      </c>
      <c r="G430" s="78">
        <v>0</v>
      </c>
      <c r="H430" s="249">
        <f t="shared" si="2338"/>
        <v>2E-3</v>
      </c>
      <c r="I430" s="80">
        <f>SUMIF(Y$14:AT$14,C430,Y$6:AT$6)</f>
        <v>0</v>
      </c>
      <c r="J430" s="81">
        <f>IF(H430=0,ROUND(E430*I430,2),ROUND(H430*E430,2))</f>
        <v>0</v>
      </c>
      <c r="K430" s="80">
        <f>ROUND(F430*I430,2)</f>
        <v>0</v>
      </c>
      <c r="L430" s="81">
        <f>IF(H430=0,ROUND(ROUND(F430*I430,2)*G430,2),ROUND(G430*H430,2))</f>
        <v>0</v>
      </c>
      <c r="M430" s="81">
        <f>L430-ROUND(G430*I430,2)</f>
        <v>0</v>
      </c>
      <c r="N430" s="82"/>
      <c r="O430" s="81">
        <f>J430+L430+N430</f>
        <v>0</v>
      </c>
      <c r="Q430" s="83">
        <f t="shared" si="2347"/>
        <v>153.91</v>
      </c>
      <c r="R430" s="81">
        <f>ROUND(Q430*E430,2)</f>
        <v>307.82</v>
      </c>
      <c r="S430" s="83">
        <f>ROUND(F430*Q430,2)</f>
        <v>230.87</v>
      </c>
      <c r="T430" s="81">
        <f>ROUND(S430*G430,2)</f>
        <v>0</v>
      </c>
      <c r="U430" s="81">
        <f>T430-ROUND(Q430*G430,2)</f>
        <v>0</v>
      </c>
      <c r="V430" s="82"/>
      <c r="W430" s="81">
        <f>R430+T430+V430</f>
        <v>307.82</v>
      </c>
      <c r="X430" s="10"/>
      <c r="Y430" s="151"/>
      <c r="Z430" s="151"/>
      <c r="AA430" s="151"/>
      <c r="AB430" s="151"/>
      <c r="AC430" s="151"/>
      <c r="AD430" s="151"/>
      <c r="AE430" s="159"/>
      <c r="AF430" s="159"/>
      <c r="AG430" s="159"/>
      <c r="AH430" s="159"/>
      <c r="AI430" s="84">
        <f>IF($I430=AI$6,$E430,0)</f>
        <v>0</v>
      </c>
      <c r="AJ430" s="84">
        <f t="shared" ref="AJ430:AJ431" si="2509">IF($K430=ROUND(AI$6*$F430,2),$G430,0)</f>
        <v>0</v>
      </c>
      <c r="AK430" s="141">
        <f>IF($H430&gt;0,AI430,0)</f>
        <v>0</v>
      </c>
      <c r="AL430" s="141">
        <f>IF(AK430&gt;0,1,0)</f>
        <v>0</v>
      </c>
      <c r="AM430" s="141">
        <f>IF($H430&gt;0,AJ430,0)</f>
        <v>0</v>
      </c>
      <c r="AN430" s="141">
        <f>IF(AM430&gt;0,1,0)</f>
        <v>0</v>
      </c>
      <c r="AO430" s="84">
        <f>IF($I430=AO$6,$E430,0)</f>
        <v>0</v>
      </c>
      <c r="AP430" s="84">
        <f t="shared" ref="AP430:AP431" si="2510">IF($K430=ROUND(AO$6*$F430,2),$G430,0)</f>
        <v>0</v>
      </c>
      <c r="AQ430" s="141">
        <f>IF($H430&gt;0,AO430,0)</f>
        <v>0</v>
      </c>
      <c r="AR430" s="141">
        <f>IF(AQ430&gt;0,1,0)</f>
        <v>0</v>
      </c>
      <c r="AS430" s="141">
        <f>IF($H430&gt;0,AP430,0)</f>
        <v>0</v>
      </c>
      <c r="AT430" s="141">
        <f>IF(AS430&gt;0,1,0)</f>
        <v>0</v>
      </c>
      <c r="AU430" s="141" t="e">
        <f>IF($H430&gt;0,#REF!,0)</f>
        <v>#REF!</v>
      </c>
      <c r="AV430" s="141" t="e">
        <f>IF(AU430&gt;0,1,0)</f>
        <v>#REF!</v>
      </c>
      <c r="AW430" s="141" t="e">
        <f>IF($H430&gt;0,#REF!,0)</f>
        <v>#REF!</v>
      </c>
      <c r="AX430" s="141" t="e">
        <f>IF(AW430&gt;0,1,0)</f>
        <v>#REF!</v>
      </c>
      <c r="AY430" s="247">
        <f t="shared" si="2339"/>
        <v>2E-3</v>
      </c>
      <c r="AZ430" s="85"/>
      <c r="BA430" s="86">
        <v>2</v>
      </c>
    </row>
    <row r="431" spans="1:53" ht="45.75" x14ac:dyDescent="0.65">
      <c r="A431" s="87" t="str">
        <f>IF(E431+G431&gt;0,A430,"")</f>
        <v/>
      </c>
      <c r="B431" s="87" t="str">
        <f>IF(E431+G431&gt;0,B430,"")</f>
        <v/>
      </c>
      <c r="C431" s="76">
        <v>6</v>
      </c>
      <c r="D431" s="77" t="s">
        <v>244</v>
      </c>
      <c r="E431" s="78">
        <v>0</v>
      </c>
      <c r="F431" s="137">
        <v>1.1000000000000001</v>
      </c>
      <c r="G431" s="78">
        <v>0</v>
      </c>
      <c r="H431" s="249">
        <f t="shared" si="2338"/>
        <v>0</v>
      </c>
      <c r="I431" s="80">
        <f>SUMIF(Y$14:AT$14,C431,Y$6:AT$6)</f>
        <v>0</v>
      </c>
      <c r="J431" s="81">
        <f t="shared" ref="J431:J433" si="2511">IF(H431=0,ROUND(E431*I431,2),ROUND(H431*E431,2))</f>
        <v>0</v>
      </c>
      <c r="K431" s="80">
        <f t="shared" ref="K431:K433" si="2512">ROUND(F431*I431,2)</f>
        <v>0</v>
      </c>
      <c r="L431" s="81">
        <f t="shared" ref="L431:L433" si="2513">IF(H431=0,ROUND(ROUND(F431*I431,2)*G431,2),ROUND(G431*H431,2))</f>
        <v>0</v>
      </c>
      <c r="M431" s="81">
        <f t="shared" ref="M431:M433" si="2514">L431-ROUND(G431*I431,2)</f>
        <v>0</v>
      </c>
      <c r="N431" s="82"/>
      <c r="O431" s="81">
        <f t="shared" ref="O431:O433" si="2515">J431+L431+N431</f>
        <v>0</v>
      </c>
      <c r="Q431" s="83">
        <f t="shared" si="2347"/>
        <v>153.91</v>
      </c>
      <c r="R431" s="81">
        <f t="shared" ref="R431:R433" si="2516">ROUND(Q431*E431,2)</f>
        <v>0</v>
      </c>
      <c r="S431" s="83">
        <f t="shared" ref="S431:S433" si="2517">ROUND(F431*Q431,2)</f>
        <v>169.3</v>
      </c>
      <c r="T431" s="81">
        <f t="shared" ref="T431:T433" si="2518">ROUND(S431*G431,2)</f>
        <v>0</v>
      </c>
      <c r="U431" s="81">
        <f t="shared" ref="U431:U433" si="2519">T431-ROUND(Q431*G431,2)</f>
        <v>0</v>
      </c>
      <c r="V431" s="82"/>
      <c r="W431" s="81">
        <f t="shared" ref="W431:W433" si="2520">R431+T431+V431</f>
        <v>0</v>
      </c>
      <c r="X431" s="10"/>
      <c r="Y431" s="151"/>
      <c r="Z431" s="151"/>
      <c r="AA431" s="151"/>
      <c r="AB431" s="151"/>
      <c r="AC431" s="151"/>
      <c r="AD431" s="151"/>
      <c r="AE431" s="159"/>
      <c r="AF431" s="159"/>
      <c r="AG431" s="159"/>
      <c r="AH431" s="159"/>
      <c r="AI431" s="84">
        <f t="shared" ref="AI431" si="2521">IF($I431=AI$6,$E431,0)</f>
        <v>0</v>
      </c>
      <c r="AJ431" s="84">
        <f t="shared" si="2509"/>
        <v>0</v>
      </c>
      <c r="AK431" s="141">
        <f t="shared" ref="AK431:AK433" si="2522">IF($H431&gt;0,AI431,0)</f>
        <v>0</v>
      </c>
      <c r="AL431" s="141">
        <f t="shared" ref="AL431:AL433" si="2523">IF(AK431&gt;0,1,0)</f>
        <v>0</v>
      </c>
      <c r="AM431" s="141">
        <f t="shared" ref="AM431:AM433" si="2524">IF($H431&gt;0,AJ431,0)</f>
        <v>0</v>
      </c>
      <c r="AN431" s="141">
        <f t="shared" ref="AN431:AN433" si="2525">IF(AM431&gt;0,1,0)</f>
        <v>0</v>
      </c>
      <c r="AO431" s="84">
        <f t="shared" ref="AO431" si="2526">IF($I431=AO$6,$E431,0)</f>
        <v>0</v>
      </c>
      <c r="AP431" s="84">
        <f t="shared" si="2510"/>
        <v>0</v>
      </c>
      <c r="AQ431" s="141">
        <f t="shared" ref="AQ431:AQ433" si="2527">IF($H431&gt;0,AO431,0)</f>
        <v>0</v>
      </c>
      <c r="AR431" s="141">
        <f t="shared" ref="AR431:AR433" si="2528">IF(AQ431&gt;0,1,0)</f>
        <v>0</v>
      </c>
      <c r="AS431" s="141">
        <f t="shared" ref="AS431:AS433" si="2529">IF($H431&gt;0,AP431,0)</f>
        <v>0</v>
      </c>
      <c r="AT431" s="141">
        <f t="shared" ref="AT431:AT433" si="2530">IF(AS431&gt;0,1,0)</f>
        <v>0</v>
      </c>
      <c r="AU431" s="141">
        <f>IF($H431&gt;0,#REF!,0)</f>
        <v>0</v>
      </c>
      <c r="AV431" s="141">
        <f t="shared" ref="AV431:AV433" si="2531">IF(AU431&gt;0,1,0)</f>
        <v>0</v>
      </c>
      <c r="AW431" s="141">
        <f>IF($H431&gt;0,#REF!,0)</f>
        <v>0</v>
      </c>
      <c r="AX431" s="141">
        <f t="shared" ref="AX431:AX433" si="2532">IF(AW431&gt;0,1,0)</f>
        <v>0</v>
      </c>
      <c r="AY431" s="247">
        <f t="shared" si="2339"/>
        <v>0</v>
      </c>
      <c r="AZ431" s="85"/>
      <c r="BA431" s="86">
        <v>0</v>
      </c>
    </row>
    <row r="432" spans="1:53" ht="45.75" x14ac:dyDescent="0.65">
      <c r="A432" s="87" t="str">
        <f>IF(E432+G432&gt;0,A430,"")</f>
        <v/>
      </c>
      <c r="B432" s="87" t="str">
        <f>IF(E432+G432&gt;0,B430,"")</f>
        <v/>
      </c>
      <c r="C432" s="76">
        <f>C431</f>
        <v>6</v>
      </c>
      <c r="D432" s="77" t="s">
        <v>244</v>
      </c>
      <c r="E432" s="78">
        <v>0</v>
      </c>
      <c r="F432" s="137">
        <v>1.5</v>
      </c>
      <c r="G432" s="78">
        <v>0</v>
      </c>
      <c r="H432" s="249">
        <f t="shared" si="2338"/>
        <v>0</v>
      </c>
      <c r="I432" s="80">
        <f>SUMIF(Y$14:AT$14,C432,Y$7:AT$7)</f>
        <v>0</v>
      </c>
      <c r="J432" s="81">
        <f t="shared" si="2511"/>
        <v>0</v>
      </c>
      <c r="K432" s="80">
        <f t="shared" si="2512"/>
        <v>0</v>
      </c>
      <c r="L432" s="81">
        <f t="shared" si="2513"/>
        <v>0</v>
      </c>
      <c r="M432" s="81">
        <f t="shared" si="2514"/>
        <v>0</v>
      </c>
      <c r="N432" s="82"/>
      <c r="O432" s="81">
        <f t="shared" si="2515"/>
        <v>0</v>
      </c>
      <c r="Q432" s="83">
        <f t="shared" si="2347"/>
        <v>153.91</v>
      </c>
      <c r="R432" s="81">
        <f t="shared" si="2516"/>
        <v>0</v>
      </c>
      <c r="S432" s="83">
        <f t="shared" si="2517"/>
        <v>230.87</v>
      </c>
      <c r="T432" s="81">
        <f t="shared" si="2518"/>
        <v>0</v>
      </c>
      <c r="U432" s="81">
        <f t="shared" si="2519"/>
        <v>0</v>
      </c>
      <c r="V432" s="82"/>
      <c r="W432" s="81">
        <f t="shared" si="2520"/>
        <v>0</v>
      </c>
      <c r="X432" s="10"/>
      <c r="Y432" s="151"/>
      <c r="Z432" s="151"/>
      <c r="AA432" s="151"/>
      <c r="AB432" s="151"/>
      <c r="AC432" s="151"/>
      <c r="AD432" s="151"/>
      <c r="AE432" s="159"/>
      <c r="AF432" s="159"/>
      <c r="AG432" s="159"/>
      <c r="AH432" s="159"/>
      <c r="AI432" s="84">
        <f>IF($I432=AI$7,$E432,0)</f>
        <v>0</v>
      </c>
      <c r="AJ432" s="84">
        <f>IF($K432=ROUND(AI$7*$F432,2),$G432,0)</f>
        <v>0</v>
      </c>
      <c r="AK432" s="141">
        <f t="shared" si="2522"/>
        <v>0</v>
      </c>
      <c r="AL432" s="141">
        <f t="shared" si="2523"/>
        <v>0</v>
      </c>
      <c r="AM432" s="141">
        <f t="shared" si="2524"/>
        <v>0</v>
      </c>
      <c r="AN432" s="141">
        <f t="shared" si="2525"/>
        <v>0</v>
      </c>
      <c r="AO432" s="84">
        <f>IF($I432=AO$7,$E432,0)</f>
        <v>0</v>
      </c>
      <c r="AP432" s="84">
        <f>IF($K432=ROUND(AO$7*$F432,2),$G432,0)</f>
        <v>0</v>
      </c>
      <c r="AQ432" s="141">
        <f t="shared" si="2527"/>
        <v>0</v>
      </c>
      <c r="AR432" s="141">
        <f t="shared" si="2528"/>
        <v>0</v>
      </c>
      <c r="AS432" s="141">
        <f t="shared" si="2529"/>
        <v>0</v>
      </c>
      <c r="AT432" s="141">
        <f t="shared" si="2530"/>
        <v>0</v>
      </c>
      <c r="AU432" s="141">
        <f>IF($H432&gt;0,#REF!,0)</f>
        <v>0</v>
      </c>
      <c r="AV432" s="141">
        <f t="shared" si="2531"/>
        <v>0</v>
      </c>
      <c r="AW432" s="141">
        <f>IF($H432&gt;0,#REF!,0)</f>
        <v>0</v>
      </c>
      <c r="AX432" s="141">
        <f t="shared" si="2532"/>
        <v>0</v>
      </c>
      <c r="AY432" s="247">
        <f t="shared" si="2339"/>
        <v>0</v>
      </c>
      <c r="AZ432" s="85"/>
      <c r="BA432" s="86">
        <v>0</v>
      </c>
    </row>
    <row r="433" spans="1:53" ht="45.75" x14ac:dyDescent="0.65">
      <c r="A433" s="87" t="str">
        <f>IF(E433+G433&gt;0,A430,"")</f>
        <v/>
      </c>
      <c r="B433" s="87" t="str">
        <f>IF(E433+G433&gt;0,B430,"")</f>
        <v/>
      </c>
      <c r="C433" s="76">
        <f>C431</f>
        <v>6</v>
      </c>
      <c r="D433" s="77" t="s">
        <v>244</v>
      </c>
      <c r="E433" s="78">
        <v>0</v>
      </c>
      <c r="F433" s="137">
        <v>1.1000000000000001</v>
      </c>
      <c r="G433" s="78">
        <v>0</v>
      </c>
      <c r="H433" s="249">
        <f t="shared" si="2338"/>
        <v>0</v>
      </c>
      <c r="I433" s="80">
        <f>SUMIF(Y$14:AT$14,C433,Y$7:AT$7)</f>
        <v>0</v>
      </c>
      <c r="J433" s="81">
        <f t="shared" si="2511"/>
        <v>0</v>
      </c>
      <c r="K433" s="80">
        <f t="shared" si="2512"/>
        <v>0</v>
      </c>
      <c r="L433" s="81">
        <f t="shared" si="2513"/>
        <v>0</v>
      </c>
      <c r="M433" s="81">
        <f t="shared" si="2514"/>
        <v>0</v>
      </c>
      <c r="N433" s="82"/>
      <c r="O433" s="81">
        <f t="shared" si="2515"/>
        <v>0</v>
      </c>
      <c r="Q433" s="83">
        <f t="shared" si="2347"/>
        <v>153.91</v>
      </c>
      <c r="R433" s="81">
        <f t="shared" si="2516"/>
        <v>0</v>
      </c>
      <c r="S433" s="83">
        <f t="shared" si="2517"/>
        <v>169.3</v>
      </c>
      <c r="T433" s="81">
        <f t="shared" si="2518"/>
        <v>0</v>
      </c>
      <c r="U433" s="81">
        <f t="shared" si="2519"/>
        <v>0</v>
      </c>
      <c r="V433" s="82"/>
      <c r="W433" s="81">
        <f t="shared" si="2520"/>
        <v>0</v>
      </c>
      <c r="X433" s="10"/>
      <c r="Y433" s="151"/>
      <c r="Z433" s="151"/>
      <c r="AA433" s="151"/>
      <c r="AB433" s="151"/>
      <c r="AC433" s="151"/>
      <c r="AD433" s="151"/>
      <c r="AE433" s="159"/>
      <c r="AF433" s="159"/>
      <c r="AG433" s="159"/>
      <c r="AH433" s="159"/>
      <c r="AI433" s="84">
        <f>IF($I433=AI$7,$E433,0)</f>
        <v>0</v>
      </c>
      <c r="AJ433" s="84">
        <f>IF($K433=ROUND(AI$7*$F433,2),$G433,0)</f>
        <v>0</v>
      </c>
      <c r="AK433" s="141">
        <f t="shared" si="2522"/>
        <v>0</v>
      </c>
      <c r="AL433" s="141">
        <f t="shared" si="2523"/>
        <v>0</v>
      </c>
      <c r="AM433" s="141">
        <f t="shared" si="2524"/>
        <v>0</v>
      </c>
      <c r="AN433" s="141">
        <f t="shared" si="2525"/>
        <v>0</v>
      </c>
      <c r="AO433" s="84">
        <f>IF($I433=AO$7,$E433,0)</f>
        <v>0</v>
      </c>
      <c r="AP433" s="84">
        <f>IF($K433=ROUND(AO$7*$F433,2),$G433,0)</f>
        <v>0</v>
      </c>
      <c r="AQ433" s="141">
        <f t="shared" si="2527"/>
        <v>0</v>
      </c>
      <c r="AR433" s="141">
        <f t="shared" si="2528"/>
        <v>0</v>
      </c>
      <c r="AS433" s="141">
        <f t="shared" si="2529"/>
        <v>0</v>
      </c>
      <c r="AT433" s="141">
        <f t="shared" si="2530"/>
        <v>0</v>
      </c>
      <c r="AU433" s="141">
        <f>IF($H433&gt;0,#REF!,0)</f>
        <v>0</v>
      </c>
      <c r="AV433" s="141">
        <f t="shared" si="2531"/>
        <v>0</v>
      </c>
      <c r="AW433" s="141">
        <f>IF($H433&gt;0,#REF!,0)</f>
        <v>0</v>
      </c>
      <c r="AX433" s="141">
        <f t="shared" si="2532"/>
        <v>0</v>
      </c>
      <c r="AY433" s="247">
        <f t="shared" si="2339"/>
        <v>0</v>
      </c>
      <c r="AZ433" s="85"/>
      <c r="BA433" s="86">
        <v>0</v>
      </c>
    </row>
    <row r="434" spans="1:53" ht="45.75" x14ac:dyDescent="0.65">
      <c r="A434" s="74" t="s">
        <v>245</v>
      </c>
      <c r="B434" s="74" t="s">
        <v>46</v>
      </c>
      <c r="C434" s="76">
        <f>C435</f>
        <v>7</v>
      </c>
      <c r="D434" s="77" t="s">
        <v>246</v>
      </c>
      <c r="E434" s="78">
        <v>0.35399999999999998</v>
      </c>
      <c r="F434" s="137">
        <v>1.5</v>
      </c>
      <c r="G434" s="78">
        <v>0</v>
      </c>
      <c r="H434" s="249">
        <f t="shared" si="2338"/>
        <v>3.5399999999999999E-4</v>
      </c>
      <c r="I434" s="80">
        <f>SUMIF(Y$14:AT$14,C434,Y$6:AT$6)</f>
        <v>0</v>
      </c>
      <c r="J434" s="81">
        <f>IF(H434=0,ROUND(E434*I434,2),ROUND(H434*E434,2))</f>
        <v>0</v>
      </c>
      <c r="K434" s="80">
        <f>ROUND(F434*I434,2)</f>
        <v>0</v>
      </c>
      <c r="L434" s="81">
        <f>IF(H434=0,ROUND(ROUND(F434*I434,2)*G434,2),ROUND(G434*H434,2))</f>
        <v>0</v>
      </c>
      <c r="M434" s="81">
        <f>L434-ROUND(G434*I434,2)</f>
        <v>0</v>
      </c>
      <c r="N434" s="82"/>
      <c r="O434" s="81">
        <f>J434+L434+N434</f>
        <v>0</v>
      </c>
      <c r="Q434" s="83">
        <f t="shared" si="2347"/>
        <v>153.91</v>
      </c>
      <c r="R434" s="81">
        <f>ROUND(Q434*E434,2)</f>
        <v>54.48</v>
      </c>
      <c r="S434" s="83">
        <f>ROUND(F434*Q434,2)</f>
        <v>230.87</v>
      </c>
      <c r="T434" s="81">
        <f>ROUND(S434*G434,2)</f>
        <v>0</v>
      </c>
      <c r="U434" s="81">
        <f>T434-ROUND(Q434*G434,2)</f>
        <v>0</v>
      </c>
      <c r="V434" s="82"/>
      <c r="W434" s="81">
        <f>R434+T434+V434</f>
        <v>54.48</v>
      </c>
      <c r="X434" s="10"/>
      <c r="Y434" s="151"/>
      <c r="Z434" s="151"/>
      <c r="AA434" s="151"/>
      <c r="AB434" s="151"/>
      <c r="AC434" s="151"/>
      <c r="AD434" s="151"/>
      <c r="AE434" s="159"/>
      <c r="AF434" s="159"/>
      <c r="AG434" s="159"/>
      <c r="AH434" s="159"/>
      <c r="AI434" s="84">
        <f>IF($I434=AI$6,$E434,0)</f>
        <v>0</v>
      </c>
      <c r="AJ434" s="84">
        <f t="shared" ref="AJ434:AJ435" si="2533">IF($K434=ROUND(AI$6*$F434,2),$G434,0)</f>
        <v>0</v>
      </c>
      <c r="AK434" s="141">
        <f>IF($H434&gt;0,AI434,0)</f>
        <v>0</v>
      </c>
      <c r="AL434" s="141">
        <f>IF(AK434&gt;0,1,0)</f>
        <v>0</v>
      </c>
      <c r="AM434" s="141">
        <f>IF($H434&gt;0,AJ434,0)</f>
        <v>0</v>
      </c>
      <c r="AN434" s="141">
        <f>IF(AM434&gt;0,1,0)</f>
        <v>0</v>
      </c>
      <c r="AO434" s="84">
        <f>IF($I434=AO$6,$E434,0)</f>
        <v>0</v>
      </c>
      <c r="AP434" s="84">
        <f t="shared" ref="AP434:AP435" si="2534">IF($K434=ROUND(AO$6*$F434,2),$G434,0)</f>
        <v>0</v>
      </c>
      <c r="AQ434" s="141">
        <f>IF($H434&gt;0,AO434,0)</f>
        <v>0</v>
      </c>
      <c r="AR434" s="141">
        <f>IF(AQ434&gt;0,1,0)</f>
        <v>0</v>
      </c>
      <c r="AS434" s="141">
        <f>IF($H434&gt;0,AP434,0)</f>
        <v>0</v>
      </c>
      <c r="AT434" s="141">
        <f>IF(AS434&gt;0,1,0)</f>
        <v>0</v>
      </c>
      <c r="AU434" s="141" t="e">
        <f>IF($H434&gt;0,#REF!,0)</f>
        <v>#REF!</v>
      </c>
      <c r="AV434" s="141" t="e">
        <f>IF(AU434&gt;0,1,0)</f>
        <v>#REF!</v>
      </c>
      <c r="AW434" s="141" t="e">
        <f>IF($H434&gt;0,#REF!,0)</f>
        <v>#REF!</v>
      </c>
      <c r="AX434" s="141" t="e">
        <f>IF(AW434&gt;0,1,0)</f>
        <v>#REF!</v>
      </c>
      <c r="AY434" s="247">
        <f t="shared" si="2339"/>
        <v>3.5E-4</v>
      </c>
      <c r="AZ434" s="85"/>
      <c r="BA434" s="86">
        <v>0.35</v>
      </c>
    </row>
    <row r="435" spans="1:53" ht="45.75" x14ac:dyDescent="0.65">
      <c r="A435" s="87" t="str">
        <f>IF(E435+G435&gt;0,A434,"")</f>
        <v/>
      </c>
      <c r="B435" s="87" t="str">
        <f>IF(E435+G435&gt;0,B434,"")</f>
        <v/>
      </c>
      <c r="C435" s="76">
        <v>7</v>
      </c>
      <c r="D435" s="77" t="s">
        <v>246</v>
      </c>
      <c r="E435" s="78">
        <v>0</v>
      </c>
      <c r="F435" s="137">
        <v>1.1000000000000001</v>
      </c>
      <c r="G435" s="78">
        <v>0</v>
      </c>
      <c r="H435" s="249">
        <f t="shared" si="2338"/>
        <v>0</v>
      </c>
      <c r="I435" s="80">
        <f>SUMIF(Y$14:AT$14,C435,Y$6:AT$6)</f>
        <v>0</v>
      </c>
      <c r="J435" s="81">
        <f t="shared" ref="J435:J437" si="2535">IF(H435=0,ROUND(E435*I435,2),ROUND(H435*E435,2))</f>
        <v>0</v>
      </c>
      <c r="K435" s="80">
        <f t="shared" ref="K435:K437" si="2536">ROUND(F435*I435,2)</f>
        <v>0</v>
      </c>
      <c r="L435" s="81">
        <f t="shared" ref="L435:L437" si="2537">IF(H435=0,ROUND(ROUND(F435*I435,2)*G435,2),ROUND(G435*H435,2))</f>
        <v>0</v>
      </c>
      <c r="M435" s="81">
        <f t="shared" ref="M435:M437" si="2538">L435-ROUND(G435*I435,2)</f>
        <v>0</v>
      </c>
      <c r="N435" s="82"/>
      <c r="O435" s="81">
        <f t="shared" ref="O435:O437" si="2539">J435+L435+N435</f>
        <v>0</v>
      </c>
      <c r="Q435" s="83">
        <f t="shared" si="2347"/>
        <v>153.91</v>
      </c>
      <c r="R435" s="81">
        <f t="shared" ref="R435:R437" si="2540">ROUND(Q435*E435,2)</f>
        <v>0</v>
      </c>
      <c r="S435" s="83">
        <f t="shared" ref="S435:S437" si="2541">ROUND(F435*Q435,2)</f>
        <v>169.3</v>
      </c>
      <c r="T435" s="81">
        <f t="shared" ref="T435:T437" si="2542">ROUND(S435*G435,2)</f>
        <v>0</v>
      </c>
      <c r="U435" s="81">
        <f t="shared" ref="U435:U437" si="2543">T435-ROUND(Q435*G435,2)</f>
        <v>0</v>
      </c>
      <c r="V435" s="82"/>
      <c r="W435" s="81">
        <f t="shared" ref="W435:W437" si="2544">R435+T435+V435</f>
        <v>0</v>
      </c>
      <c r="X435" s="10"/>
      <c r="Y435" s="151"/>
      <c r="Z435" s="151"/>
      <c r="AA435" s="151"/>
      <c r="AB435" s="151"/>
      <c r="AC435" s="151"/>
      <c r="AD435" s="151"/>
      <c r="AE435" s="159"/>
      <c r="AF435" s="159"/>
      <c r="AG435" s="159"/>
      <c r="AH435" s="159"/>
      <c r="AI435" s="84">
        <f t="shared" ref="AI435" si="2545">IF($I435=AI$6,$E435,0)</f>
        <v>0</v>
      </c>
      <c r="AJ435" s="84">
        <f t="shared" si="2533"/>
        <v>0</v>
      </c>
      <c r="AK435" s="141">
        <f t="shared" ref="AK435:AK437" si="2546">IF($H435&gt;0,AI435,0)</f>
        <v>0</v>
      </c>
      <c r="AL435" s="141">
        <f t="shared" ref="AL435:AL437" si="2547">IF(AK435&gt;0,1,0)</f>
        <v>0</v>
      </c>
      <c r="AM435" s="141">
        <f t="shared" ref="AM435:AM437" si="2548">IF($H435&gt;0,AJ435,0)</f>
        <v>0</v>
      </c>
      <c r="AN435" s="141">
        <f t="shared" ref="AN435:AN437" si="2549">IF(AM435&gt;0,1,0)</f>
        <v>0</v>
      </c>
      <c r="AO435" s="84">
        <f t="shared" ref="AO435" si="2550">IF($I435=AO$6,$E435,0)</f>
        <v>0</v>
      </c>
      <c r="AP435" s="84">
        <f t="shared" si="2534"/>
        <v>0</v>
      </c>
      <c r="AQ435" s="141">
        <f t="shared" ref="AQ435:AQ437" si="2551">IF($H435&gt;0,AO435,0)</f>
        <v>0</v>
      </c>
      <c r="AR435" s="141">
        <f t="shared" ref="AR435:AR437" si="2552">IF(AQ435&gt;0,1,0)</f>
        <v>0</v>
      </c>
      <c r="AS435" s="141">
        <f t="shared" ref="AS435:AS437" si="2553">IF($H435&gt;0,AP435,0)</f>
        <v>0</v>
      </c>
      <c r="AT435" s="141">
        <f t="shared" ref="AT435:AT437" si="2554">IF(AS435&gt;0,1,0)</f>
        <v>0</v>
      </c>
      <c r="AU435" s="141">
        <f>IF($H435&gt;0,#REF!,0)</f>
        <v>0</v>
      </c>
      <c r="AV435" s="141">
        <f t="shared" ref="AV435:AV437" si="2555">IF(AU435&gt;0,1,0)</f>
        <v>0</v>
      </c>
      <c r="AW435" s="141">
        <f>IF($H435&gt;0,#REF!,0)</f>
        <v>0</v>
      </c>
      <c r="AX435" s="141">
        <f t="shared" ref="AX435:AX437" si="2556">IF(AW435&gt;0,1,0)</f>
        <v>0</v>
      </c>
      <c r="AY435" s="247">
        <f t="shared" si="2339"/>
        <v>0</v>
      </c>
      <c r="AZ435" s="85"/>
      <c r="BA435" s="86">
        <v>0</v>
      </c>
    </row>
    <row r="436" spans="1:53" ht="45.75" x14ac:dyDescent="0.65">
      <c r="A436" s="87" t="str">
        <f>IF(E436+G436&gt;0,A434,"")</f>
        <v/>
      </c>
      <c r="B436" s="87" t="str">
        <f>IF(E436+G436&gt;0,B434,"")</f>
        <v/>
      </c>
      <c r="C436" s="76">
        <f>C435</f>
        <v>7</v>
      </c>
      <c r="D436" s="77" t="s">
        <v>246</v>
      </c>
      <c r="E436" s="78">
        <v>0</v>
      </c>
      <c r="F436" s="137">
        <v>1.5</v>
      </c>
      <c r="G436" s="78">
        <v>0</v>
      </c>
      <c r="H436" s="249">
        <f t="shared" si="2338"/>
        <v>0</v>
      </c>
      <c r="I436" s="80">
        <f>SUMIF(Y$14:AT$14,C436,Y$7:AT$7)</f>
        <v>0</v>
      </c>
      <c r="J436" s="81">
        <f t="shared" si="2535"/>
        <v>0</v>
      </c>
      <c r="K436" s="80">
        <f t="shared" si="2536"/>
        <v>0</v>
      </c>
      <c r="L436" s="81">
        <f t="shared" si="2537"/>
        <v>0</v>
      </c>
      <c r="M436" s="81">
        <f t="shared" si="2538"/>
        <v>0</v>
      </c>
      <c r="N436" s="82"/>
      <c r="O436" s="81">
        <f t="shared" si="2539"/>
        <v>0</v>
      </c>
      <c r="Q436" s="83">
        <f t="shared" si="2347"/>
        <v>153.91</v>
      </c>
      <c r="R436" s="81">
        <f t="shared" si="2540"/>
        <v>0</v>
      </c>
      <c r="S436" s="83">
        <f t="shared" si="2541"/>
        <v>230.87</v>
      </c>
      <c r="T436" s="81">
        <f t="shared" si="2542"/>
        <v>0</v>
      </c>
      <c r="U436" s="81">
        <f t="shared" si="2543"/>
        <v>0</v>
      </c>
      <c r="V436" s="82"/>
      <c r="W436" s="81">
        <f t="shared" si="2544"/>
        <v>0</v>
      </c>
      <c r="X436" s="10"/>
      <c r="Y436" s="151"/>
      <c r="Z436" s="151"/>
      <c r="AA436" s="151"/>
      <c r="AB436" s="151"/>
      <c r="AC436" s="151"/>
      <c r="AD436" s="151"/>
      <c r="AE436" s="159"/>
      <c r="AF436" s="159"/>
      <c r="AG436" s="159"/>
      <c r="AH436" s="159"/>
      <c r="AI436" s="84">
        <f>IF($I436=AI$7,$E436,0)</f>
        <v>0</v>
      </c>
      <c r="AJ436" s="84">
        <f>IF($K436=ROUND(AI$7*$F436,2),$G436,0)</f>
        <v>0</v>
      </c>
      <c r="AK436" s="141">
        <f t="shared" si="2546"/>
        <v>0</v>
      </c>
      <c r="AL436" s="141">
        <f t="shared" si="2547"/>
        <v>0</v>
      </c>
      <c r="AM436" s="141">
        <f t="shared" si="2548"/>
        <v>0</v>
      </c>
      <c r="AN436" s="141">
        <f t="shared" si="2549"/>
        <v>0</v>
      </c>
      <c r="AO436" s="84">
        <f>IF($I436=AO$7,$E436,0)</f>
        <v>0</v>
      </c>
      <c r="AP436" s="84">
        <f>IF($K436=ROUND(AO$7*$F436,2),$G436,0)</f>
        <v>0</v>
      </c>
      <c r="AQ436" s="141">
        <f t="shared" si="2551"/>
        <v>0</v>
      </c>
      <c r="AR436" s="141">
        <f t="shared" si="2552"/>
        <v>0</v>
      </c>
      <c r="AS436" s="141">
        <f t="shared" si="2553"/>
        <v>0</v>
      </c>
      <c r="AT436" s="141">
        <f t="shared" si="2554"/>
        <v>0</v>
      </c>
      <c r="AU436" s="141">
        <f>IF($H436&gt;0,#REF!,0)</f>
        <v>0</v>
      </c>
      <c r="AV436" s="141">
        <f t="shared" si="2555"/>
        <v>0</v>
      </c>
      <c r="AW436" s="141">
        <f>IF($H436&gt;0,#REF!,0)</f>
        <v>0</v>
      </c>
      <c r="AX436" s="141">
        <f t="shared" si="2556"/>
        <v>0</v>
      </c>
      <c r="AY436" s="247">
        <f t="shared" si="2339"/>
        <v>0</v>
      </c>
      <c r="AZ436" s="85"/>
      <c r="BA436" s="86">
        <v>0</v>
      </c>
    </row>
    <row r="437" spans="1:53" ht="45.75" x14ac:dyDescent="0.65">
      <c r="A437" s="87" t="str">
        <f>IF(E437+G437&gt;0,A434,"")</f>
        <v/>
      </c>
      <c r="B437" s="87" t="str">
        <f>IF(E437+G437&gt;0,B434,"")</f>
        <v/>
      </c>
      <c r="C437" s="76">
        <f>C435</f>
        <v>7</v>
      </c>
      <c r="D437" s="77" t="s">
        <v>246</v>
      </c>
      <c r="E437" s="78">
        <v>0</v>
      </c>
      <c r="F437" s="137">
        <v>1.1000000000000001</v>
      </c>
      <c r="G437" s="78">
        <v>0</v>
      </c>
      <c r="H437" s="249">
        <f t="shared" si="2338"/>
        <v>0</v>
      </c>
      <c r="I437" s="80">
        <f>SUMIF(Y$14:AT$14,C437,Y$7:AT$7)</f>
        <v>0</v>
      </c>
      <c r="J437" s="81">
        <f t="shared" si="2535"/>
        <v>0</v>
      </c>
      <c r="K437" s="80">
        <f t="shared" si="2536"/>
        <v>0</v>
      </c>
      <c r="L437" s="81">
        <f t="shared" si="2537"/>
        <v>0</v>
      </c>
      <c r="M437" s="81">
        <f t="shared" si="2538"/>
        <v>0</v>
      </c>
      <c r="N437" s="82"/>
      <c r="O437" s="81">
        <f t="shared" si="2539"/>
        <v>0</v>
      </c>
      <c r="Q437" s="83">
        <f t="shared" si="2347"/>
        <v>153.91</v>
      </c>
      <c r="R437" s="81">
        <f t="shared" si="2540"/>
        <v>0</v>
      </c>
      <c r="S437" s="83">
        <f t="shared" si="2541"/>
        <v>169.3</v>
      </c>
      <c r="T437" s="81">
        <f t="shared" si="2542"/>
        <v>0</v>
      </c>
      <c r="U437" s="81">
        <f t="shared" si="2543"/>
        <v>0</v>
      </c>
      <c r="V437" s="82"/>
      <c r="W437" s="81">
        <f t="shared" si="2544"/>
        <v>0</v>
      </c>
      <c r="X437" s="10"/>
      <c r="Y437" s="151"/>
      <c r="Z437" s="151"/>
      <c r="AA437" s="151"/>
      <c r="AB437" s="151"/>
      <c r="AC437" s="151"/>
      <c r="AD437" s="151"/>
      <c r="AE437" s="159"/>
      <c r="AF437" s="159"/>
      <c r="AG437" s="159"/>
      <c r="AH437" s="159"/>
      <c r="AI437" s="84">
        <f>IF($I437=AI$7,$E437,0)</f>
        <v>0</v>
      </c>
      <c r="AJ437" s="84">
        <f>IF($K437=ROUND(AI$7*$F437,2),$G437,0)</f>
        <v>0</v>
      </c>
      <c r="AK437" s="141">
        <f t="shared" si="2546"/>
        <v>0</v>
      </c>
      <c r="AL437" s="141">
        <f t="shared" si="2547"/>
        <v>0</v>
      </c>
      <c r="AM437" s="141">
        <f t="shared" si="2548"/>
        <v>0</v>
      </c>
      <c r="AN437" s="141">
        <f t="shared" si="2549"/>
        <v>0</v>
      </c>
      <c r="AO437" s="84">
        <f>IF($I437=AO$7,$E437,0)</f>
        <v>0</v>
      </c>
      <c r="AP437" s="84">
        <f>IF($K437=ROUND(AO$7*$F437,2),$G437,0)</f>
        <v>0</v>
      </c>
      <c r="AQ437" s="141">
        <f t="shared" si="2551"/>
        <v>0</v>
      </c>
      <c r="AR437" s="141">
        <f t="shared" si="2552"/>
        <v>0</v>
      </c>
      <c r="AS437" s="141">
        <f t="shared" si="2553"/>
        <v>0</v>
      </c>
      <c r="AT437" s="141">
        <f t="shared" si="2554"/>
        <v>0</v>
      </c>
      <c r="AU437" s="141">
        <f>IF($H437&gt;0,#REF!,0)</f>
        <v>0</v>
      </c>
      <c r="AV437" s="141">
        <f t="shared" si="2555"/>
        <v>0</v>
      </c>
      <c r="AW437" s="141">
        <f>IF($H437&gt;0,#REF!,0)</f>
        <v>0</v>
      </c>
      <c r="AX437" s="141">
        <f t="shared" si="2556"/>
        <v>0</v>
      </c>
      <c r="AY437" s="247">
        <f t="shared" si="2339"/>
        <v>0</v>
      </c>
      <c r="AZ437" s="85"/>
      <c r="BA437" s="86">
        <v>0</v>
      </c>
    </row>
    <row r="438" spans="1:53" ht="45.75" x14ac:dyDescent="0.65">
      <c r="A438" s="74" t="s">
        <v>247</v>
      </c>
      <c r="B438" s="74" t="s">
        <v>248</v>
      </c>
      <c r="C438" s="76">
        <f>C439</f>
        <v>6</v>
      </c>
      <c r="D438" s="77" t="s">
        <v>249</v>
      </c>
      <c r="E438" s="78">
        <v>7.9870000000000001</v>
      </c>
      <c r="F438" s="137">
        <v>1.5</v>
      </c>
      <c r="G438" s="78">
        <v>0</v>
      </c>
      <c r="H438" s="249">
        <f t="shared" si="2338"/>
        <v>7.9869999999999993E-3</v>
      </c>
      <c r="I438" s="80">
        <f>SUMIF(Y$14:AT$14,C438,Y$6:AT$6)</f>
        <v>0</v>
      </c>
      <c r="J438" s="81">
        <f>IF(H438=0,ROUND(E438*I438,2),ROUND(H438*E438,2))</f>
        <v>0.06</v>
      </c>
      <c r="K438" s="80">
        <f>ROUND(F438*I438,2)</f>
        <v>0</v>
      </c>
      <c r="L438" s="81">
        <f>IF(H438=0,ROUND(ROUND(F438*I438,2)*G438,2),ROUND(G438*H438,2))</f>
        <v>0</v>
      </c>
      <c r="M438" s="81">
        <f>L438-ROUND(G438*I438,2)</f>
        <v>0</v>
      </c>
      <c r="N438" s="82"/>
      <c r="O438" s="81">
        <f>J438+L438+N438</f>
        <v>0.06</v>
      </c>
      <c r="Q438" s="83">
        <f t="shared" si="2347"/>
        <v>153.91</v>
      </c>
      <c r="R438" s="81">
        <f>ROUND(Q438*E438,2)</f>
        <v>1229.28</v>
      </c>
      <c r="S438" s="83">
        <f>ROUND(F438*Q438,2)</f>
        <v>230.87</v>
      </c>
      <c r="T438" s="81">
        <f>ROUND(S438*G438,2)</f>
        <v>0</v>
      </c>
      <c r="U438" s="81">
        <f>T438-ROUND(Q438*G438,2)</f>
        <v>0</v>
      </c>
      <c r="V438" s="82"/>
      <c r="W438" s="81">
        <f>R438+T438+V438</f>
        <v>1229.28</v>
      </c>
      <c r="X438" s="10"/>
      <c r="Y438" s="151"/>
      <c r="Z438" s="151"/>
      <c r="AA438" s="151"/>
      <c r="AB438" s="151"/>
      <c r="AC438" s="151"/>
      <c r="AD438" s="151"/>
      <c r="AE438" s="159"/>
      <c r="AF438" s="159"/>
      <c r="AG438" s="159"/>
      <c r="AH438" s="159"/>
      <c r="AI438" s="84">
        <f>IF($I438=AI$6,$E438,0)</f>
        <v>0</v>
      </c>
      <c r="AJ438" s="84">
        <f t="shared" ref="AJ438:AJ439" si="2557">IF($K438=ROUND(AI$6*$F438,2),$G438,0)</f>
        <v>0</v>
      </c>
      <c r="AK438" s="141">
        <f>IF($H438&gt;0,AI438,0)</f>
        <v>0</v>
      </c>
      <c r="AL438" s="141">
        <f>IF(AK438&gt;0,1,0)</f>
        <v>0</v>
      </c>
      <c r="AM438" s="141">
        <f>IF($H438&gt;0,AJ438,0)</f>
        <v>0</v>
      </c>
      <c r="AN438" s="141">
        <f>IF(AM438&gt;0,1,0)</f>
        <v>0</v>
      </c>
      <c r="AO438" s="84">
        <f>IF($I438=AO$6,$E438,0)</f>
        <v>0</v>
      </c>
      <c r="AP438" s="84">
        <f t="shared" ref="AP438:AP439" si="2558">IF($K438=ROUND(AO$6*$F438,2),$G438,0)</f>
        <v>0</v>
      </c>
      <c r="AQ438" s="141">
        <f>IF($H438&gt;0,AO438,0)</f>
        <v>0</v>
      </c>
      <c r="AR438" s="141">
        <f>IF(AQ438&gt;0,1,0)</f>
        <v>0</v>
      </c>
      <c r="AS438" s="141">
        <f>IF($H438&gt;0,AP438,0)</f>
        <v>0</v>
      </c>
      <c r="AT438" s="141">
        <f>IF(AS438&gt;0,1,0)</f>
        <v>0</v>
      </c>
      <c r="AU438" s="141" t="e">
        <f>IF($H438&gt;0,#REF!,0)</f>
        <v>#REF!</v>
      </c>
      <c r="AV438" s="141" t="e">
        <f>IF(AU438&gt;0,1,0)</f>
        <v>#REF!</v>
      </c>
      <c r="AW438" s="141" t="e">
        <f>IF($H438&gt;0,#REF!,0)</f>
        <v>#REF!</v>
      </c>
      <c r="AX438" s="141" t="e">
        <f>IF(AW438&gt;0,1,0)</f>
        <v>#REF!</v>
      </c>
      <c r="AY438" s="247">
        <f t="shared" si="2339"/>
        <v>1.2999999999999999E-2</v>
      </c>
      <c r="AZ438" s="85"/>
      <c r="BA438" s="86">
        <v>13</v>
      </c>
    </row>
    <row r="439" spans="1:53" ht="45.75" x14ac:dyDescent="0.65">
      <c r="A439" s="87" t="str">
        <f>IF(E439+G439&gt;0,A438,"")</f>
        <v/>
      </c>
      <c r="B439" s="87" t="str">
        <f>IF(E439+G439&gt;0,B438,"")</f>
        <v/>
      </c>
      <c r="C439" s="76">
        <v>6</v>
      </c>
      <c r="D439" s="77" t="s">
        <v>249</v>
      </c>
      <c r="E439" s="78">
        <v>0</v>
      </c>
      <c r="F439" s="137">
        <v>1.1000000000000001</v>
      </c>
      <c r="G439" s="78">
        <v>0</v>
      </c>
      <c r="H439" s="249">
        <f t="shared" si="2338"/>
        <v>0</v>
      </c>
      <c r="I439" s="80">
        <f>SUMIF(Y$14:AT$14,C439,Y$6:AT$6)</f>
        <v>0</v>
      </c>
      <c r="J439" s="81">
        <f t="shared" ref="J439:J441" si="2559">IF(H439=0,ROUND(E439*I439,2),ROUND(H439*E439,2))</f>
        <v>0</v>
      </c>
      <c r="K439" s="80">
        <f t="shared" ref="K439:K441" si="2560">ROUND(F439*I439,2)</f>
        <v>0</v>
      </c>
      <c r="L439" s="81">
        <f t="shared" ref="L439:L441" si="2561">IF(H439=0,ROUND(ROUND(F439*I439,2)*G439,2),ROUND(G439*H439,2))</f>
        <v>0</v>
      </c>
      <c r="M439" s="81">
        <f t="shared" ref="M439:M441" si="2562">L439-ROUND(G439*I439,2)</f>
        <v>0</v>
      </c>
      <c r="N439" s="82"/>
      <c r="O439" s="81">
        <f t="shared" ref="O439:O441" si="2563">J439+L439+N439</f>
        <v>0</v>
      </c>
      <c r="Q439" s="83">
        <f t="shared" si="2347"/>
        <v>153.91</v>
      </c>
      <c r="R439" s="81">
        <f t="shared" ref="R439:R441" si="2564">ROUND(Q439*E439,2)</f>
        <v>0</v>
      </c>
      <c r="S439" s="83">
        <f t="shared" ref="S439:S441" si="2565">ROUND(F439*Q439,2)</f>
        <v>169.3</v>
      </c>
      <c r="T439" s="81">
        <f t="shared" ref="T439:T441" si="2566">ROUND(S439*G439,2)</f>
        <v>0</v>
      </c>
      <c r="U439" s="81">
        <f t="shared" ref="U439:U441" si="2567">T439-ROUND(Q439*G439,2)</f>
        <v>0</v>
      </c>
      <c r="V439" s="82"/>
      <c r="W439" s="81">
        <f t="shared" ref="W439:W441" si="2568">R439+T439+V439</f>
        <v>0</v>
      </c>
      <c r="X439" s="10"/>
      <c r="Y439" s="151"/>
      <c r="Z439" s="151"/>
      <c r="AA439" s="151"/>
      <c r="AB439" s="151"/>
      <c r="AC439" s="151"/>
      <c r="AD439" s="151"/>
      <c r="AE439" s="159"/>
      <c r="AF439" s="159"/>
      <c r="AG439" s="159"/>
      <c r="AH439" s="159"/>
      <c r="AI439" s="84">
        <f t="shared" ref="AI439" si="2569">IF($I439=AI$6,$E439,0)</f>
        <v>0</v>
      </c>
      <c r="AJ439" s="84">
        <f t="shared" si="2557"/>
        <v>0</v>
      </c>
      <c r="AK439" s="141">
        <f t="shared" ref="AK439:AK441" si="2570">IF($H439&gt;0,AI439,0)</f>
        <v>0</v>
      </c>
      <c r="AL439" s="141">
        <f t="shared" ref="AL439:AL441" si="2571">IF(AK439&gt;0,1,0)</f>
        <v>0</v>
      </c>
      <c r="AM439" s="141">
        <f t="shared" ref="AM439:AM441" si="2572">IF($H439&gt;0,AJ439,0)</f>
        <v>0</v>
      </c>
      <c r="AN439" s="141">
        <f t="shared" ref="AN439:AN441" si="2573">IF(AM439&gt;0,1,0)</f>
        <v>0</v>
      </c>
      <c r="AO439" s="84">
        <f t="shared" ref="AO439" si="2574">IF($I439=AO$6,$E439,0)</f>
        <v>0</v>
      </c>
      <c r="AP439" s="84">
        <f t="shared" si="2558"/>
        <v>0</v>
      </c>
      <c r="AQ439" s="141">
        <f t="shared" ref="AQ439:AQ441" si="2575">IF($H439&gt;0,AO439,0)</f>
        <v>0</v>
      </c>
      <c r="AR439" s="141">
        <f t="shared" ref="AR439:AR441" si="2576">IF(AQ439&gt;0,1,0)</f>
        <v>0</v>
      </c>
      <c r="AS439" s="141">
        <f t="shared" ref="AS439:AS441" si="2577">IF($H439&gt;0,AP439,0)</f>
        <v>0</v>
      </c>
      <c r="AT439" s="141">
        <f t="shared" ref="AT439:AT441" si="2578">IF(AS439&gt;0,1,0)</f>
        <v>0</v>
      </c>
      <c r="AU439" s="141">
        <f>IF($H439&gt;0,#REF!,0)</f>
        <v>0</v>
      </c>
      <c r="AV439" s="141">
        <f t="shared" ref="AV439:AV441" si="2579">IF(AU439&gt;0,1,0)</f>
        <v>0</v>
      </c>
      <c r="AW439" s="141">
        <f>IF($H439&gt;0,#REF!,0)</f>
        <v>0</v>
      </c>
      <c r="AX439" s="141">
        <f t="shared" ref="AX439:AX441" si="2580">IF(AW439&gt;0,1,0)</f>
        <v>0</v>
      </c>
      <c r="AY439" s="247">
        <f t="shared" si="2339"/>
        <v>0</v>
      </c>
      <c r="AZ439" s="85"/>
      <c r="BA439" s="86">
        <v>0</v>
      </c>
    </row>
    <row r="440" spans="1:53" ht="45.75" x14ac:dyDescent="0.65">
      <c r="A440" s="87" t="str">
        <f>IF(E440+G440&gt;0,A438,"")</f>
        <v/>
      </c>
      <c r="B440" s="87" t="str">
        <f>IF(E440+G440&gt;0,B438,"")</f>
        <v/>
      </c>
      <c r="C440" s="76">
        <f>C439</f>
        <v>6</v>
      </c>
      <c r="D440" s="77" t="s">
        <v>249</v>
      </c>
      <c r="E440" s="78">
        <v>0</v>
      </c>
      <c r="F440" s="137">
        <v>1.5</v>
      </c>
      <c r="G440" s="78">
        <v>0</v>
      </c>
      <c r="H440" s="249">
        <f t="shared" si="2338"/>
        <v>0</v>
      </c>
      <c r="I440" s="80">
        <f>SUMIF(Y$14:AT$14,C440,Y$7:AT$7)</f>
        <v>0</v>
      </c>
      <c r="J440" s="81">
        <f t="shared" si="2559"/>
        <v>0</v>
      </c>
      <c r="K440" s="80">
        <f t="shared" si="2560"/>
        <v>0</v>
      </c>
      <c r="L440" s="81">
        <f t="shared" si="2561"/>
        <v>0</v>
      </c>
      <c r="M440" s="81">
        <f t="shared" si="2562"/>
        <v>0</v>
      </c>
      <c r="N440" s="82"/>
      <c r="O440" s="81">
        <f t="shared" si="2563"/>
        <v>0</v>
      </c>
      <c r="Q440" s="83">
        <f t="shared" si="2347"/>
        <v>153.91</v>
      </c>
      <c r="R440" s="81">
        <f t="shared" si="2564"/>
        <v>0</v>
      </c>
      <c r="S440" s="83">
        <f t="shared" si="2565"/>
        <v>230.87</v>
      </c>
      <c r="T440" s="81">
        <f t="shared" si="2566"/>
        <v>0</v>
      </c>
      <c r="U440" s="81">
        <f t="shared" si="2567"/>
        <v>0</v>
      </c>
      <c r="V440" s="82"/>
      <c r="W440" s="81">
        <f t="shared" si="2568"/>
        <v>0</v>
      </c>
      <c r="X440" s="10"/>
      <c r="Y440" s="151"/>
      <c r="Z440" s="151"/>
      <c r="AA440" s="151"/>
      <c r="AB440" s="151"/>
      <c r="AC440" s="151"/>
      <c r="AD440" s="151"/>
      <c r="AE440" s="159"/>
      <c r="AF440" s="159"/>
      <c r="AG440" s="159"/>
      <c r="AH440" s="159"/>
      <c r="AI440" s="84">
        <f>IF($I440=AI$7,$E440,0)</f>
        <v>0</v>
      </c>
      <c r="AJ440" s="84">
        <f>IF($K440=ROUND(AI$7*$F440,2),$G440,0)</f>
        <v>0</v>
      </c>
      <c r="AK440" s="141">
        <f t="shared" si="2570"/>
        <v>0</v>
      </c>
      <c r="AL440" s="141">
        <f t="shared" si="2571"/>
        <v>0</v>
      </c>
      <c r="AM440" s="141">
        <f t="shared" si="2572"/>
        <v>0</v>
      </c>
      <c r="AN440" s="141">
        <f t="shared" si="2573"/>
        <v>0</v>
      </c>
      <c r="AO440" s="84">
        <f>IF($I440=AO$7,$E440,0)</f>
        <v>0</v>
      </c>
      <c r="AP440" s="84">
        <f>IF($K440=ROUND(AO$7*$F440,2),$G440,0)</f>
        <v>0</v>
      </c>
      <c r="AQ440" s="141">
        <f t="shared" si="2575"/>
        <v>0</v>
      </c>
      <c r="AR440" s="141">
        <f t="shared" si="2576"/>
        <v>0</v>
      </c>
      <c r="AS440" s="141">
        <f t="shared" si="2577"/>
        <v>0</v>
      </c>
      <c r="AT440" s="141">
        <f t="shared" si="2578"/>
        <v>0</v>
      </c>
      <c r="AU440" s="141">
        <f>IF($H440&gt;0,#REF!,0)</f>
        <v>0</v>
      </c>
      <c r="AV440" s="141">
        <f t="shared" si="2579"/>
        <v>0</v>
      </c>
      <c r="AW440" s="141">
        <f>IF($H440&gt;0,#REF!,0)</f>
        <v>0</v>
      </c>
      <c r="AX440" s="141">
        <f t="shared" si="2580"/>
        <v>0</v>
      </c>
      <c r="AY440" s="247">
        <f t="shared" si="2339"/>
        <v>0</v>
      </c>
      <c r="AZ440" s="85"/>
      <c r="BA440" s="86">
        <v>0</v>
      </c>
    </row>
    <row r="441" spans="1:53" ht="45.75" x14ac:dyDescent="0.65">
      <c r="A441" s="87" t="str">
        <f>IF(E441+G441&gt;0,A438,"")</f>
        <v/>
      </c>
      <c r="B441" s="87" t="str">
        <f>IF(E441+G441&gt;0,B438,"")</f>
        <v/>
      </c>
      <c r="C441" s="76">
        <f>C439</f>
        <v>6</v>
      </c>
      <c r="D441" s="77" t="s">
        <v>249</v>
      </c>
      <c r="E441" s="78">
        <v>0</v>
      </c>
      <c r="F441" s="137">
        <v>1.1000000000000001</v>
      </c>
      <c r="G441" s="78">
        <v>0</v>
      </c>
      <c r="H441" s="249">
        <f t="shared" si="2338"/>
        <v>0</v>
      </c>
      <c r="I441" s="80">
        <f>SUMIF(Y$14:AT$14,C441,Y$7:AT$7)</f>
        <v>0</v>
      </c>
      <c r="J441" s="81">
        <f t="shared" si="2559"/>
        <v>0</v>
      </c>
      <c r="K441" s="80">
        <f t="shared" si="2560"/>
        <v>0</v>
      </c>
      <c r="L441" s="81">
        <f t="shared" si="2561"/>
        <v>0</v>
      </c>
      <c r="M441" s="81">
        <f t="shared" si="2562"/>
        <v>0</v>
      </c>
      <c r="N441" s="82"/>
      <c r="O441" s="81">
        <f t="shared" si="2563"/>
        <v>0</v>
      </c>
      <c r="Q441" s="83">
        <f t="shared" si="2347"/>
        <v>153.91</v>
      </c>
      <c r="R441" s="81">
        <f t="shared" si="2564"/>
        <v>0</v>
      </c>
      <c r="S441" s="83">
        <f t="shared" si="2565"/>
        <v>169.3</v>
      </c>
      <c r="T441" s="81">
        <f t="shared" si="2566"/>
        <v>0</v>
      </c>
      <c r="U441" s="81">
        <f t="shared" si="2567"/>
        <v>0</v>
      </c>
      <c r="V441" s="82"/>
      <c r="W441" s="81">
        <f t="shared" si="2568"/>
        <v>0</v>
      </c>
      <c r="X441" s="10"/>
      <c r="Y441" s="151"/>
      <c r="Z441" s="151"/>
      <c r="AA441" s="151"/>
      <c r="AB441" s="151"/>
      <c r="AC441" s="151"/>
      <c r="AD441" s="151"/>
      <c r="AE441" s="159"/>
      <c r="AF441" s="159"/>
      <c r="AG441" s="159"/>
      <c r="AH441" s="159"/>
      <c r="AI441" s="84">
        <f>IF($I441=AI$7,$E441,0)</f>
        <v>0</v>
      </c>
      <c r="AJ441" s="84">
        <f>IF($K441=ROUND(AI$7*$F441,2),$G441,0)</f>
        <v>0</v>
      </c>
      <c r="AK441" s="141">
        <f t="shared" si="2570"/>
        <v>0</v>
      </c>
      <c r="AL441" s="141">
        <f t="shared" si="2571"/>
        <v>0</v>
      </c>
      <c r="AM441" s="141">
        <f t="shared" si="2572"/>
        <v>0</v>
      </c>
      <c r="AN441" s="141">
        <f t="shared" si="2573"/>
        <v>0</v>
      </c>
      <c r="AO441" s="84">
        <f>IF($I441=AO$7,$E441,0)</f>
        <v>0</v>
      </c>
      <c r="AP441" s="84">
        <f>IF($K441=ROUND(AO$7*$F441,2),$G441,0)</f>
        <v>0</v>
      </c>
      <c r="AQ441" s="141">
        <f t="shared" si="2575"/>
        <v>0</v>
      </c>
      <c r="AR441" s="141">
        <f t="shared" si="2576"/>
        <v>0</v>
      </c>
      <c r="AS441" s="141">
        <f t="shared" si="2577"/>
        <v>0</v>
      </c>
      <c r="AT441" s="141">
        <f t="shared" si="2578"/>
        <v>0</v>
      </c>
      <c r="AU441" s="141">
        <f>IF($H441&gt;0,#REF!,0)</f>
        <v>0</v>
      </c>
      <c r="AV441" s="141">
        <f t="shared" si="2579"/>
        <v>0</v>
      </c>
      <c r="AW441" s="141">
        <f>IF($H441&gt;0,#REF!,0)</f>
        <v>0</v>
      </c>
      <c r="AX441" s="141">
        <f t="shared" si="2580"/>
        <v>0</v>
      </c>
      <c r="AY441" s="247">
        <f t="shared" si="2339"/>
        <v>0</v>
      </c>
      <c r="AZ441" s="85"/>
      <c r="BA441" s="86">
        <v>0</v>
      </c>
    </row>
    <row r="442" spans="1:53" ht="45.75" x14ac:dyDescent="0.65">
      <c r="A442" s="74" t="s">
        <v>247</v>
      </c>
      <c r="B442" s="74" t="s">
        <v>250</v>
      </c>
      <c r="C442" s="76">
        <f>C443</f>
        <v>7</v>
      </c>
      <c r="D442" s="77" t="s">
        <v>249</v>
      </c>
      <c r="E442" s="78">
        <v>0.95199999999999996</v>
      </c>
      <c r="F442" s="137">
        <v>1.5</v>
      </c>
      <c r="G442" s="78">
        <v>0</v>
      </c>
      <c r="H442" s="249">
        <f t="shared" si="2338"/>
        <v>9.5199999999999994E-4</v>
      </c>
      <c r="I442" s="80">
        <f>SUMIF(Y$14:AT$14,C442,Y$6:AT$6)</f>
        <v>0</v>
      </c>
      <c r="J442" s="81">
        <f>IF(H442=0,ROUND(E442*I442,2),ROUND(H442*E442,2))</f>
        <v>0</v>
      </c>
      <c r="K442" s="80">
        <f>ROUND(F442*I442,2)</f>
        <v>0</v>
      </c>
      <c r="L442" s="81">
        <f>IF(H442=0,ROUND(ROUND(F442*I442,2)*G442,2),ROUND(G442*H442,2))</f>
        <v>0</v>
      </c>
      <c r="M442" s="81">
        <f>L442-ROUND(G442*I442,2)</f>
        <v>0</v>
      </c>
      <c r="N442" s="82"/>
      <c r="O442" s="81">
        <f>J442+L442+N442</f>
        <v>0</v>
      </c>
      <c r="Q442" s="83">
        <f t="shared" si="2347"/>
        <v>153.91</v>
      </c>
      <c r="R442" s="81">
        <f>ROUND(Q442*E442,2)</f>
        <v>146.52000000000001</v>
      </c>
      <c r="S442" s="83">
        <f>ROUND(F442*Q442,2)</f>
        <v>230.87</v>
      </c>
      <c r="T442" s="81">
        <f>ROUND(S442*G442,2)</f>
        <v>0</v>
      </c>
      <c r="U442" s="81">
        <f>T442-ROUND(Q442*G442,2)</f>
        <v>0</v>
      </c>
      <c r="V442" s="82"/>
      <c r="W442" s="81">
        <f>R442+T442+V442</f>
        <v>146.52000000000001</v>
      </c>
      <c r="X442" s="10"/>
      <c r="Y442" s="151"/>
      <c r="Z442" s="151"/>
      <c r="AA442" s="151"/>
      <c r="AB442" s="151"/>
      <c r="AC442" s="151"/>
      <c r="AD442" s="151"/>
      <c r="AE442" s="159"/>
      <c r="AF442" s="159"/>
      <c r="AG442" s="159"/>
      <c r="AH442" s="159"/>
      <c r="AI442" s="84">
        <f>IF($I442=AI$6,$E442,0)</f>
        <v>0</v>
      </c>
      <c r="AJ442" s="84">
        <f t="shared" ref="AJ442:AJ443" si="2581">IF($K442=ROUND(AI$6*$F442,2),$G442,0)</f>
        <v>0</v>
      </c>
      <c r="AK442" s="141">
        <f>IF($H442&gt;0,AI442,0)</f>
        <v>0</v>
      </c>
      <c r="AL442" s="141">
        <f>IF(AK442&gt;0,1,0)</f>
        <v>0</v>
      </c>
      <c r="AM442" s="141">
        <f>IF($H442&gt;0,AJ442,0)</f>
        <v>0</v>
      </c>
      <c r="AN442" s="141">
        <f>IF(AM442&gt;0,1,0)</f>
        <v>0</v>
      </c>
      <c r="AO442" s="84">
        <f>IF($I442=AO$6,$E442,0)</f>
        <v>0</v>
      </c>
      <c r="AP442" s="84">
        <f t="shared" ref="AP442:AP443" si="2582">IF($K442=ROUND(AO$6*$F442,2),$G442,0)</f>
        <v>0</v>
      </c>
      <c r="AQ442" s="141">
        <f>IF($H442&gt;0,AO442,0)</f>
        <v>0</v>
      </c>
      <c r="AR442" s="141">
        <f>IF(AQ442&gt;0,1,0)</f>
        <v>0</v>
      </c>
      <c r="AS442" s="141">
        <f>IF($H442&gt;0,AP442,0)</f>
        <v>0</v>
      </c>
      <c r="AT442" s="141">
        <f>IF(AS442&gt;0,1,0)</f>
        <v>0</v>
      </c>
      <c r="AU442" s="141" t="e">
        <f>IF($H442&gt;0,#REF!,0)</f>
        <v>#REF!</v>
      </c>
      <c r="AV442" s="141" t="e">
        <f>IF(AU442&gt;0,1,0)</f>
        <v>#REF!</v>
      </c>
      <c r="AW442" s="141" t="e">
        <f>IF($H442&gt;0,#REF!,0)</f>
        <v>#REF!</v>
      </c>
      <c r="AX442" s="141" t="e">
        <f>IF(AW442&gt;0,1,0)</f>
        <v>#REF!</v>
      </c>
      <c r="AY442" s="247">
        <f t="shared" si="2339"/>
        <v>1E-3</v>
      </c>
      <c r="AZ442" s="85"/>
      <c r="BA442" s="86">
        <v>1</v>
      </c>
    </row>
    <row r="443" spans="1:53" ht="45.75" x14ac:dyDescent="0.65">
      <c r="A443" s="87" t="str">
        <f>IF(E443+G443&gt;0,A442,"")</f>
        <v/>
      </c>
      <c r="B443" s="87" t="str">
        <f>IF(E443+G443&gt;0,B442,"")</f>
        <v/>
      </c>
      <c r="C443" s="76">
        <v>7</v>
      </c>
      <c r="D443" s="77" t="s">
        <v>249</v>
      </c>
      <c r="E443" s="78">
        <v>0</v>
      </c>
      <c r="F443" s="137">
        <v>1.1000000000000001</v>
      </c>
      <c r="G443" s="78">
        <v>0</v>
      </c>
      <c r="H443" s="249">
        <f t="shared" si="2338"/>
        <v>0</v>
      </c>
      <c r="I443" s="80">
        <f>SUMIF(Y$14:AT$14,C443,Y$6:AT$6)</f>
        <v>0</v>
      </c>
      <c r="J443" s="81">
        <f t="shared" ref="J443:J445" si="2583">IF(H443=0,ROUND(E443*I443,2),ROUND(H443*E443,2))</f>
        <v>0</v>
      </c>
      <c r="K443" s="80">
        <f t="shared" ref="K443:K445" si="2584">ROUND(F443*I443,2)</f>
        <v>0</v>
      </c>
      <c r="L443" s="81">
        <f t="shared" ref="L443:L445" si="2585">IF(H443=0,ROUND(ROUND(F443*I443,2)*G443,2),ROUND(G443*H443,2))</f>
        <v>0</v>
      </c>
      <c r="M443" s="81">
        <f t="shared" ref="M443:M445" si="2586">L443-ROUND(G443*I443,2)</f>
        <v>0</v>
      </c>
      <c r="N443" s="82"/>
      <c r="O443" s="81">
        <f t="shared" ref="O443:O445" si="2587">J443+L443+N443</f>
        <v>0</v>
      </c>
      <c r="Q443" s="83">
        <f t="shared" si="2347"/>
        <v>153.91</v>
      </c>
      <c r="R443" s="81">
        <f t="shared" ref="R443:R445" si="2588">ROUND(Q443*E443,2)</f>
        <v>0</v>
      </c>
      <c r="S443" s="83">
        <f t="shared" ref="S443:S445" si="2589">ROUND(F443*Q443,2)</f>
        <v>169.3</v>
      </c>
      <c r="T443" s="81">
        <f t="shared" ref="T443:T445" si="2590">ROUND(S443*G443,2)</f>
        <v>0</v>
      </c>
      <c r="U443" s="81">
        <f t="shared" ref="U443:U445" si="2591">T443-ROUND(Q443*G443,2)</f>
        <v>0</v>
      </c>
      <c r="V443" s="82"/>
      <c r="W443" s="81">
        <f t="shared" ref="W443:W445" si="2592">R443+T443+V443</f>
        <v>0</v>
      </c>
      <c r="X443" s="10"/>
      <c r="Y443" s="151"/>
      <c r="Z443" s="151"/>
      <c r="AA443" s="151"/>
      <c r="AB443" s="151"/>
      <c r="AC443" s="151"/>
      <c r="AD443" s="151"/>
      <c r="AE443" s="159"/>
      <c r="AF443" s="159"/>
      <c r="AG443" s="159"/>
      <c r="AH443" s="159"/>
      <c r="AI443" s="84">
        <f t="shared" ref="AI443" si="2593">IF($I443=AI$6,$E443,0)</f>
        <v>0</v>
      </c>
      <c r="AJ443" s="84">
        <f t="shared" si="2581"/>
        <v>0</v>
      </c>
      <c r="AK443" s="141">
        <f t="shared" ref="AK443:AK445" si="2594">IF($H443&gt;0,AI443,0)</f>
        <v>0</v>
      </c>
      <c r="AL443" s="141">
        <f t="shared" ref="AL443:AL445" si="2595">IF(AK443&gt;0,1,0)</f>
        <v>0</v>
      </c>
      <c r="AM443" s="141">
        <f t="shared" ref="AM443:AM445" si="2596">IF($H443&gt;0,AJ443,0)</f>
        <v>0</v>
      </c>
      <c r="AN443" s="141">
        <f t="shared" ref="AN443:AN445" si="2597">IF(AM443&gt;0,1,0)</f>
        <v>0</v>
      </c>
      <c r="AO443" s="84">
        <f t="shared" ref="AO443" si="2598">IF($I443=AO$6,$E443,0)</f>
        <v>0</v>
      </c>
      <c r="AP443" s="84">
        <f t="shared" si="2582"/>
        <v>0</v>
      </c>
      <c r="AQ443" s="141">
        <f t="shared" ref="AQ443:AQ445" si="2599">IF($H443&gt;0,AO443,0)</f>
        <v>0</v>
      </c>
      <c r="AR443" s="141">
        <f t="shared" ref="AR443:AR445" si="2600">IF(AQ443&gt;0,1,0)</f>
        <v>0</v>
      </c>
      <c r="AS443" s="141">
        <f t="shared" ref="AS443:AS445" si="2601">IF($H443&gt;0,AP443,0)</f>
        <v>0</v>
      </c>
      <c r="AT443" s="141">
        <f t="shared" ref="AT443:AT445" si="2602">IF(AS443&gt;0,1,0)</f>
        <v>0</v>
      </c>
      <c r="AU443" s="141">
        <f>IF($H443&gt;0,#REF!,0)</f>
        <v>0</v>
      </c>
      <c r="AV443" s="141">
        <f t="shared" ref="AV443:AV445" si="2603">IF(AU443&gt;0,1,0)</f>
        <v>0</v>
      </c>
      <c r="AW443" s="141">
        <f>IF($H443&gt;0,#REF!,0)</f>
        <v>0</v>
      </c>
      <c r="AX443" s="141">
        <f t="shared" ref="AX443:AX445" si="2604">IF(AW443&gt;0,1,0)</f>
        <v>0</v>
      </c>
      <c r="AY443" s="247">
        <f t="shared" si="2339"/>
        <v>0</v>
      </c>
      <c r="AZ443" s="85"/>
      <c r="BA443" s="86">
        <v>0</v>
      </c>
    </row>
    <row r="444" spans="1:53" ht="45.75" x14ac:dyDescent="0.65">
      <c r="A444" s="87" t="str">
        <f>IF(E444+G444&gt;0,A442,"")</f>
        <v/>
      </c>
      <c r="B444" s="87" t="str">
        <f>IF(E444+G444&gt;0,B442,"")</f>
        <v/>
      </c>
      <c r="C444" s="76">
        <f>C443</f>
        <v>7</v>
      </c>
      <c r="D444" s="77" t="s">
        <v>249</v>
      </c>
      <c r="E444" s="78">
        <v>0</v>
      </c>
      <c r="F444" s="137">
        <v>1.5</v>
      </c>
      <c r="G444" s="78">
        <v>0</v>
      </c>
      <c r="H444" s="249">
        <f t="shared" si="2338"/>
        <v>0</v>
      </c>
      <c r="I444" s="80">
        <f>SUMIF(Y$14:AT$14,C444,Y$7:AT$7)</f>
        <v>0</v>
      </c>
      <c r="J444" s="81">
        <f t="shared" si="2583"/>
        <v>0</v>
      </c>
      <c r="K444" s="80">
        <f t="shared" si="2584"/>
        <v>0</v>
      </c>
      <c r="L444" s="81">
        <f t="shared" si="2585"/>
        <v>0</v>
      </c>
      <c r="M444" s="81">
        <f t="shared" si="2586"/>
        <v>0</v>
      </c>
      <c r="N444" s="82"/>
      <c r="O444" s="81">
        <f t="shared" si="2587"/>
        <v>0</v>
      </c>
      <c r="Q444" s="83">
        <f t="shared" si="2347"/>
        <v>153.91</v>
      </c>
      <c r="R444" s="81">
        <f t="shared" si="2588"/>
        <v>0</v>
      </c>
      <c r="S444" s="83">
        <f t="shared" si="2589"/>
        <v>230.87</v>
      </c>
      <c r="T444" s="81">
        <f t="shared" si="2590"/>
        <v>0</v>
      </c>
      <c r="U444" s="81">
        <f t="shared" si="2591"/>
        <v>0</v>
      </c>
      <c r="V444" s="82"/>
      <c r="W444" s="81">
        <f t="shared" si="2592"/>
        <v>0</v>
      </c>
      <c r="X444" s="10"/>
      <c r="Y444" s="151"/>
      <c r="Z444" s="151"/>
      <c r="AA444" s="151"/>
      <c r="AB444" s="151"/>
      <c r="AC444" s="151"/>
      <c r="AD444" s="151"/>
      <c r="AE444" s="159"/>
      <c r="AF444" s="159"/>
      <c r="AG444" s="159"/>
      <c r="AH444" s="159"/>
      <c r="AI444" s="84">
        <f>IF($I444=AI$7,$E444,0)</f>
        <v>0</v>
      </c>
      <c r="AJ444" s="84">
        <f>IF($K444=ROUND(AI$7*$F444,2),$G444,0)</f>
        <v>0</v>
      </c>
      <c r="AK444" s="141">
        <f t="shared" si="2594"/>
        <v>0</v>
      </c>
      <c r="AL444" s="141">
        <f t="shared" si="2595"/>
        <v>0</v>
      </c>
      <c r="AM444" s="141">
        <f t="shared" si="2596"/>
        <v>0</v>
      </c>
      <c r="AN444" s="141">
        <f t="shared" si="2597"/>
        <v>0</v>
      </c>
      <c r="AO444" s="84">
        <f>IF($I444=AO$7,$E444,0)</f>
        <v>0</v>
      </c>
      <c r="AP444" s="84">
        <f>IF($K444=ROUND(AO$7*$F444,2),$G444,0)</f>
        <v>0</v>
      </c>
      <c r="AQ444" s="141">
        <f t="shared" si="2599"/>
        <v>0</v>
      </c>
      <c r="AR444" s="141">
        <f t="shared" si="2600"/>
        <v>0</v>
      </c>
      <c r="AS444" s="141">
        <f t="shared" si="2601"/>
        <v>0</v>
      </c>
      <c r="AT444" s="141">
        <f t="shared" si="2602"/>
        <v>0</v>
      </c>
      <c r="AU444" s="141">
        <f>IF($H444&gt;0,#REF!,0)</f>
        <v>0</v>
      </c>
      <c r="AV444" s="141">
        <f t="shared" si="2603"/>
        <v>0</v>
      </c>
      <c r="AW444" s="141">
        <f>IF($H444&gt;0,#REF!,0)</f>
        <v>0</v>
      </c>
      <c r="AX444" s="141">
        <f t="shared" si="2604"/>
        <v>0</v>
      </c>
      <c r="AY444" s="247">
        <f t="shared" si="2339"/>
        <v>0</v>
      </c>
      <c r="AZ444" s="85"/>
      <c r="BA444" s="86">
        <v>0</v>
      </c>
    </row>
    <row r="445" spans="1:53" ht="45.75" x14ac:dyDescent="0.65">
      <c r="A445" s="87" t="str">
        <f>IF(E445+G445&gt;0,A442,"")</f>
        <v/>
      </c>
      <c r="B445" s="87" t="str">
        <f>IF(E445+G445&gt;0,B442,"")</f>
        <v/>
      </c>
      <c r="C445" s="76">
        <f>C443</f>
        <v>7</v>
      </c>
      <c r="D445" s="77" t="s">
        <v>249</v>
      </c>
      <c r="E445" s="78">
        <v>0</v>
      </c>
      <c r="F445" s="137">
        <v>1.1000000000000001</v>
      </c>
      <c r="G445" s="78">
        <v>0</v>
      </c>
      <c r="H445" s="249">
        <f t="shared" si="2338"/>
        <v>0</v>
      </c>
      <c r="I445" s="80">
        <f>SUMIF(Y$14:AT$14,C445,Y$7:AT$7)</f>
        <v>0</v>
      </c>
      <c r="J445" s="81">
        <f t="shared" si="2583"/>
        <v>0</v>
      </c>
      <c r="K445" s="80">
        <f t="shared" si="2584"/>
        <v>0</v>
      </c>
      <c r="L445" s="81">
        <f t="shared" si="2585"/>
        <v>0</v>
      </c>
      <c r="M445" s="81">
        <f t="shared" si="2586"/>
        <v>0</v>
      </c>
      <c r="N445" s="82"/>
      <c r="O445" s="81">
        <f t="shared" si="2587"/>
        <v>0</v>
      </c>
      <c r="Q445" s="83">
        <f t="shared" si="2347"/>
        <v>153.91</v>
      </c>
      <c r="R445" s="81">
        <f t="shared" si="2588"/>
        <v>0</v>
      </c>
      <c r="S445" s="83">
        <f t="shared" si="2589"/>
        <v>169.3</v>
      </c>
      <c r="T445" s="81">
        <f t="shared" si="2590"/>
        <v>0</v>
      </c>
      <c r="U445" s="81">
        <f t="shared" si="2591"/>
        <v>0</v>
      </c>
      <c r="V445" s="82"/>
      <c r="W445" s="81">
        <f t="shared" si="2592"/>
        <v>0</v>
      </c>
      <c r="X445" s="10"/>
      <c r="Y445" s="151"/>
      <c r="Z445" s="151"/>
      <c r="AA445" s="151"/>
      <c r="AB445" s="151"/>
      <c r="AC445" s="151"/>
      <c r="AD445" s="151"/>
      <c r="AE445" s="159"/>
      <c r="AF445" s="159"/>
      <c r="AG445" s="159"/>
      <c r="AH445" s="159"/>
      <c r="AI445" s="84">
        <f>IF($I445=AI$7,$E445,0)</f>
        <v>0</v>
      </c>
      <c r="AJ445" s="84">
        <f>IF($K445=ROUND(AI$7*$F445,2),$G445,0)</f>
        <v>0</v>
      </c>
      <c r="AK445" s="141">
        <f t="shared" si="2594"/>
        <v>0</v>
      </c>
      <c r="AL445" s="141">
        <f t="shared" si="2595"/>
        <v>0</v>
      </c>
      <c r="AM445" s="141">
        <f t="shared" si="2596"/>
        <v>0</v>
      </c>
      <c r="AN445" s="141">
        <f t="shared" si="2597"/>
        <v>0</v>
      </c>
      <c r="AO445" s="84">
        <f>IF($I445=AO$7,$E445,0)</f>
        <v>0</v>
      </c>
      <c r="AP445" s="84">
        <f>IF($K445=ROUND(AO$7*$F445,2),$G445,0)</f>
        <v>0</v>
      </c>
      <c r="AQ445" s="141">
        <f t="shared" si="2599"/>
        <v>0</v>
      </c>
      <c r="AR445" s="141">
        <f t="shared" si="2600"/>
        <v>0</v>
      </c>
      <c r="AS445" s="141">
        <f t="shared" si="2601"/>
        <v>0</v>
      </c>
      <c r="AT445" s="141">
        <f t="shared" si="2602"/>
        <v>0</v>
      </c>
      <c r="AU445" s="141">
        <f>IF($H445&gt;0,#REF!,0)</f>
        <v>0</v>
      </c>
      <c r="AV445" s="141">
        <f t="shared" si="2603"/>
        <v>0</v>
      </c>
      <c r="AW445" s="141">
        <f>IF($H445&gt;0,#REF!,0)</f>
        <v>0</v>
      </c>
      <c r="AX445" s="141">
        <f t="shared" si="2604"/>
        <v>0</v>
      </c>
      <c r="AY445" s="247">
        <f t="shared" si="2339"/>
        <v>0</v>
      </c>
      <c r="AZ445" s="85"/>
      <c r="BA445" s="86">
        <v>0</v>
      </c>
    </row>
    <row r="446" spans="1:53" ht="45.75" x14ac:dyDescent="0.65">
      <c r="A446" s="74" t="s">
        <v>247</v>
      </c>
      <c r="B446" s="74" t="s">
        <v>251</v>
      </c>
      <c r="C446" s="76">
        <f>C447</f>
        <v>6</v>
      </c>
      <c r="D446" s="77" t="s">
        <v>249</v>
      </c>
      <c r="E446" s="78">
        <v>1.2230000000000001</v>
      </c>
      <c r="F446" s="137">
        <v>1.5</v>
      </c>
      <c r="G446" s="78">
        <v>0</v>
      </c>
      <c r="H446" s="249">
        <f t="shared" si="2338"/>
        <v>1.2230000000000001E-3</v>
      </c>
      <c r="I446" s="80">
        <f>SUMIF(Y$14:AT$14,C446,Y$6:AT$6)</f>
        <v>0</v>
      </c>
      <c r="J446" s="81">
        <f>IF(H446=0,ROUND(E446*I446,2),ROUND(H446*E446,2))</f>
        <v>0</v>
      </c>
      <c r="K446" s="80">
        <f>ROUND(F446*I446,2)</f>
        <v>0</v>
      </c>
      <c r="L446" s="81">
        <f>IF(H446=0,ROUND(ROUND(F446*I446,2)*G446,2),ROUND(G446*H446,2))</f>
        <v>0</v>
      </c>
      <c r="M446" s="81">
        <f>L446-ROUND(G446*I446,2)</f>
        <v>0</v>
      </c>
      <c r="N446" s="82"/>
      <c r="O446" s="81">
        <f>J446+L446+N446</f>
        <v>0</v>
      </c>
      <c r="Q446" s="83">
        <f t="shared" si="2347"/>
        <v>153.91</v>
      </c>
      <c r="R446" s="81">
        <f>ROUND(Q446*E446,2)</f>
        <v>188.23</v>
      </c>
      <c r="S446" s="83">
        <f>ROUND(F446*Q446,2)</f>
        <v>230.87</v>
      </c>
      <c r="T446" s="81">
        <f>ROUND(S446*G446,2)</f>
        <v>0</v>
      </c>
      <c r="U446" s="81">
        <f>T446-ROUND(Q446*G446,2)</f>
        <v>0</v>
      </c>
      <c r="V446" s="82"/>
      <c r="W446" s="81">
        <f>R446+T446+V446</f>
        <v>188.23</v>
      </c>
      <c r="X446" s="10"/>
      <c r="Y446" s="151"/>
      <c r="Z446" s="151"/>
      <c r="AA446" s="151"/>
      <c r="AB446" s="151"/>
      <c r="AC446" s="151"/>
      <c r="AD446" s="151"/>
      <c r="AE446" s="159"/>
      <c r="AF446" s="159"/>
      <c r="AG446" s="159"/>
      <c r="AH446" s="159"/>
      <c r="AI446" s="84">
        <f>IF($I446=AI$6,$E446,0)</f>
        <v>0</v>
      </c>
      <c r="AJ446" s="84">
        <f t="shared" ref="AJ446:AJ447" si="2605">IF($K446=ROUND(AI$6*$F446,2),$G446,0)</f>
        <v>0</v>
      </c>
      <c r="AK446" s="141">
        <f>IF($H446&gt;0,AI446,0)</f>
        <v>0</v>
      </c>
      <c r="AL446" s="141">
        <f>IF(AK446&gt;0,1,0)</f>
        <v>0</v>
      </c>
      <c r="AM446" s="141">
        <f>IF($H446&gt;0,AJ446,0)</f>
        <v>0</v>
      </c>
      <c r="AN446" s="141">
        <f>IF(AM446&gt;0,1,0)</f>
        <v>0</v>
      </c>
      <c r="AO446" s="84">
        <f>IF($I446=AO$6,$E446,0)</f>
        <v>0</v>
      </c>
      <c r="AP446" s="84">
        <f t="shared" ref="AP446:AP447" si="2606">IF($K446=ROUND(AO$6*$F446,2),$G446,0)</f>
        <v>0</v>
      </c>
      <c r="AQ446" s="141">
        <f>IF($H446&gt;0,AO446,0)</f>
        <v>0</v>
      </c>
      <c r="AR446" s="141">
        <f>IF(AQ446&gt;0,1,0)</f>
        <v>0</v>
      </c>
      <c r="AS446" s="141">
        <f>IF($H446&gt;0,AP446,0)</f>
        <v>0</v>
      </c>
      <c r="AT446" s="141">
        <f>IF(AS446&gt;0,1,0)</f>
        <v>0</v>
      </c>
      <c r="AU446" s="141" t="e">
        <f>IF($H446&gt;0,#REF!,0)</f>
        <v>#REF!</v>
      </c>
      <c r="AV446" s="141" t="e">
        <f>IF(AU446&gt;0,1,0)</f>
        <v>#REF!</v>
      </c>
      <c r="AW446" s="141" t="e">
        <f>IF($H446&gt;0,#REF!,0)</f>
        <v>#REF!</v>
      </c>
      <c r="AX446" s="141" t="e">
        <f>IF(AW446&gt;0,1,0)</f>
        <v>#REF!</v>
      </c>
      <c r="AY446" s="247">
        <f t="shared" si="2339"/>
        <v>2.3E-3</v>
      </c>
      <c r="AZ446" s="85"/>
      <c r="BA446" s="86">
        <v>2.2999999999999998</v>
      </c>
    </row>
    <row r="447" spans="1:53" ht="45.75" x14ac:dyDescent="0.65">
      <c r="A447" s="87" t="str">
        <f>IF(E447+G447&gt;0,A446,"")</f>
        <v/>
      </c>
      <c r="B447" s="87" t="str">
        <f>IF(E447+G447&gt;0,B446,"")</f>
        <v/>
      </c>
      <c r="C447" s="76">
        <v>6</v>
      </c>
      <c r="D447" s="77" t="s">
        <v>249</v>
      </c>
      <c r="E447" s="78">
        <v>0</v>
      </c>
      <c r="F447" s="137">
        <v>1.1000000000000001</v>
      </c>
      <c r="G447" s="78">
        <v>0</v>
      </c>
      <c r="H447" s="249">
        <f t="shared" si="2338"/>
        <v>0</v>
      </c>
      <c r="I447" s="80">
        <f>SUMIF(Y$14:AT$14,C447,Y$6:AT$6)</f>
        <v>0</v>
      </c>
      <c r="J447" s="81">
        <f t="shared" ref="J447:J449" si="2607">IF(H447=0,ROUND(E447*I447,2),ROUND(H447*E447,2))</f>
        <v>0</v>
      </c>
      <c r="K447" s="80">
        <f t="shared" ref="K447:K449" si="2608">ROUND(F447*I447,2)</f>
        <v>0</v>
      </c>
      <c r="L447" s="81">
        <f t="shared" ref="L447:L449" si="2609">IF(H447=0,ROUND(ROUND(F447*I447,2)*G447,2),ROUND(G447*H447,2))</f>
        <v>0</v>
      </c>
      <c r="M447" s="81">
        <f t="shared" ref="M447:M449" si="2610">L447-ROUND(G447*I447,2)</f>
        <v>0</v>
      </c>
      <c r="N447" s="82"/>
      <c r="O447" s="81">
        <f t="shared" ref="O447:O449" si="2611">J447+L447+N447</f>
        <v>0</v>
      </c>
      <c r="Q447" s="83">
        <f t="shared" si="2347"/>
        <v>153.91</v>
      </c>
      <c r="R447" s="81">
        <f t="shared" ref="R447:R449" si="2612">ROUND(Q447*E447,2)</f>
        <v>0</v>
      </c>
      <c r="S447" s="83">
        <f t="shared" ref="S447:S449" si="2613">ROUND(F447*Q447,2)</f>
        <v>169.3</v>
      </c>
      <c r="T447" s="81">
        <f t="shared" ref="T447:T449" si="2614">ROUND(S447*G447,2)</f>
        <v>0</v>
      </c>
      <c r="U447" s="81">
        <f t="shared" ref="U447:U449" si="2615">T447-ROUND(Q447*G447,2)</f>
        <v>0</v>
      </c>
      <c r="V447" s="82"/>
      <c r="W447" s="81">
        <f t="shared" ref="W447:W449" si="2616">R447+T447+V447</f>
        <v>0</v>
      </c>
      <c r="X447" s="10"/>
      <c r="Y447" s="151"/>
      <c r="Z447" s="151"/>
      <c r="AA447" s="151"/>
      <c r="AB447" s="151"/>
      <c r="AC447" s="151"/>
      <c r="AD447" s="151"/>
      <c r="AE447" s="159"/>
      <c r="AF447" s="159"/>
      <c r="AG447" s="159"/>
      <c r="AH447" s="159"/>
      <c r="AI447" s="84">
        <f t="shared" ref="AI447" si="2617">IF($I447=AI$6,$E447,0)</f>
        <v>0</v>
      </c>
      <c r="AJ447" s="84">
        <f t="shared" si="2605"/>
        <v>0</v>
      </c>
      <c r="AK447" s="141">
        <f t="shared" ref="AK447:AK449" si="2618">IF($H447&gt;0,AI447,0)</f>
        <v>0</v>
      </c>
      <c r="AL447" s="141">
        <f t="shared" ref="AL447:AL449" si="2619">IF(AK447&gt;0,1,0)</f>
        <v>0</v>
      </c>
      <c r="AM447" s="141">
        <f t="shared" ref="AM447:AM449" si="2620">IF($H447&gt;0,AJ447,0)</f>
        <v>0</v>
      </c>
      <c r="AN447" s="141">
        <f t="shared" ref="AN447:AN449" si="2621">IF(AM447&gt;0,1,0)</f>
        <v>0</v>
      </c>
      <c r="AO447" s="84">
        <f t="shared" ref="AO447" si="2622">IF($I447=AO$6,$E447,0)</f>
        <v>0</v>
      </c>
      <c r="AP447" s="84">
        <f t="shared" si="2606"/>
        <v>0</v>
      </c>
      <c r="AQ447" s="141">
        <f t="shared" ref="AQ447:AQ449" si="2623">IF($H447&gt;0,AO447,0)</f>
        <v>0</v>
      </c>
      <c r="AR447" s="141">
        <f t="shared" ref="AR447:AR449" si="2624">IF(AQ447&gt;0,1,0)</f>
        <v>0</v>
      </c>
      <c r="AS447" s="141">
        <f t="shared" ref="AS447:AS449" si="2625">IF($H447&gt;0,AP447,0)</f>
        <v>0</v>
      </c>
      <c r="AT447" s="141">
        <f t="shared" ref="AT447:AT449" si="2626">IF(AS447&gt;0,1,0)</f>
        <v>0</v>
      </c>
      <c r="AU447" s="141">
        <f>IF($H447&gt;0,#REF!,0)</f>
        <v>0</v>
      </c>
      <c r="AV447" s="141">
        <f t="shared" ref="AV447:AV449" si="2627">IF(AU447&gt;0,1,0)</f>
        <v>0</v>
      </c>
      <c r="AW447" s="141">
        <f>IF($H447&gt;0,#REF!,0)</f>
        <v>0</v>
      </c>
      <c r="AX447" s="141">
        <f t="shared" ref="AX447:AX449" si="2628">IF(AW447&gt;0,1,0)</f>
        <v>0</v>
      </c>
      <c r="AY447" s="247">
        <f t="shared" si="2339"/>
        <v>0</v>
      </c>
      <c r="AZ447" s="85"/>
      <c r="BA447" s="86">
        <v>0</v>
      </c>
    </row>
    <row r="448" spans="1:53" ht="45.75" x14ac:dyDescent="0.65">
      <c r="A448" s="87" t="str">
        <f>IF(E448+G448&gt;0,A446,"")</f>
        <v/>
      </c>
      <c r="B448" s="87" t="str">
        <f>IF(E448+G448&gt;0,B446,"")</f>
        <v/>
      </c>
      <c r="C448" s="76">
        <f>C447</f>
        <v>6</v>
      </c>
      <c r="D448" s="77" t="s">
        <v>249</v>
      </c>
      <c r="E448" s="78">
        <v>0</v>
      </c>
      <c r="F448" s="137">
        <v>1.5</v>
      </c>
      <c r="G448" s="78">
        <v>0</v>
      </c>
      <c r="H448" s="249">
        <f t="shared" si="2338"/>
        <v>0</v>
      </c>
      <c r="I448" s="80">
        <f>SUMIF(Y$14:AT$14,C448,Y$7:AT$7)</f>
        <v>0</v>
      </c>
      <c r="J448" s="81">
        <f t="shared" si="2607"/>
        <v>0</v>
      </c>
      <c r="K448" s="80">
        <f t="shared" si="2608"/>
        <v>0</v>
      </c>
      <c r="L448" s="81">
        <f t="shared" si="2609"/>
        <v>0</v>
      </c>
      <c r="M448" s="81">
        <f t="shared" si="2610"/>
        <v>0</v>
      </c>
      <c r="N448" s="82"/>
      <c r="O448" s="81">
        <f t="shared" si="2611"/>
        <v>0</v>
      </c>
      <c r="Q448" s="83">
        <f t="shared" si="2347"/>
        <v>153.91</v>
      </c>
      <c r="R448" s="81">
        <f t="shared" si="2612"/>
        <v>0</v>
      </c>
      <c r="S448" s="83">
        <f t="shared" si="2613"/>
        <v>230.87</v>
      </c>
      <c r="T448" s="81">
        <f t="shared" si="2614"/>
        <v>0</v>
      </c>
      <c r="U448" s="81">
        <f t="shared" si="2615"/>
        <v>0</v>
      </c>
      <c r="V448" s="82"/>
      <c r="W448" s="81">
        <f t="shared" si="2616"/>
        <v>0</v>
      </c>
      <c r="X448" s="10"/>
      <c r="Y448" s="151"/>
      <c r="Z448" s="151"/>
      <c r="AA448" s="151"/>
      <c r="AB448" s="151"/>
      <c r="AC448" s="151"/>
      <c r="AD448" s="151"/>
      <c r="AE448" s="159"/>
      <c r="AF448" s="159"/>
      <c r="AG448" s="159"/>
      <c r="AH448" s="159"/>
      <c r="AI448" s="84">
        <f>IF($I448=AI$7,$E448,0)</f>
        <v>0</v>
      </c>
      <c r="AJ448" s="84">
        <f>IF($K448=ROUND(AI$7*$F448,2),$G448,0)</f>
        <v>0</v>
      </c>
      <c r="AK448" s="141">
        <f t="shared" si="2618"/>
        <v>0</v>
      </c>
      <c r="AL448" s="141">
        <f t="shared" si="2619"/>
        <v>0</v>
      </c>
      <c r="AM448" s="141">
        <f t="shared" si="2620"/>
        <v>0</v>
      </c>
      <c r="AN448" s="141">
        <f t="shared" si="2621"/>
        <v>0</v>
      </c>
      <c r="AO448" s="84">
        <f>IF($I448=AO$7,$E448,0)</f>
        <v>0</v>
      </c>
      <c r="AP448" s="84">
        <f>IF($K448=ROUND(AO$7*$F448,2),$G448,0)</f>
        <v>0</v>
      </c>
      <c r="AQ448" s="141">
        <f t="shared" si="2623"/>
        <v>0</v>
      </c>
      <c r="AR448" s="141">
        <f t="shared" si="2624"/>
        <v>0</v>
      </c>
      <c r="AS448" s="141">
        <f t="shared" si="2625"/>
        <v>0</v>
      </c>
      <c r="AT448" s="141">
        <f t="shared" si="2626"/>
        <v>0</v>
      </c>
      <c r="AU448" s="141">
        <f>IF($H448&gt;0,#REF!,0)</f>
        <v>0</v>
      </c>
      <c r="AV448" s="141">
        <f t="shared" si="2627"/>
        <v>0</v>
      </c>
      <c r="AW448" s="141">
        <f>IF($H448&gt;0,#REF!,0)</f>
        <v>0</v>
      </c>
      <c r="AX448" s="141">
        <f t="shared" si="2628"/>
        <v>0</v>
      </c>
      <c r="AY448" s="247">
        <f t="shared" si="2339"/>
        <v>0</v>
      </c>
      <c r="AZ448" s="85"/>
      <c r="BA448" s="86">
        <v>0</v>
      </c>
    </row>
    <row r="449" spans="1:53" ht="45.75" x14ac:dyDescent="0.65">
      <c r="A449" s="87" t="str">
        <f>IF(E449+G449&gt;0,A446,"")</f>
        <v/>
      </c>
      <c r="B449" s="87" t="str">
        <f>IF(E449+G449&gt;0,B446,"")</f>
        <v/>
      </c>
      <c r="C449" s="76">
        <f>C447</f>
        <v>6</v>
      </c>
      <c r="D449" s="77" t="s">
        <v>249</v>
      </c>
      <c r="E449" s="78">
        <v>0</v>
      </c>
      <c r="F449" s="137">
        <v>1.1000000000000001</v>
      </c>
      <c r="G449" s="78">
        <v>0</v>
      </c>
      <c r="H449" s="249">
        <f t="shared" si="2338"/>
        <v>0</v>
      </c>
      <c r="I449" s="80">
        <f>SUMIF(Y$14:AT$14,C449,Y$7:AT$7)</f>
        <v>0</v>
      </c>
      <c r="J449" s="81">
        <f t="shared" si="2607"/>
        <v>0</v>
      </c>
      <c r="K449" s="80">
        <f t="shared" si="2608"/>
        <v>0</v>
      </c>
      <c r="L449" s="81">
        <f t="shared" si="2609"/>
        <v>0</v>
      </c>
      <c r="M449" s="81">
        <f t="shared" si="2610"/>
        <v>0</v>
      </c>
      <c r="N449" s="82"/>
      <c r="O449" s="81">
        <f t="shared" si="2611"/>
        <v>0</v>
      </c>
      <c r="Q449" s="83">
        <f t="shared" si="2347"/>
        <v>153.91</v>
      </c>
      <c r="R449" s="81">
        <f t="shared" si="2612"/>
        <v>0</v>
      </c>
      <c r="S449" s="83">
        <f t="shared" si="2613"/>
        <v>169.3</v>
      </c>
      <c r="T449" s="81">
        <f t="shared" si="2614"/>
        <v>0</v>
      </c>
      <c r="U449" s="81">
        <f t="shared" si="2615"/>
        <v>0</v>
      </c>
      <c r="V449" s="82"/>
      <c r="W449" s="81">
        <f t="shared" si="2616"/>
        <v>0</v>
      </c>
      <c r="X449" s="10"/>
      <c r="Y449" s="151"/>
      <c r="Z449" s="151"/>
      <c r="AA449" s="151"/>
      <c r="AB449" s="151"/>
      <c r="AC449" s="151"/>
      <c r="AD449" s="151"/>
      <c r="AE449" s="159"/>
      <c r="AF449" s="159"/>
      <c r="AG449" s="159"/>
      <c r="AH449" s="159"/>
      <c r="AI449" s="84">
        <f>IF($I449=AI$7,$E449,0)</f>
        <v>0</v>
      </c>
      <c r="AJ449" s="84">
        <f>IF($K449=ROUND(AI$7*$F449,2),$G449,0)</f>
        <v>0</v>
      </c>
      <c r="AK449" s="141">
        <f t="shared" si="2618"/>
        <v>0</v>
      </c>
      <c r="AL449" s="141">
        <f t="shared" si="2619"/>
        <v>0</v>
      </c>
      <c r="AM449" s="141">
        <f t="shared" si="2620"/>
        <v>0</v>
      </c>
      <c r="AN449" s="141">
        <f t="shared" si="2621"/>
        <v>0</v>
      </c>
      <c r="AO449" s="84">
        <f>IF($I449=AO$7,$E449,0)</f>
        <v>0</v>
      </c>
      <c r="AP449" s="84">
        <f>IF($K449=ROUND(AO$7*$F449,2),$G449,0)</f>
        <v>0</v>
      </c>
      <c r="AQ449" s="141">
        <f t="shared" si="2623"/>
        <v>0</v>
      </c>
      <c r="AR449" s="141">
        <f t="shared" si="2624"/>
        <v>0</v>
      </c>
      <c r="AS449" s="141">
        <f t="shared" si="2625"/>
        <v>0</v>
      </c>
      <c r="AT449" s="141">
        <f t="shared" si="2626"/>
        <v>0</v>
      </c>
      <c r="AU449" s="141">
        <f>IF($H449&gt;0,#REF!,0)</f>
        <v>0</v>
      </c>
      <c r="AV449" s="141">
        <f t="shared" si="2627"/>
        <v>0</v>
      </c>
      <c r="AW449" s="141">
        <f>IF($H449&gt;0,#REF!,0)</f>
        <v>0</v>
      </c>
      <c r="AX449" s="141">
        <f t="shared" si="2628"/>
        <v>0</v>
      </c>
      <c r="AY449" s="247">
        <f t="shared" si="2339"/>
        <v>0</v>
      </c>
      <c r="AZ449" s="85"/>
      <c r="BA449" s="86">
        <v>0</v>
      </c>
    </row>
    <row r="450" spans="1:53" ht="45.75" x14ac:dyDescent="0.65">
      <c r="A450" s="74" t="s">
        <v>252</v>
      </c>
      <c r="B450" s="74" t="s">
        <v>46</v>
      </c>
      <c r="C450" s="76">
        <f>C451</f>
        <v>7</v>
      </c>
      <c r="D450" s="77" t="s">
        <v>253</v>
      </c>
      <c r="E450" s="78">
        <v>0.874</v>
      </c>
      <c r="F450" s="137">
        <v>1.5</v>
      </c>
      <c r="G450" s="78">
        <v>0</v>
      </c>
      <c r="H450" s="249">
        <f t="shared" si="2338"/>
        <v>8.7399999999999999E-4</v>
      </c>
      <c r="I450" s="80">
        <f>SUMIF(Y$14:AT$14,C450,Y$6:AT$6)</f>
        <v>0</v>
      </c>
      <c r="J450" s="81">
        <f>IF(H450=0,ROUND(E450*I450,2),ROUND(H450*E450,2))</f>
        <v>0</v>
      </c>
      <c r="K450" s="80">
        <f>ROUND(F450*I450,2)</f>
        <v>0</v>
      </c>
      <c r="L450" s="81">
        <f>IF(H450=0,ROUND(ROUND(F450*I450,2)*G450,2),ROUND(G450*H450,2))</f>
        <v>0</v>
      </c>
      <c r="M450" s="81">
        <f>L450-ROUND(G450*I450,2)</f>
        <v>0</v>
      </c>
      <c r="N450" s="82"/>
      <c r="O450" s="81">
        <f>J450+L450+N450</f>
        <v>0</v>
      </c>
      <c r="Q450" s="83">
        <f t="shared" si="2347"/>
        <v>153.91</v>
      </c>
      <c r="R450" s="81">
        <f>ROUND(Q450*E450,2)</f>
        <v>134.52000000000001</v>
      </c>
      <c r="S450" s="83">
        <f>ROUND(F450*Q450,2)</f>
        <v>230.87</v>
      </c>
      <c r="T450" s="81">
        <f>ROUND(S450*G450,2)</f>
        <v>0</v>
      </c>
      <c r="U450" s="81">
        <f>T450-ROUND(Q450*G450,2)</f>
        <v>0</v>
      </c>
      <c r="V450" s="82"/>
      <c r="W450" s="81">
        <f>R450+T450+V450</f>
        <v>134.52000000000001</v>
      </c>
      <c r="X450" s="10"/>
      <c r="Y450" s="151"/>
      <c r="Z450" s="151"/>
      <c r="AA450" s="151"/>
      <c r="AB450" s="151"/>
      <c r="AC450" s="151"/>
      <c r="AD450" s="151"/>
      <c r="AE450" s="159"/>
      <c r="AF450" s="159"/>
      <c r="AG450" s="159"/>
      <c r="AH450" s="159"/>
      <c r="AI450" s="84">
        <f>IF($I450=AI$6,$E450,0)</f>
        <v>0</v>
      </c>
      <c r="AJ450" s="84">
        <f t="shared" ref="AJ450:AJ451" si="2629">IF($K450=ROUND(AI$6*$F450,2),$G450,0)</f>
        <v>0</v>
      </c>
      <c r="AK450" s="141">
        <f>IF($H450&gt;0,AI450,0)</f>
        <v>0</v>
      </c>
      <c r="AL450" s="141">
        <f>IF(AK450&gt;0,1,0)</f>
        <v>0</v>
      </c>
      <c r="AM450" s="141">
        <f>IF($H450&gt;0,AJ450,0)</f>
        <v>0</v>
      </c>
      <c r="AN450" s="141">
        <f>IF(AM450&gt;0,1,0)</f>
        <v>0</v>
      </c>
      <c r="AO450" s="84">
        <f>IF($I450=AO$6,$E450,0)</f>
        <v>0</v>
      </c>
      <c r="AP450" s="84">
        <f t="shared" ref="AP450:AP451" si="2630">IF($K450=ROUND(AO$6*$F450,2),$G450,0)</f>
        <v>0</v>
      </c>
      <c r="AQ450" s="141">
        <f>IF($H450&gt;0,AO450,0)</f>
        <v>0</v>
      </c>
      <c r="AR450" s="141">
        <f>IF(AQ450&gt;0,1,0)</f>
        <v>0</v>
      </c>
      <c r="AS450" s="141">
        <f>IF($H450&gt;0,AP450,0)</f>
        <v>0</v>
      </c>
      <c r="AT450" s="141">
        <f>IF(AS450&gt;0,1,0)</f>
        <v>0</v>
      </c>
      <c r="AU450" s="141" t="e">
        <f>IF($H450&gt;0,#REF!,0)</f>
        <v>#REF!</v>
      </c>
      <c r="AV450" s="141" t="e">
        <f>IF(AU450&gt;0,1,0)</f>
        <v>#REF!</v>
      </c>
      <c r="AW450" s="141" t="e">
        <f>IF($H450&gt;0,#REF!,0)</f>
        <v>#REF!</v>
      </c>
      <c r="AX450" s="141" t="e">
        <f>IF(AW450&gt;0,1,0)</f>
        <v>#REF!</v>
      </c>
      <c r="AY450" s="247">
        <f t="shared" si="2339"/>
        <v>1.1999999999999999E-3</v>
      </c>
      <c r="AZ450" s="85"/>
      <c r="BA450" s="86">
        <v>1.2</v>
      </c>
    </row>
    <row r="451" spans="1:53" ht="45.75" x14ac:dyDescent="0.65">
      <c r="A451" s="87" t="str">
        <f>IF(E451+G451&gt;0,A450,"")</f>
        <v/>
      </c>
      <c r="B451" s="87" t="str">
        <f>IF(E451+G451&gt;0,B450,"")</f>
        <v/>
      </c>
      <c r="C451" s="76">
        <v>7</v>
      </c>
      <c r="D451" s="77" t="s">
        <v>253</v>
      </c>
      <c r="E451" s="78">
        <v>0</v>
      </c>
      <c r="F451" s="137">
        <v>1.1000000000000001</v>
      </c>
      <c r="G451" s="78">
        <v>0</v>
      </c>
      <c r="H451" s="249">
        <f t="shared" si="2338"/>
        <v>0</v>
      </c>
      <c r="I451" s="80">
        <f>SUMIF(Y$14:AT$14,C451,Y$6:AT$6)</f>
        <v>0</v>
      </c>
      <c r="J451" s="81">
        <f t="shared" ref="J451:J453" si="2631">IF(H451=0,ROUND(E451*I451,2),ROUND(H451*E451,2))</f>
        <v>0</v>
      </c>
      <c r="K451" s="80">
        <f t="shared" ref="K451:K453" si="2632">ROUND(F451*I451,2)</f>
        <v>0</v>
      </c>
      <c r="L451" s="81">
        <f t="shared" ref="L451:L453" si="2633">IF(H451=0,ROUND(ROUND(F451*I451,2)*G451,2),ROUND(G451*H451,2))</f>
        <v>0</v>
      </c>
      <c r="M451" s="81">
        <f t="shared" ref="M451:M453" si="2634">L451-ROUND(G451*I451,2)</f>
        <v>0</v>
      </c>
      <c r="N451" s="82"/>
      <c r="O451" s="81">
        <f t="shared" ref="O451:O453" si="2635">J451+L451+N451</f>
        <v>0</v>
      </c>
      <c r="Q451" s="83">
        <f t="shared" si="2347"/>
        <v>153.91</v>
      </c>
      <c r="R451" s="81">
        <f t="shared" ref="R451:R453" si="2636">ROUND(Q451*E451,2)</f>
        <v>0</v>
      </c>
      <c r="S451" s="83">
        <f t="shared" ref="S451:S453" si="2637">ROUND(F451*Q451,2)</f>
        <v>169.3</v>
      </c>
      <c r="T451" s="81">
        <f t="shared" ref="T451:T453" si="2638">ROUND(S451*G451,2)</f>
        <v>0</v>
      </c>
      <c r="U451" s="81">
        <f t="shared" ref="U451:U453" si="2639">T451-ROUND(Q451*G451,2)</f>
        <v>0</v>
      </c>
      <c r="V451" s="82"/>
      <c r="W451" s="81">
        <f t="shared" ref="W451:W453" si="2640">R451+T451+V451</f>
        <v>0</v>
      </c>
      <c r="X451" s="10"/>
      <c r="Y451" s="151"/>
      <c r="Z451" s="151"/>
      <c r="AA451" s="151"/>
      <c r="AB451" s="151"/>
      <c r="AC451" s="151"/>
      <c r="AD451" s="151"/>
      <c r="AE451" s="159"/>
      <c r="AF451" s="159"/>
      <c r="AG451" s="159"/>
      <c r="AH451" s="159"/>
      <c r="AI451" s="84">
        <f t="shared" ref="AI451" si="2641">IF($I451=AI$6,$E451,0)</f>
        <v>0</v>
      </c>
      <c r="AJ451" s="84">
        <f t="shared" si="2629"/>
        <v>0</v>
      </c>
      <c r="AK451" s="141">
        <f t="shared" ref="AK451:AK453" si="2642">IF($H451&gt;0,AI451,0)</f>
        <v>0</v>
      </c>
      <c r="AL451" s="141">
        <f t="shared" ref="AL451:AL453" si="2643">IF(AK451&gt;0,1,0)</f>
        <v>0</v>
      </c>
      <c r="AM451" s="141">
        <f t="shared" ref="AM451:AM453" si="2644">IF($H451&gt;0,AJ451,0)</f>
        <v>0</v>
      </c>
      <c r="AN451" s="141">
        <f t="shared" ref="AN451:AN453" si="2645">IF(AM451&gt;0,1,0)</f>
        <v>0</v>
      </c>
      <c r="AO451" s="84">
        <f t="shared" ref="AO451" si="2646">IF($I451=AO$6,$E451,0)</f>
        <v>0</v>
      </c>
      <c r="AP451" s="84">
        <f t="shared" si="2630"/>
        <v>0</v>
      </c>
      <c r="AQ451" s="141">
        <f t="shared" ref="AQ451:AQ453" si="2647">IF($H451&gt;0,AO451,0)</f>
        <v>0</v>
      </c>
      <c r="AR451" s="141">
        <f t="shared" ref="AR451:AR453" si="2648">IF(AQ451&gt;0,1,0)</f>
        <v>0</v>
      </c>
      <c r="AS451" s="141">
        <f t="shared" ref="AS451:AS453" si="2649">IF($H451&gt;0,AP451,0)</f>
        <v>0</v>
      </c>
      <c r="AT451" s="141">
        <f t="shared" ref="AT451:AT453" si="2650">IF(AS451&gt;0,1,0)</f>
        <v>0</v>
      </c>
      <c r="AU451" s="141">
        <f>IF($H451&gt;0,#REF!,0)</f>
        <v>0</v>
      </c>
      <c r="AV451" s="141">
        <f t="shared" ref="AV451:AV453" si="2651">IF(AU451&gt;0,1,0)</f>
        <v>0</v>
      </c>
      <c r="AW451" s="141">
        <f>IF($H451&gt;0,#REF!,0)</f>
        <v>0</v>
      </c>
      <c r="AX451" s="141">
        <f t="shared" ref="AX451:AX453" si="2652">IF(AW451&gt;0,1,0)</f>
        <v>0</v>
      </c>
      <c r="AY451" s="247">
        <f t="shared" si="2339"/>
        <v>0</v>
      </c>
      <c r="AZ451" s="85"/>
      <c r="BA451" s="86">
        <v>0</v>
      </c>
    </row>
    <row r="452" spans="1:53" ht="45.75" x14ac:dyDescent="0.65">
      <c r="A452" s="87" t="str">
        <f>IF(E452+G452&gt;0,A450,"")</f>
        <v/>
      </c>
      <c r="B452" s="87" t="str">
        <f>IF(E452+G452&gt;0,B450,"")</f>
        <v/>
      </c>
      <c r="C452" s="76">
        <f>C451</f>
        <v>7</v>
      </c>
      <c r="D452" s="77" t="s">
        <v>253</v>
      </c>
      <c r="E452" s="78">
        <v>0</v>
      </c>
      <c r="F452" s="137">
        <v>1.5</v>
      </c>
      <c r="G452" s="78">
        <v>0</v>
      </c>
      <c r="H452" s="249">
        <f t="shared" si="2338"/>
        <v>0</v>
      </c>
      <c r="I452" s="80">
        <f>SUMIF(Y$14:AT$14,C452,Y$7:AT$7)</f>
        <v>0</v>
      </c>
      <c r="J452" s="81">
        <f t="shared" si="2631"/>
        <v>0</v>
      </c>
      <c r="K452" s="80">
        <f t="shared" si="2632"/>
        <v>0</v>
      </c>
      <c r="L452" s="81">
        <f t="shared" si="2633"/>
        <v>0</v>
      </c>
      <c r="M452" s="81">
        <f t="shared" si="2634"/>
        <v>0</v>
      </c>
      <c r="N452" s="82"/>
      <c r="O452" s="81">
        <f t="shared" si="2635"/>
        <v>0</v>
      </c>
      <c r="Q452" s="83">
        <f t="shared" si="2347"/>
        <v>153.91</v>
      </c>
      <c r="R452" s="81">
        <f t="shared" si="2636"/>
        <v>0</v>
      </c>
      <c r="S452" s="83">
        <f t="shared" si="2637"/>
        <v>230.87</v>
      </c>
      <c r="T452" s="81">
        <f t="shared" si="2638"/>
        <v>0</v>
      </c>
      <c r="U452" s="81">
        <f t="shared" si="2639"/>
        <v>0</v>
      </c>
      <c r="V452" s="82"/>
      <c r="W452" s="81">
        <f t="shared" si="2640"/>
        <v>0</v>
      </c>
      <c r="X452" s="10"/>
      <c r="Y452" s="151"/>
      <c r="Z452" s="151"/>
      <c r="AA452" s="151"/>
      <c r="AB452" s="151"/>
      <c r="AC452" s="151"/>
      <c r="AD452" s="151"/>
      <c r="AE452" s="159"/>
      <c r="AF452" s="159"/>
      <c r="AG452" s="159"/>
      <c r="AH452" s="159"/>
      <c r="AI452" s="84">
        <f>IF($I452=AI$7,$E452,0)</f>
        <v>0</v>
      </c>
      <c r="AJ452" s="84">
        <f>IF($K452=ROUND(AI$7*$F452,2),$G452,0)</f>
        <v>0</v>
      </c>
      <c r="AK452" s="141">
        <f t="shared" si="2642"/>
        <v>0</v>
      </c>
      <c r="AL452" s="141">
        <f t="shared" si="2643"/>
        <v>0</v>
      </c>
      <c r="AM452" s="141">
        <f t="shared" si="2644"/>
        <v>0</v>
      </c>
      <c r="AN452" s="141">
        <f t="shared" si="2645"/>
        <v>0</v>
      </c>
      <c r="AO452" s="84">
        <f>IF($I452=AO$7,$E452,0)</f>
        <v>0</v>
      </c>
      <c r="AP452" s="84">
        <f>IF($K452=ROUND(AO$7*$F452,2),$G452,0)</f>
        <v>0</v>
      </c>
      <c r="AQ452" s="141">
        <f t="shared" si="2647"/>
        <v>0</v>
      </c>
      <c r="AR452" s="141">
        <f t="shared" si="2648"/>
        <v>0</v>
      </c>
      <c r="AS452" s="141">
        <f t="shared" si="2649"/>
        <v>0</v>
      </c>
      <c r="AT452" s="141">
        <f t="shared" si="2650"/>
        <v>0</v>
      </c>
      <c r="AU452" s="141">
        <f>IF($H452&gt;0,#REF!,0)</f>
        <v>0</v>
      </c>
      <c r="AV452" s="141">
        <f t="shared" si="2651"/>
        <v>0</v>
      </c>
      <c r="AW452" s="141">
        <f>IF($H452&gt;0,#REF!,0)</f>
        <v>0</v>
      </c>
      <c r="AX452" s="141">
        <f t="shared" si="2652"/>
        <v>0</v>
      </c>
      <c r="AY452" s="247">
        <f t="shared" si="2339"/>
        <v>0</v>
      </c>
      <c r="AZ452" s="85"/>
      <c r="BA452" s="86">
        <v>0</v>
      </c>
    </row>
    <row r="453" spans="1:53" ht="45.75" x14ac:dyDescent="0.65">
      <c r="A453" s="87" t="str">
        <f>IF(E453+G453&gt;0,A450,"")</f>
        <v/>
      </c>
      <c r="B453" s="87" t="str">
        <f>IF(E453+G453&gt;0,B450,"")</f>
        <v/>
      </c>
      <c r="C453" s="76">
        <f>C451</f>
        <v>7</v>
      </c>
      <c r="D453" s="77" t="s">
        <v>253</v>
      </c>
      <c r="E453" s="78">
        <v>0</v>
      </c>
      <c r="F453" s="137">
        <v>1.1000000000000001</v>
      </c>
      <c r="G453" s="78">
        <v>0</v>
      </c>
      <c r="H453" s="249">
        <f t="shared" si="2338"/>
        <v>0</v>
      </c>
      <c r="I453" s="80">
        <f>SUMIF(Y$14:AT$14,C453,Y$7:AT$7)</f>
        <v>0</v>
      </c>
      <c r="J453" s="81">
        <f t="shared" si="2631"/>
        <v>0</v>
      </c>
      <c r="K453" s="80">
        <f t="shared" si="2632"/>
        <v>0</v>
      </c>
      <c r="L453" s="81">
        <f t="shared" si="2633"/>
        <v>0</v>
      </c>
      <c r="M453" s="81">
        <f t="shared" si="2634"/>
        <v>0</v>
      </c>
      <c r="N453" s="82"/>
      <c r="O453" s="81">
        <f t="shared" si="2635"/>
        <v>0</v>
      </c>
      <c r="Q453" s="83">
        <f t="shared" si="2347"/>
        <v>153.91</v>
      </c>
      <c r="R453" s="81">
        <f t="shared" si="2636"/>
        <v>0</v>
      </c>
      <c r="S453" s="83">
        <f t="shared" si="2637"/>
        <v>169.3</v>
      </c>
      <c r="T453" s="81">
        <f t="shared" si="2638"/>
        <v>0</v>
      </c>
      <c r="U453" s="81">
        <f t="shared" si="2639"/>
        <v>0</v>
      </c>
      <c r="V453" s="82"/>
      <c r="W453" s="81">
        <f t="shared" si="2640"/>
        <v>0</v>
      </c>
      <c r="X453" s="10"/>
      <c r="Y453" s="151"/>
      <c r="Z453" s="151"/>
      <c r="AA453" s="151"/>
      <c r="AB453" s="151"/>
      <c r="AC453" s="151"/>
      <c r="AD453" s="151"/>
      <c r="AE453" s="159"/>
      <c r="AF453" s="159"/>
      <c r="AG453" s="159"/>
      <c r="AH453" s="159"/>
      <c r="AI453" s="84">
        <f>IF($I453=AI$7,$E453,0)</f>
        <v>0</v>
      </c>
      <c r="AJ453" s="84">
        <f>IF($K453=ROUND(AI$7*$F453,2),$G453,0)</f>
        <v>0</v>
      </c>
      <c r="AK453" s="141">
        <f t="shared" si="2642"/>
        <v>0</v>
      </c>
      <c r="AL453" s="141">
        <f t="shared" si="2643"/>
        <v>0</v>
      </c>
      <c r="AM453" s="141">
        <f t="shared" si="2644"/>
        <v>0</v>
      </c>
      <c r="AN453" s="141">
        <f t="shared" si="2645"/>
        <v>0</v>
      </c>
      <c r="AO453" s="84">
        <f>IF($I453=AO$7,$E453,0)</f>
        <v>0</v>
      </c>
      <c r="AP453" s="84">
        <f>IF($K453=ROUND(AO$7*$F453,2),$G453,0)</f>
        <v>0</v>
      </c>
      <c r="AQ453" s="141">
        <f t="shared" si="2647"/>
        <v>0</v>
      </c>
      <c r="AR453" s="141">
        <f t="shared" si="2648"/>
        <v>0</v>
      </c>
      <c r="AS453" s="141">
        <f t="shared" si="2649"/>
        <v>0</v>
      </c>
      <c r="AT453" s="141">
        <f t="shared" si="2650"/>
        <v>0</v>
      </c>
      <c r="AU453" s="141">
        <f>IF($H453&gt;0,#REF!,0)</f>
        <v>0</v>
      </c>
      <c r="AV453" s="141">
        <f t="shared" si="2651"/>
        <v>0</v>
      </c>
      <c r="AW453" s="141">
        <f>IF($H453&gt;0,#REF!,0)</f>
        <v>0</v>
      </c>
      <c r="AX453" s="141">
        <f t="shared" si="2652"/>
        <v>0</v>
      </c>
      <c r="AY453" s="247">
        <f t="shared" si="2339"/>
        <v>0</v>
      </c>
      <c r="AZ453" s="85"/>
      <c r="BA453" s="86">
        <v>0</v>
      </c>
    </row>
    <row r="454" spans="1:53" ht="45.75" x14ac:dyDescent="0.65">
      <c r="A454" s="74" t="s">
        <v>254</v>
      </c>
      <c r="B454" s="74" t="s">
        <v>46</v>
      </c>
      <c r="C454" s="76">
        <f>C455</f>
        <v>7</v>
      </c>
      <c r="D454" s="77" t="s">
        <v>255</v>
      </c>
      <c r="E454" s="78">
        <v>0.7</v>
      </c>
      <c r="F454" s="137">
        <v>1.5</v>
      </c>
      <c r="G454" s="78">
        <v>0</v>
      </c>
      <c r="H454" s="249">
        <f t="shared" si="2338"/>
        <v>6.9999999999999999E-4</v>
      </c>
      <c r="I454" s="80">
        <f>SUMIF(Y$14:AT$14,C454,Y$6:AT$6)</f>
        <v>0</v>
      </c>
      <c r="J454" s="81">
        <f>IF(H454=0,ROUND(E454*I454,2),ROUND(H454*E454,2))</f>
        <v>0</v>
      </c>
      <c r="K454" s="80">
        <f>ROUND(F454*I454,2)</f>
        <v>0</v>
      </c>
      <c r="L454" s="81">
        <f>IF(H454=0,ROUND(ROUND(F454*I454,2)*G454,2),ROUND(G454*H454,2))</f>
        <v>0</v>
      </c>
      <c r="M454" s="81">
        <f>L454-ROUND(G454*I454,2)</f>
        <v>0</v>
      </c>
      <c r="N454" s="82"/>
      <c r="O454" s="81">
        <f>J454+L454+N454</f>
        <v>0</v>
      </c>
      <c r="Q454" s="83">
        <f t="shared" si="2347"/>
        <v>153.91</v>
      </c>
      <c r="R454" s="81">
        <f>ROUND(Q454*E454,2)</f>
        <v>107.74</v>
      </c>
      <c r="S454" s="83">
        <f>ROUND(F454*Q454,2)</f>
        <v>230.87</v>
      </c>
      <c r="T454" s="81">
        <f>ROUND(S454*G454,2)</f>
        <v>0</v>
      </c>
      <c r="U454" s="81">
        <f>T454-ROUND(Q454*G454,2)</f>
        <v>0</v>
      </c>
      <c r="V454" s="82"/>
      <c r="W454" s="81">
        <f>R454+T454+V454</f>
        <v>107.74</v>
      </c>
      <c r="X454" s="10"/>
      <c r="Y454" s="151"/>
      <c r="Z454" s="151"/>
      <c r="AA454" s="151"/>
      <c r="AB454" s="151"/>
      <c r="AC454" s="151"/>
      <c r="AD454" s="151"/>
      <c r="AE454" s="159"/>
      <c r="AF454" s="159"/>
      <c r="AG454" s="159"/>
      <c r="AH454" s="159"/>
      <c r="AI454" s="84">
        <f>IF($I454=AI$6,$E454,0)</f>
        <v>0</v>
      </c>
      <c r="AJ454" s="84">
        <f t="shared" ref="AJ454:AJ455" si="2653">IF($K454=ROUND(AI$6*$F454,2),$G454,0)</f>
        <v>0</v>
      </c>
      <c r="AK454" s="141">
        <f>IF($H454&gt;0,AI454,0)</f>
        <v>0</v>
      </c>
      <c r="AL454" s="141">
        <f>IF(AK454&gt;0,1,0)</f>
        <v>0</v>
      </c>
      <c r="AM454" s="141">
        <f>IF($H454&gt;0,AJ454,0)</f>
        <v>0</v>
      </c>
      <c r="AN454" s="141">
        <f>IF(AM454&gt;0,1,0)</f>
        <v>0</v>
      </c>
      <c r="AO454" s="84">
        <f>IF($I454=AO$6,$E454,0)</f>
        <v>0</v>
      </c>
      <c r="AP454" s="84">
        <f t="shared" ref="AP454:AP455" si="2654">IF($K454=ROUND(AO$6*$F454,2),$G454,0)</f>
        <v>0</v>
      </c>
      <c r="AQ454" s="141">
        <f>IF($H454&gt;0,AO454,0)</f>
        <v>0</v>
      </c>
      <c r="AR454" s="141">
        <f>IF(AQ454&gt;0,1,0)</f>
        <v>0</v>
      </c>
      <c r="AS454" s="141">
        <f>IF($H454&gt;0,AP454,0)</f>
        <v>0</v>
      </c>
      <c r="AT454" s="141">
        <f>IF(AS454&gt;0,1,0)</f>
        <v>0</v>
      </c>
      <c r="AU454" s="141" t="e">
        <f>IF($H454&gt;0,#REF!,0)</f>
        <v>#REF!</v>
      </c>
      <c r="AV454" s="141" t="e">
        <f>IF(AU454&gt;0,1,0)</f>
        <v>#REF!</v>
      </c>
      <c r="AW454" s="141" t="e">
        <f>IF($H454&gt;0,#REF!,0)</f>
        <v>#REF!</v>
      </c>
      <c r="AX454" s="141" t="e">
        <f>IF(AW454&gt;0,1,0)</f>
        <v>#REF!</v>
      </c>
      <c r="AY454" s="247">
        <f t="shared" si="2339"/>
        <v>1.1999999999999999E-3</v>
      </c>
      <c r="AZ454" s="85"/>
      <c r="BA454" s="86">
        <v>1.2</v>
      </c>
    </row>
    <row r="455" spans="1:53" ht="45.75" x14ac:dyDescent="0.65">
      <c r="A455" s="87" t="str">
        <f>IF(E455+G455&gt;0,A454,"")</f>
        <v/>
      </c>
      <c r="B455" s="87" t="str">
        <f>IF(E455+G455&gt;0,B454,"")</f>
        <v/>
      </c>
      <c r="C455" s="76">
        <v>7</v>
      </c>
      <c r="D455" s="77" t="s">
        <v>255</v>
      </c>
      <c r="E455" s="78">
        <v>0</v>
      </c>
      <c r="F455" s="137">
        <v>1.1000000000000001</v>
      </c>
      <c r="G455" s="78">
        <v>0</v>
      </c>
      <c r="H455" s="249">
        <f t="shared" si="2338"/>
        <v>0</v>
      </c>
      <c r="I455" s="80">
        <f>SUMIF(Y$14:AT$14,C455,Y$6:AT$6)</f>
        <v>0</v>
      </c>
      <c r="J455" s="81">
        <f t="shared" ref="J455:J457" si="2655">IF(H455=0,ROUND(E455*I455,2),ROUND(H455*E455,2))</f>
        <v>0</v>
      </c>
      <c r="K455" s="80">
        <f t="shared" ref="K455:K457" si="2656">ROUND(F455*I455,2)</f>
        <v>0</v>
      </c>
      <c r="L455" s="81">
        <f t="shared" ref="L455:L457" si="2657">IF(H455=0,ROUND(ROUND(F455*I455,2)*G455,2),ROUND(G455*H455,2))</f>
        <v>0</v>
      </c>
      <c r="M455" s="81">
        <f t="shared" ref="M455:M457" si="2658">L455-ROUND(G455*I455,2)</f>
        <v>0</v>
      </c>
      <c r="N455" s="82"/>
      <c r="O455" s="81">
        <f t="shared" ref="O455:O457" si="2659">J455+L455+N455</f>
        <v>0</v>
      </c>
      <c r="Q455" s="83">
        <f t="shared" si="2347"/>
        <v>153.91</v>
      </c>
      <c r="R455" s="81">
        <f t="shared" ref="R455:R457" si="2660">ROUND(Q455*E455,2)</f>
        <v>0</v>
      </c>
      <c r="S455" s="83">
        <f t="shared" ref="S455:S457" si="2661">ROUND(F455*Q455,2)</f>
        <v>169.3</v>
      </c>
      <c r="T455" s="81">
        <f t="shared" ref="T455:T457" si="2662">ROUND(S455*G455,2)</f>
        <v>0</v>
      </c>
      <c r="U455" s="81">
        <f t="shared" ref="U455:U457" si="2663">T455-ROUND(Q455*G455,2)</f>
        <v>0</v>
      </c>
      <c r="V455" s="82"/>
      <c r="W455" s="81">
        <f t="shared" ref="W455:W457" si="2664">R455+T455+V455</f>
        <v>0</v>
      </c>
      <c r="X455" s="10"/>
      <c r="Y455" s="151"/>
      <c r="Z455" s="151"/>
      <c r="AA455" s="151"/>
      <c r="AB455" s="151"/>
      <c r="AC455" s="151"/>
      <c r="AD455" s="151"/>
      <c r="AE455" s="159"/>
      <c r="AF455" s="159"/>
      <c r="AG455" s="159"/>
      <c r="AH455" s="159"/>
      <c r="AI455" s="84">
        <f t="shared" ref="AI455" si="2665">IF($I455=AI$6,$E455,0)</f>
        <v>0</v>
      </c>
      <c r="AJ455" s="84">
        <f t="shared" si="2653"/>
        <v>0</v>
      </c>
      <c r="AK455" s="141">
        <f t="shared" ref="AK455:AK457" si="2666">IF($H455&gt;0,AI455,0)</f>
        <v>0</v>
      </c>
      <c r="AL455" s="141">
        <f t="shared" ref="AL455:AL457" si="2667">IF(AK455&gt;0,1,0)</f>
        <v>0</v>
      </c>
      <c r="AM455" s="141">
        <f t="shared" ref="AM455:AM457" si="2668">IF($H455&gt;0,AJ455,0)</f>
        <v>0</v>
      </c>
      <c r="AN455" s="141">
        <f t="shared" ref="AN455:AN457" si="2669">IF(AM455&gt;0,1,0)</f>
        <v>0</v>
      </c>
      <c r="AO455" s="84">
        <f t="shared" ref="AO455" si="2670">IF($I455=AO$6,$E455,0)</f>
        <v>0</v>
      </c>
      <c r="AP455" s="84">
        <f t="shared" si="2654"/>
        <v>0</v>
      </c>
      <c r="AQ455" s="141">
        <f t="shared" ref="AQ455:AQ457" si="2671">IF($H455&gt;0,AO455,0)</f>
        <v>0</v>
      </c>
      <c r="AR455" s="141">
        <f t="shared" ref="AR455:AR457" si="2672">IF(AQ455&gt;0,1,0)</f>
        <v>0</v>
      </c>
      <c r="AS455" s="141">
        <f t="shared" ref="AS455:AS457" si="2673">IF($H455&gt;0,AP455,0)</f>
        <v>0</v>
      </c>
      <c r="AT455" s="141">
        <f t="shared" ref="AT455:AT457" si="2674">IF(AS455&gt;0,1,0)</f>
        <v>0</v>
      </c>
      <c r="AU455" s="141">
        <f>IF($H455&gt;0,#REF!,0)</f>
        <v>0</v>
      </c>
      <c r="AV455" s="141">
        <f t="shared" ref="AV455:AV457" si="2675">IF(AU455&gt;0,1,0)</f>
        <v>0</v>
      </c>
      <c r="AW455" s="141">
        <f>IF($H455&gt;0,#REF!,0)</f>
        <v>0</v>
      </c>
      <c r="AX455" s="141">
        <f t="shared" ref="AX455:AX457" si="2676">IF(AW455&gt;0,1,0)</f>
        <v>0</v>
      </c>
      <c r="AY455" s="247">
        <f t="shared" si="2339"/>
        <v>0</v>
      </c>
      <c r="AZ455" s="85"/>
      <c r="BA455" s="86">
        <v>0</v>
      </c>
    </row>
    <row r="456" spans="1:53" ht="45.75" x14ac:dyDescent="0.65">
      <c r="A456" s="87" t="str">
        <f>IF(E456+G456&gt;0,A454,"")</f>
        <v/>
      </c>
      <c r="B456" s="87" t="str">
        <f>IF(E456+G456&gt;0,B454,"")</f>
        <v/>
      </c>
      <c r="C456" s="76">
        <f>C455</f>
        <v>7</v>
      </c>
      <c r="D456" s="77" t="s">
        <v>255</v>
      </c>
      <c r="E456" s="78">
        <v>0</v>
      </c>
      <c r="F456" s="137">
        <v>1.5</v>
      </c>
      <c r="G456" s="78">
        <v>0</v>
      </c>
      <c r="H456" s="249">
        <f t="shared" si="2338"/>
        <v>0</v>
      </c>
      <c r="I456" s="80">
        <f>SUMIF(Y$14:AT$14,C456,Y$7:AT$7)</f>
        <v>0</v>
      </c>
      <c r="J456" s="81">
        <f t="shared" si="2655"/>
        <v>0</v>
      </c>
      <c r="K456" s="80">
        <f t="shared" si="2656"/>
        <v>0</v>
      </c>
      <c r="L456" s="81">
        <f t="shared" si="2657"/>
        <v>0</v>
      </c>
      <c r="M456" s="81">
        <f t="shared" si="2658"/>
        <v>0</v>
      </c>
      <c r="N456" s="82"/>
      <c r="O456" s="81">
        <f t="shared" si="2659"/>
        <v>0</v>
      </c>
      <c r="Q456" s="83">
        <f t="shared" si="2347"/>
        <v>153.91</v>
      </c>
      <c r="R456" s="81">
        <f t="shared" si="2660"/>
        <v>0</v>
      </c>
      <c r="S456" s="83">
        <f t="shared" si="2661"/>
        <v>230.87</v>
      </c>
      <c r="T456" s="81">
        <f t="shared" si="2662"/>
        <v>0</v>
      </c>
      <c r="U456" s="81">
        <f t="shared" si="2663"/>
        <v>0</v>
      </c>
      <c r="V456" s="82"/>
      <c r="W456" s="81">
        <f t="shared" si="2664"/>
        <v>0</v>
      </c>
      <c r="X456" s="10"/>
      <c r="Y456" s="151"/>
      <c r="Z456" s="151"/>
      <c r="AA456" s="151"/>
      <c r="AB456" s="151"/>
      <c r="AC456" s="151"/>
      <c r="AD456" s="151"/>
      <c r="AE456" s="159"/>
      <c r="AF456" s="159"/>
      <c r="AG456" s="159"/>
      <c r="AH456" s="159"/>
      <c r="AI456" s="84">
        <f>IF($I456=AI$7,$E456,0)</f>
        <v>0</v>
      </c>
      <c r="AJ456" s="84">
        <f>IF($K456=ROUND(AI$7*$F456,2),$G456,0)</f>
        <v>0</v>
      </c>
      <c r="AK456" s="141">
        <f t="shared" si="2666"/>
        <v>0</v>
      </c>
      <c r="AL456" s="141">
        <f t="shared" si="2667"/>
        <v>0</v>
      </c>
      <c r="AM456" s="141">
        <f t="shared" si="2668"/>
        <v>0</v>
      </c>
      <c r="AN456" s="141">
        <f t="shared" si="2669"/>
        <v>0</v>
      </c>
      <c r="AO456" s="84">
        <f>IF($I456=AO$7,$E456,0)</f>
        <v>0</v>
      </c>
      <c r="AP456" s="84">
        <f>IF($K456=ROUND(AO$7*$F456,2),$G456,0)</f>
        <v>0</v>
      </c>
      <c r="AQ456" s="141">
        <f t="shared" si="2671"/>
        <v>0</v>
      </c>
      <c r="AR456" s="141">
        <f t="shared" si="2672"/>
        <v>0</v>
      </c>
      <c r="AS456" s="141">
        <f t="shared" si="2673"/>
        <v>0</v>
      </c>
      <c r="AT456" s="141">
        <f t="shared" si="2674"/>
        <v>0</v>
      </c>
      <c r="AU456" s="141">
        <f>IF($H456&gt;0,#REF!,0)</f>
        <v>0</v>
      </c>
      <c r="AV456" s="141">
        <f t="shared" si="2675"/>
        <v>0</v>
      </c>
      <c r="AW456" s="141">
        <f>IF($H456&gt;0,#REF!,0)</f>
        <v>0</v>
      </c>
      <c r="AX456" s="141">
        <f t="shared" si="2676"/>
        <v>0</v>
      </c>
      <c r="AY456" s="247">
        <f t="shared" si="2339"/>
        <v>0</v>
      </c>
      <c r="AZ456" s="85"/>
      <c r="BA456" s="86">
        <v>0</v>
      </c>
    </row>
    <row r="457" spans="1:53" ht="45.75" x14ac:dyDescent="0.65">
      <c r="A457" s="87" t="str">
        <f>IF(E457+G457&gt;0,A454,"")</f>
        <v/>
      </c>
      <c r="B457" s="87" t="str">
        <f>IF(E457+G457&gt;0,B454,"")</f>
        <v/>
      </c>
      <c r="C457" s="76">
        <f>C455</f>
        <v>7</v>
      </c>
      <c r="D457" s="77" t="s">
        <v>255</v>
      </c>
      <c r="E457" s="78">
        <v>0</v>
      </c>
      <c r="F457" s="137">
        <v>1.1000000000000001</v>
      </c>
      <c r="G457" s="78">
        <v>0</v>
      </c>
      <c r="H457" s="249">
        <f t="shared" si="2338"/>
        <v>0</v>
      </c>
      <c r="I457" s="80">
        <f>SUMIF(Y$14:AT$14,C457,Y$7:AT$7)</f>
        <v>0</v>
      </c>
      <c r="J457" s="81">
        <f t="shared" si="2655"/>
        <v>0</v>
      </c>
      <c r="K457" s="80">
        <f t="shared" si="2656"/>
        <v>0</v>
      </c>
      <c r="L457" s="81">
        <f t="shared" si="2657"/>
        <v>0</v>
      </c>
      <c r="M457" s="81">
        <f t="shared" si="2658"/>
        <v>0</v>
      </c>
      <c r="N457" s="82"/>
      <c r="O457" s="81">
        <f t="shared" si="2659"/>
        <v>0</v>
      </c>
      <c r="Q457" s="83">
        <f t="shared" si="2347"/>
        <v>153.91</v>
      </c>
      <c r="R457" s="81">
        <f t="shared" si="2660"/>
        <v>0</v>
      </c>
      <c r="S457" s="83">
        <f t="shared" si="2661"/>
        <v>169.3</v>
      </c>
      <c r="T457" s="81">
        <f t="shared" si="2662"/>
        <v>0</v>
      </c>
      <c r="U457" s="81">
        <f t="shared" si="2663"/>
        <v>0</v>
      </c>
      <c r="V457" s="82"/>
      <c r="W457" s="81">
        <f t="shared" si="2664"/>
        <v>0</v>
      </c>
      <c r="X457" s="10"/>
      <c r="Y457" s="151"/>
      <c r="Z457" s="151"/>
      <c r="AA457" s="151"/>
      <c r="AB457" s="151"/>
      <c r="AC457" s="151"/>
      <c r="AD457" s="151"/>
      <c r="AE457" s="159"/>
      <c r="AF457" s="159"/>
      <c r="AG457" s="159"/>
      <c r="AH457" s="159"/>
      <c r="AI457" s="84">
        <f>IF($I457=AI$7,$E457,0)</f>
        <v>0</v>
      </c>
      <c r="AJ457" s="84">
        <f>IF($K457=ROUND(AI$7*$F457,2),$G457,0)</f>
        <v>0</v>
      </c>
      <c r="AK457" s="141">
        <f t="shared" si="2666"/>
        <v>0</v>
      </c>
      <c r="AL457" s="141">
        <f t="shared" si="2667"/>
        <v>0</v>
      </c>
      <c r="AM457" s="141">
        <f t="shared" si="2668"/>
        <v>0</v>
      </c>
      <c r="AN457" s="141">
        <f t="shared" si="2669"/>
        <v>0</v>
      </c>
      <c r="AO457" s="84">
        <f>IF($I457=AO$7,$E457,0)</f>
        <v>0</v>
      </c>
      <c r="AP457" s="84">
        <f>IF($K457=ROUND(AO$7*$F457,2),$G457,0)</f>
        <v>0</v>
      </c>
      <c r="AQ457" s="141">
        <f t="shared" si="2671"/>
        <v>0</v>
      </c>
      <c r="AR457" s="141">
        <f t="shared" si="2672"/>
        <v>0</v>
      </c>
      <c r="AS457" s="141">
        <f t="shared" si="2673"/>
        <v>0</v>
      </c>
      <c r="AT457" s="141">
        <f t="shared" si="2674"/>
        <v>0</v>
      </c>
      <c r="AU457" s="141">
        <f>IF($H457&gt;0,#REF!,0)</f>
        <v>0</v>
      </c>
      <c r="AV457" s="141">
        <f t="shared" si="2675"/>
        <v>0</v>
      </c>
      <c r="AW457" s="141">
        <f>IF($H457&gt;0,#REF!,0)</f>
        <v>0</v>
      </c>
      <c r="AX457" s="141">
        <f t="shared" si="2676"/>
        <v>0</v>
      </c>
      <c r="AY457" s="247">
        <f t="shared" si="2339"/>
        <v>0</v>
      </c>
      <c r="AZ457" s="85"/>
      <c r="BA457" s="86">
        <v>0</v>
      </c>
    </row>
    <row r="458" spans="1:53" ht="45.75" x14ac:dyDescent="0.65">
      <c r="A458" s="74" t="s">
        <v>256</v>
      </c>
      <c r="B458" s="74" t="s">
        <v>46</v>
      </c>
      <c r="C458" s="76">
        <f>C459</f>
        <v>6</v>
      </c>
      <c r="D458" s="77" t="s">
        <v>257</v>
      </c>
      <c r="E458" s="78">
        <v>1.17</v>
      </c>
      <c r="F458" s="137">
        <v>1.5</v>
      </c>
      <c r="G458" s="78">
        <v>0</v>
      </c>
      <c r="H458" s="249">
        <f t="shared" si="2338"/>
        <v>1.17E-3</v>
      </c>
      <c r="I458" s="80">
        <f>SUMIF(Y$14:AT$14,C458,Y$6:AT$6)</f>
        <v>0</v>
      </c>
      <c r="J458" s="81">
        <f>IF(H458=0,ROUND(E458*I458,2),ROUND(H458*E458,2))</f>
        <v>0</v>
      </c>
      <c r="K458" s="80">
        <f>ROUND(F458*I458,2)</f>
        <v>0</v>
      </c>
      <c r="L458" s="81">
        <f>IF(H458=0,ROUND(ROUND(F458*I458,2)*G458,2),ROUND(G458*H458,2))</f>
        <v>0</v>
      </c>
      <c r="M458" s="81">
        <f>L458-ROUND(G458*I458,2)</f>
        <v>0</v>
      </c>
      <c r="N458" s="82"/>
      <c r="O458" s="81">
        <f>J458+L458+N458</f>
        <v>0</v>
      </c>
      <c r="Q458" s="83">
        <f t="shared" si="2347"/>
        <v>153.91</v>
      </c>
      <c r="R458" s="81">
        <f>ROUND(Q458*E458,2)</f>
        <v>180.07</v>
      </c>
      <c r="S458" s="83">
        <f>ROUND(F458*Q458,2)</f>
        <v>230.87</v>
      </c>
      <c r="T458" s="81">
        <f>ROUND(S458*G458,2)</f>
        <v>0</v>
      </c>
      <c r="U458" s="81">
        <f>T458-ROUND(Q458*G458,2)</f>
        <v>0</v>
      </c>
      <c r="V458" s="82"/>
      <c r="W458" s="81">
        <f>R458+T458+V458</f>
        <v>180.07</v>
      </c>
      <c r="X458" s="10"/>
      <c r="Y458" s="151"/>
      <c r="Z458" s="151"/>
      <c r="AA458" s="151"/>
      <c r="AB458" s="151"/>
      <c r="AC458" s="151"/>
      <c r="AD458" s="151"/>
      <c r="AE458" s="159"/>
      <c r="AF458" s="159"/>
      <c r="AG458" s="159"/>
      <c r="AH458" s="159"/>
      <c r="AI458" s="84">
        <f>IF($I458=AI$6,$E458,0)</f>
        <v>0</v>
      </c>
      <c r="AJ458" s="84">
        <f t="shared" ref="AJ458:AJ459" si="2677">IF($K458=ROUND(AI$6*$F458,2),$G458,0)</f>
        <v>0</v>
      </c>
      <c r="AK458" s="141">
        <f>IF($H458&gt;0,AI458,0)</f>
        <v>0</v>
      </c>
      <c r="AL458" s="141">
        <f>IF(AK458&gt;0,1,0)</f>
        <v>0</v>
      </c>
      <c r="AM458" s="141">
        <f>IF($H458&gt;0,AJ458,0)</f>
        <v>0</v>
      </c>
      <c r="AN458" s="141">
        <f>IF(AM458&gt;0,1,0)</f>
        <v>0</v>
      </c>
      <c r="AO458" s="84">
        <f>IF($I458=AO$6,$E458,0)</f>
        <v>0</v>
      </c>
      <c r="AP458" s="84">
        <f t="shared" ref="AP458:AP459" si="2678">IF($K458=ROUND(AO$6*$F458,2),$G458,0)</f>
        <v>0</v>
      </c>
      <c r="AQ458" s="141">
        <f>IF($H458&gt;0,AO458,0)</f>
        <v>0</v>
      </c>
      <c r="AR458" s="141">
        <f>IF(AQ458&gt;0,1,0)</f>
        <v>0</v>
      </c>
      <c r="AS458" s="141">
        <f>IF($H458&gt;0,AP458,0)</f>
        <v>0</v>
      </c>
      <c r="AT458" s="141">
        <f>IF(AS458&gt;0,1,0)</f>
        <v>0</v>
      </c>
      <c r="AU458" s="141" t="e">
        <f>IF($H458&gt;0,#REF!,0)</f>
        <v>#REF!</v>
      </c>
      <c r="AV458" s="141" t="e">
        <f>IF(AU458&gt;0,1,0)</f>
        <v>#REF!</v>
      </c>
      <c r="AW458" s="141" t="e">
        <f>IF($H458&gt;0,#REF!,0)</f>
        <v>#REF!</v>
      </c>
      <c r="AX458" s="141" t="e">
        <f>IF(AW458&gt;0,1,0)</f>
        <v>#REF!</v>
      </c>
      <c r="AY458" s="247">
        <f t="shared" si="2339"/>
        <v>2.5000000000000001E-3</v>
      </c>
      <c r="AZ458" s="85"/>
      <c r="BA458" s="86">
        <v>2.5</v>
      </c>
    </row>
    <row r="459" spans="1:53" ht="45.75" x14ac:dyDescent="0.65">
      <c r="A459" s="87" t="str">
        <f>IF(E459+G459&gt;0,A458,"")</f>
        <v/>
      </c>
      <c r="B459" s="87" t="str">
        <f>IF(E459+G459&gt;0,B458,"")</f>
        <v/>
      </c>
      <c r="C459" s="76">
        <v>6</v>
      </c>
      <c r="D459" s="77" t="s">
        <v>257</v>
      </c>
      <c r="E459" s="78">
        <v>0</v>
      </c>
      <c r="F459" s="137">
        <v>1.1000000000000001</v>
      </c>
      <c r="G459" s="78">
        <v>0</v>
      </c>
      <c r="H459" s="249">
        <f t="shared" si="2338"/>
        <v>0</v>
      </c>
      <c r="I459" s="80">
        <f>SUMIF(Y$14:AT$14,C459,Y$6:AT$6)</f>
        <v>0</v>
      </c>
      <c r="J459" s="81">
        <f t="shared" ref="J459:J461" si="2679">IF(H459=0,ROUND(E459*I459,2),ROUND(H459*E459,2))</f>
        <v>0</v>
      </c>
      <c r="K459" s="80">
        <f t="shared" ref="K459:K461" si="2680">ROUND(F459*I459,2)</f>
        <v>0</v>
      </c>
      <c r="L459" s="81">
        <f t="shared" ref="L459:L461" si="2681">IF(H459=0,ROUND(ROUND(F459*I459,2)*G459,2),ROUND(G459*H459,2))</f>
        <v>0</v>
      </c>
      <c r="M459" s="81">
        <f t="shared" ref="M459:M461" si="2682">L459-ROUND(G459*I459,2)</f>
        <v>0</v>
      </c>
      <c r="N459" s="82"/>
      <c r="O459" s="81">
        <f t="shared" ref="O459:O461" si="2683">J459+L459+N459</f>
        <v>0</v>
      </c>
      <c r="Q459" s="83">
        <f t="shared" si="2347"/>
        <v>153.91</v>
      </c>
      <c r="R459" s="81">
        <f t="shared" ref="R459:R461" si="2684">ROUND(Q459*E459,2)</f>
        <v>0</v>
      </c>
      <c r="S459" s="83">
        <f t="shared" ref="S459:S461" si="2685">ROUND(F459*Q459,2)</f>
        <v>169.3</v>
      </c>
      <c r="T459" s="81">
        <f t="shared" ref="T459:T461" si="2686">ROUND(S459*G459,2)</f>
        <v>0</v>
      </c>
      <c r="U459" s="81">
        <f t="shared" ref="U459:U461" si="2687">T459-ROUND(Q459*G459,2)</f>
        <v>0</v>
      </c>
      <c r="V459" s="82"/>
      <c r="W459" s="81">
        <f t="shared" ref="W459:W461" si="2688">R459+T459+V459</f>
        <v>0</v>
      </c>
      <c r="X459" s="10"/>
      <c r="Y459" s="151"/>
      <c r="Z459" s="151"/>
      <c r="AA459" s="151"/>
      <c r="AB459" s="151"/>
      <c r="AC459" s="151"/>
      <c r="AD459" s="151"/>
      <c r="AE459" s="159"/>
      <c r="AF459" s="159"/>
      <c r="AG459" s="159"/>
      <c r="AH459" s="159"/>
      <c r="AI459" s="84">
        <f t="shared" ref="AI459" si="2689">IF($I459=AI$6,$E459,0)</f>
        <v>0</v>
      </c>
      <c r="AJ459" s="84">
        <f t="shared" si="2677"/>
        <v>0</v>
      </c>
      <c r="AK459" s="141">
        <f t="shared" ref="AK459:AK461" si="2690">IF($H459&gt;0,AI459,0)</f>
        <v>0</v>
      </c>
      <c r="AL459" s="141">
        <f t="shared" ref="AL459:AL461" si="2691">IF(AK459&gt;0,1,0)</f>
        <v>0</v>
      </c>
      <c r="AM459" s="141">
        <f t="shared" ref="AM459:AM461" si="2692">IF($H459&gt;0,AJ459,0)</f>
        <v>0</v>
      </c>
      <c r="AN459" s="141">
        <f t="shared" ref="AN459:AN461" si="2693">IF(AM459&gt;0,1,0)</f>
        <v>0</v>
      </c>
      <c r="AO459" s="84">
        <f t="shared" ref="AO459" si="2694">IF($I459=AO$6,$E459,0)</f>
        <v>0</v>
      </c>
      <c r="AP459" s="84">
        <f t="shared" si="2678"/>
        <v>0</v>
      </c>
      <c r="AQ459" s="141">
        <f t="shared" ref="AQ459:AQ461" si="2695">IF($H459&gt;0,AO459,0)</f>
        <v>0</v>
      </c>
      <c r="AR459" s="141">
        <f t="shared" ref="AR459:AR461" si="2696">IF(AQ459&gt;0,1,0)</f>
        <v>0</v>
      </c>
      <c r="AS459" s="141">
        <f t="shared" ref="AS459:AS461" si="2697">IF($H459&gt;0,AP459,0)</f>
        <v>0</v>
      </c>
      <c r="AT459" s="141">
        <f t="shared" ref="AT459:AT461" si="2698">IF(AS459&gt;0,1,0)</f>
        <v>0</v>
      </c>
      <c r="AU459" s="141">
        <f>IF($H459&gt;0,#REF!,0)</f>
        <v>0</v>
      </c>
      <c r="AV459" s="141">
        <f t="shared" ref="AV459:AV461" si="2699">IF(AU459&gt;0,1,0)</f>
        <v>0</v>
      </c>
      <c r="AW459" s="141">
        <f>IF($H459&gt;0,#REF!,0)</f>
        <v>0</v>
      </c>
      <c r="AX459" s="141">
        <f t="shared" ref="AX459:AX461" si="2700">IF(AW459&gt;0,1,0)</f>
        <v>0</v>
      </c>
      <c r="AY459" s="247">
        <f t="shared" si="2339"/>
        <v>0</v>
      </c>
      <c r="AZ459" s="85"/>
      <c r="BA459" s="86">
        <v>0</v>
      </c>
    </row>
    <row r="460" spans="1:53" ht="45.75" x14ac:dyDescent="0.65">
      <c r="A460" s="87" t="str">
        <f>IF(E460+G460&gt;0,A458,"")</f>
        <v/>
      </c>
      <c r="B460" s="87" t="str">
        <f>IF(E460+G460&gt;0,B458,"")</f>
        <v/>
      </c>
      <c r="C460" s="76">
        <f>C459</f>
        <v>6</v>
      </c>
      <c r="D460" s="77" t="s">
        <v>257</v>
      </c>
      <c r="E460" s="78">
        <v>0</v>
      </c>
      <c r="F460" s="137">
        <v>1.5</v>
      </c>
      <c r="G460" s="78">
        <v>0</v>
      </c>
      <c r="H460" s="249">
        <f t="shared" si="2338"/>
        <v>0</v>
      </c>
      <c r="I460" s="80">
        <f>SUMIF(Y$14:AT$14,C460,Y$7:AT$7)</f>
        <v>0</v>
      </c>
      <c r="J460" s="81">
        <f t="shared" si="2679"/>
        <v>0</v>
      </c>
      <c r="K460" s="80">
        <f t="shared" si="2680"/>
        <v>0</v>
      </c>
      <c r="L460" s="81">
        <f t="shared" si="2681"/>
        <v>0</v>
      </c>
      <c r="M460" s="81">
        <f t="shared" si="2682"/>
        <v>0</v>
      </c>
      <c r="N460" s="82"/>
      <c r="O460" s="81">
        <f t="shared" si="2683"/>
        <v>0</v>
      </c>
      <c r="Q460" s="83">
        <f t="shared" si="2347"/>
        <v>153.91</v>
      </c>
      <c r="R460" s="81">
        <f t="shared" si="2684"/>
        <v>0</v>
      </c>
      <c r="S460" s="83">
        <f t="shared" si="2685"/>
        <v>230.87</v>
      </c>
      <c r="T460" s="81">
        <f t="shared" si="2686"/>
        <v>0</v>
      </c>
      <c r="U460" s="81">
        <f t="shared" si="2687"/>
        <v>0</v>
      </c>
      <c r="V460" s="82"/>
      <c r="W460" s="81">
        <f t="shared" si="2688"/>
        <v>0</v>
      </c>
      <c r="X460" s="10"/>
      <c r="Y460" s="151"/>
      <c r="Z460" s="151"/>
      <c r="AA460" s="151"/>
      <c r="AB460" s="151"/>
      <c r="AC460" s="151"/>
      <c r="AD460" s="151"/>
      <c r="AE460" s="159"/>
      <c r="AF460" s="159"/>
      <c r="AG460" s="159"/>
      <c r="AH460" s="159"/>
      <c r="AI460" s="84">
        <f>IF($I460=AI$7,$E460,0)</f>
        <v>0</v>
      </c>
      <c r="AJ460" s="84">
        <f>IF($K460=ROUND(AI$7*$F460,2),$G460,0)</f>
        <v>0</v>
      </c>
      <c r="AK460" s="141">
        <f t="shared" si="2690"/>
        <v>0</v>
      </c>
      <c r="AL460" s="141">
        <f t="shared" si="2691"/>
        <v>0</v>
      </c>
      <c r="AM460" s="141">
        <f t="shared" si="2692"/>
        <v>0</v>
      </c>
      <c r="AN460" s="141">
        <f t="shared" si="2693"/>
        <v>0</v>
      </c>
      <c r="AO460" s="84">
        <f>IF($I460=AO$7,$E460,0)</f>
        <v>0</v>
      </c>
      <c r="AP460" s="84">
        <f>IF($K460=ROUND(AO$7*$F460,2),$G460,0)</f>
        <v>0</v>
      </c>
      <c r="AQ460" s="141">
        <f t="shared" si="2695"/>
        <v>0</v>
      </c>
      <c r="AR460" s="141">
        <f t="shared" si="2696"/>
        <v>0</v>
      </c>
      <c r="AS460" s="141">
        <f t="shared" si="2697"/>
        <v>0</v>
      </c>
      <c r="AT460" s="141">
        <f t="shared" si="2698"/>
        <v>0</v>
      </c>
      <c r="AU460" s="141">
        <f>IF($H460&gt;0,#REF!,0)</f>
        <v>0</v>
      </c>
      <c r="AV460" s="141">
        <f t="shared" si="2699"/>
        <v>0</v>
      </c>
      <c r="AW460" s="141">
        <f>IF($H460&gt;0,#REF!,0)</f>
        <v>0</v>
      </c>
      <c r="AX460" s="141">
        <f t="shared" si="2700"/>
        <v>0</v>
      </c>
      <c r="AY460" s="247">
        <f t="shared" si="2339"/>
        <v>0</v>
      </c>
      <c r="AZ460" s="85"/>
      <c r="BA460" s="86">
        <v>0</v>
      </c>
    </row>
    <row r="461" spans="1:53" ht="45.75" x14ac:dyDescent="0.65">
      <c r="A461" s="87" t="str">
        <f>IF(E461+G461&gt;0,A458,"")</f>
        <v/>
      </c>
      <c r="B461" s="87" t="str">
        <f>IF(E461+G461&gt;0,B458,"")</f>
        <v/>
      </c>
      <c r="C461" s="76">
        <f>C459</f>
        <v>6</v>
      </c>
      <c r="D461" s="77" t="s">
        <v>257</v>
      </c>
      <c r="E461" s="78">
        <v>0</v>
      </c>
      <c r="F461" s="137">
        <v>1.1000000000000001</v>
      </c>
      <c r="G461" s="78">
        <v>0</v>
      </c>
      <c r="H461" s="249">
        <f t="shared" si="2338"/>
        <v>0</v>
      </c>
      <c r="I461" s="80">
        <f>SUMIF(Y$14:AT$14,C461,Y$7:AT$7)</f>
        <v>0</v>
      </c>
      <c r="J461" s="81">
        <f t="shared" si="2679"/>
        <v>0</v>
      </c>
      <c r="K461" s="80">
        <f t="shared" si="2680"/>
        <v>0</v>
      </c>
      <c r="L461" s="81">
        <f t="shared" si="2681"/>
        <v>0</v>
      </c>
      <c r="M461" s="81">
        <f t="shared" si="2682"/>
        <v>0</v>
      </c>
      <c r="N461" s="82"/>
      <c r="O461" s="81">
        <f t="shared" si="2683"/>
        <v>0</v>
      </c>
      <c r="Q461" s="83">
        <f t="shared" si="2347"/>
        <v>153.91</v>
      </c>
      <c r="R461" s="81">
        <f t="shared" si="2684"/>
        <v>0</v>
      </c>
      <c r="S461" s="83">
        <f t="shared" si="2685"/>
        <v>169.3</v>
      </c>
      <c r="T461" s="81">
        <f t="shared" si="2686"/>
        <v>0</v>
      </c>
      <c r="U461" s="81">
        <f t="shared" si="2687"/>
        <v>0</v>
      </c>
      <c r="V461" s="82"/>
      <c r="W461" s="81">
        <f t="shared" si="2688"/>
        <v>0</v>
      </c>
      <c r="X461" s="10"/>
      <c r="Y461" s="151"/>
      <c r="Z461" s="151"/>
      <c r="AA461" s="151"/>
      <c r="AB461" s="151"/>
      <c r="AC461" s="151"/>
      <c r="AD461" s="151"/>
      <c r="AE461" s="159"/>
      <c r="AF461" s="159"/>
      <c r="AG461" s="159"/>
      <c r="AH461" s="159"/>
      <c r="AI461" s="84">
        <f>IF($I461=AI$7,$E461,0)</f>
        <v>0</v>
      </c>
      <c r="AJ461" s="84">
        <f>IF($K461=ROUND(AI$7*$F461,2),$G461,0)</f>
        <v>0</v>
      </c>
      <c r="AK461" s="141">
        <f t="shared" si="2690"/>
        <v>0</v>
      </c>
      <c r="AL461" s="141">
        <f t="shared" si="2691"/>
        <v>0</v>
      </c>
      <c r="AM461" s="141">
        <f t="shared" si="2692"/>
        <v>0</v>
      </c>
      <c r="AN461" s="141">
        <f t="shared" si="2693"/>
        <v>0</v>
      </c>
      <c r="AO461" s="84">
        <f>IF($I461=AO$7,$E461,0)</f>
        <v>0</v>
      </c>
      <c r="AP461" s="84">
        <f>IF($K461=ROUND(AO$7*$F461,2),$G461,0)</f>
        <v>0</v>
      </c>
      <c r="AQ461" s="141">
        <f t="shared" si="2695"/>
        <v>0</v>
      </c>
      <c r="AR461" s="141">
        <f t="shared" si="2696"/>
        <v>0</v>
      </c>
      <c r="AS461" s="141">
        <f t="shared" si="2697"/>
        <v>0</v>
      </c>
      <c r="AT461" s="141">
        <f t="shared" si="2698"/>
        <v>0</v>
      </c>
      <c r="AU461" s="141">
        <f>IF($H461&gt;0,#REF!,0)</f>
        <v>0</v>
      </c>
      <c r="AV461" s="141">
        <f t="shared" si="2699"/>
        <v>0</v>
      </c>
      <c r="AW461" s="141">
        <f>IF($H461&gt;0,#REF!,0)</f>
        <v>0</v>
      </c>
      <c r="AX461" s="141">
        <f t="shared" si="2700"/>
        <v>0</v>
      </c>
      <c r="AY461" s="247">
        <f t="shared" si="2339"/>
        <v>0</v>
      </c>
      <c r="AZ461" s="85"/>
      <c r="BA461" s="86">
        <v>0</v>
      </c>
    </row>
    <row r="462" spans="1:53" ht="45.75" x14ac:dyDescent="0.65">
      <c r="A462" s="74" t="s">
        <v>258</v>
      </c>
      <c r="B462" s="74" t="s">
        <v>46</v>
      </c>
      <c r="C462" s="76">
        <f>C463</f>
        <v>6</v>
      </c>
      <c r="D462" s="77" t="s">
        <v>259</v>
      </c>
      <c r="E462" s="78">
        <v>2.855</v>
      </c>
      <c r="F462" s="137">
        <v>1.5</v>
      </c>
      <c r="G462" s="78">
        <v>0</v>
      </c>
      <c r="H462" s="249">
        <f t="shared" si="2338"/>
        <v>2.8549999999999999E-3</v>
      </c>
      <c r="I462" s="80">
        <f>SUMIF(Y$14:AT$14,C462,Y$6:AT$6)</f>
        <v>0</v>
      </c>
      <c r="J462" s="81">
        <f>IF(H462=0,ROUND(E462*I462,2),ROUND(H462*E462,2))</f>
        <v>0.01</v>
      </c>
      <c r="K462" s="80">
        <f>ROUND(F462*I462,2)</f>
        <v>0</v>
      </c>
      <c r="L462" s="81">
        <f>IF(H462=0,ROUND(ROUND(F462*I462,2)*G462,2),ROUND(G462*H462,2))</f>
        <v>0</v>
      </c>
      <c r="M462" s="81">
        <f>L462-ROUND(G462*I462,2)</f>
        <v>0</v>
      </c>
      <c r="N462" s="82"/>
      <c r="O462" s="81">
        <f>J462+L462+N462</f>
        <v>0.01</v>
      </c>
      <c r="Q462" s="83">
        <f t="shared" si="2347"/>
        <v>153.91</v>
      </c>
      <c r="R462" s="81">
        <f>ROUND(Q462*E462,2)</f>
        <v>439.41</v>
      </c>
      <c r="S462" s="83">
        <f>ROUND(F462*Q462,2)</f>
        <v>230.87</v>
      </c>
      <c r="T462" s="81">
        <f>ROUND(S462*G462,2)</f>
        <v>0</v>
      </c>
      <c r="U462" s="81">
        <f>T462-ROUND(Q462*G462,2)</f>
        <v>0</v>
      </c>
      <c r="V462" s="82"/>
      <c r="W462" s="81">
        <f>R462+T462+V462</f>
        <v>439.41</v>
      </c>
      <c r="X462" s="10"/>
      <c r="Y462" s="151"/>
      <c r="Z462" s="151"/>
      <c r="AA462" s="151"/>
      <c r="AB462" s="151"/>
      <c r="AC462" s="151"/>
      <c r="AD462" s="151"/>
      <c r="AE462" s="159"/>
      <c r="AF462" s="159"/>
      <c r="AG462" s="159"/>
      <c r="AH462" s="159"/>
      <c r="AI462" s="84">
        <f>IF($I462=AI$6,$E462,0)</f>
        <v>0</v>
      </c>
      <c r="AJ462" s="84">
        <f t="shared" ref="AJ462:AJ463" si="2701">IF($K462=ROUND(AI$6*$F462,2),$G462,0)</f>
        <v>0</v>
      </c>
      <c r="AK462" s="141">
        <f>IF($H462&gt;0,AI462,0)</f>
        <v>0</v>
      </c>
      <c r="AL462" s="141">
        <f>IF(AK462&gt;0,1,0)</f>
        <v>0</v>
      </c>
      <c r="AM462" s="141">
        <f>IF($H462&gt;0,AJ462,0)</f>
        <v>0</v>
      </c>
      <c r="AN462" s="141">
        <f>IF(AM462&gt;0,1,0)</f>
        <v>0</v>
      </c>
      <c r="AO462" s="84">
        <f>IF($I462=AO$6,$E462,0)</f>
        <v>0</v>
      </c>
      <c r="AP462" s="84">
        <f t="shared" ref="AP462:AP463" si="2702">IF($K462=ROUND(AO$6*$F462,2),$G462,0)</f>
        <v>0</v>
      </c>
      <c r="AQ462" s="141">
        <f>IF($H462&gt;0,AO462,0)</f>
        <v>0</v>
      </c>
      <c r="AR462" s="141">
        <f>IF(AQ462&gt;0,1,0)</f>
        <v>0</v>
      </c>
      <c r="AS462" s="141">
        <f>IF($H462&gt;0,AP462,0)</f>
        <v>0</v>
      </c>
      <c r="AT462" s="141">
        <f>IF(AS462&gt;0,1,0)</f>
        <v>0</v>
      </c>
      <c r="AU462" s="141" t="e">
        <f>IF($H462&gt;0,#REF!,0)</f>
        <v>#REF!</v>
      </c>
      <c r="AV462" s="141" t="e">
        <f>IF(AU462&gt;0,1,0)</f>
        <v>#REF!</v>
      </c>
      <c r="AW462" s="141" t="e">
        <f>IF($H462&gt;0,#REF!,0)</f>
        <v>#REF!</v>
      </c>
      <c r="AX462" s="141" t="e">
        <f>IF(AW462&gt;0,1,0)</f>
        <v>#REF!</v>
      </c>
      <c r="AY462" s="247">
        <f t="shared" si="2339"/>
        <v>4.0000000000000001E-3</v>
      </c>
      <c r="AZ462" s="85"/>
      <c r="BA462" s="86">
        <v>4</v>
      </c>
    </row>
    <row r="463" spans="1:53" ht="45.75" x14ac:dyDescent="0.65">
      <c r="A463" s="87" t="str">
        <f>IF(E463+G463&gt;0,A462,"")</f>
        <v/>
      </c>
      <c r="B463" s="87" t="str">
        <f>IF(E463+G463&gt;0,B462,"")</f>
        <v/>
      </c>
      <c r="C463" s="76">
        <v>6</v>
      </c>
      <c r="D463" s="77" t="s">
        <v>259</v>
      </c>
      <c r="E463" s="78">
        <v>0</v>
      </c>
      <c r="F463" s="137">
        <v>1.1000000000000001</v>
      </c>
      <c r="G463" s="78">
        <v>0</v>
      </c>
      <c r="H463" s="249">
        <f t="shared" si="2338"/>
        <v>0</v>
      </c>
      <c r="I463" s="80">
        <f>SUMIF(Y$14:AT$14,C463,Y$6:AT$6)</f>
        <v>0</v>
      </c>
      <c r="J463" s="81">
        <f t="shared" ref="J463:J465" si="2703">IF(H463=0,ROUND(E463*I463,2),ROUND(H463*E463,2))</f>
        <v>0</v>
      </c>
      <c r="K463" s="80">
        <f t="shared" ref="K463:K465" si="2704">ROUND(F463*I463,2)</f>
        <v>0</v>
      </c>
      <c r="L463" s="81">
        <f t="shared" ref="L463:L465" si="2705">IF(H463=0,ROUND(ROUND(F463*I463,2)*G463,2),ROUND(G463*H463,2))</f>
        <v>0</v>
      </c>
      <c r="M463" s="81">
        <f t="shared" ref="M463:M465" si="2706">L463-ROUND(G463*I463,2)</f>
        <v>0</v>
      </c>
      <c r="N463" s="82"/>
      <c r="O463" s="81">
        <f t="shared" ref="O463:O465" si="2707">J463+L463+N463</f>
        <v>0</v>
      </c>
      <c r="Q463" s="83">
        <f t="shared" si="2347"/>
        <v>153.91</v>
      </c>
      <c r="R463" s="81">
        <f t="shared" ref="R463:R465" si="2708">ROUND(Q463*E463,2)</f>
        <v>0</v>
      </c>
      <c r="S463" s="83">
        <f t="shared" ref="S463:S465" si="2709">ROUND(F463*Q463,2)</f>
        <v>169.3</v>
      </c>
      <c r="T463" s="81">
        <f t="shared" ref="T463:T465" si="2710">ROUND(S463*G463,2)</f>
        <v>0</v>
      </c>
      <c r="U463" s="81">
        <f t="shared" ref="U463:U465" si="2711">T463-ROUND(Q463*G463,2)</f>
        <v>0</v>
      </c>
      <c r="V463" s="82"/>
      <c r="W463" s="81">
        <f t="shared" ref="W463:W465" si="2712">R463+T463+V463</f>
        <v>0</v>
      </c>
      <c r="X463" s="10"/>
      <c r="Y463" s="151"/>
      <c r="Z463" s="151"/>
      <c r="AA463" s="151"/>
      <c r="AB463" s="151"/>
      <c r="AC463" s="151"/>
      <c r="AD463" s="151"/>
      <c r="AE463" s="159"/>
      <c r="AF463" s="159"/>
      <c r="AG463" s="159"/>
      <c r="AH463" s="159"/>
      <c r="AI463" s="84">
        <f t="shared" ref="AI463" si="2713">IF($I463=AI$6,$E463,0)</f>
        <v>0</v>
      </c>
      <c r="AJ463" s="84">
        <f t="shared" si="2701"/>
        <v>0</v>
      </c>
      <c r="AK463" s="141">
        <f t="shared" ref="AK463:AK465" si="2714">IF($H463&gt;0,AI463,0)</f>
        <v>0</v>
      </c>
      <c r="AL463" s="141">
        <f t="shared" ref="AL463:AL465" si="2715">IF(AK463&gt;0,1,0)</f>
        <v>0</v>
      </c>
      <c r="AM463" s="141">
        <f t="shared" ref="AM463:AM465" si="2716">IF($H463&gt;0,AJ463,0)</f>
        <v>0</v>
      </c>
      <c r="AN463" s="141">
        <f t="shared" ref="AN463:AN465" si="2717">IF(AM463&gt;0,1,0)</f>
        <v>0</v>
      </c>
      <c r="AO463" s="84">
        <f t="shared" ref="AO463" si="2718">IF($I463=AO$6,$E463,0)</f>
        <v>0</v>
      </c>
      <c r="AP463" s="84">
        <f t="shared" si="2702"/>
        <v>0</v>
      </c>
      <c r="AQ463" s="141">
        <f t="shared" ref="AQ463:AQ465" si="2719">IF($H463&gt;0,AO463,0)</f>
        <v>0</v>
      </c>
      <c r="AR463" s="141">
        <f t="shared" ref="AR463:AR465" si="2720">IF(AQ463&gt;0,1,0)</f>
        <v>0</v>
      </c>
      <c r="AS463" s="141">
        <f t="shared" ref="AS463:AS465" si="2721">IF($H463&gt;0,AP463,0)</f>
        <v>0</v>
      </c>
      <c r="AT463" s="141">
        <f t="shared" ref="AT463:AT465" si="2722">IF(AS463&gt;0,1,0)</f>
        <v>0</v>
      </c>
      <c r="AU463" s="141">
        <f>IF($H463&gt;0,#REF!,0)</f>
        <v>0</v>
      </c>
      <c r="AV463" s="141">
        <f t="shared" ref="AV463:AV465" si="2723">IF(AU463&gt;0,1,0)</f>
        <v>0</v>
      </c>
      <c r="AW463" s="141">
        <f>IF($H463&gt;0,#REF!,0)</f>
        <v>0</v>
      </c>
      <c r="AX463" s="141">
        <f t="shared" ref="AX463:AX465" si="2724">IF(AW463&gt;0,1,0)</f>
        <v>0</v>
      </c>
      <c r="AY463" s="247">
        <f t="shared" si="2339"/>
        <v>0</v>
      </c>
      <c r="AZ463" s="85"/>
      <c r="BA463" s="86">
        <v>0</v>
      </c>
    </row>
    <row r="464" spans="1:53" ht="45.75" x14ac:dyDescent="0.65">
      <c r="A464" s="87" t="str">
        <f>IF(E464+G464&gt;0,A462,"")</f>
        <v/>
      </c>
      <c r="B464" s="87" t="str">
        <f>IF(E464+G464&gt;0,B462,"")</f>
        <v/>
      </c>
      <c r="C464" s="76">
        <f>C463</f>
        <v>6</v>
      </c>
      <c r="D464" s="77" t="s">
        <v>259</v>
      </c>
      <c r="E464" s="78">
        <v>0</v>
      </c>
      <c r="F464" s="137">
        <v>1.5</v>
      </c>
      <c r="G464" s="78">
        <v>0</v>
      </c>
      <c r="H464" s="249">
        <f t="shared" si="2338"/>
        <v>0</v>
      </c>
      <c r="I464" s="80">
        <f>SUMIF(Y$14:AT$14,C464,Y$7:AT$7)</f>
        <v>0</v>
      </c>
      <c r="J464" s="81">
        <f t="shared" si="2703"/>
        <v>0</v>
      </c>
      <c r="K464" s="80">
        <f t="shared" si="2704"/>
        <v>0</v>
      </c>
      <c r="L464" s="81">
        <f t="shared" si="2705"/>
        <v>0</v>
      </c>
      <c r="M464" s="81">
        <f t="shared" si="2706"/>
        <v>0</v>
      </c>
      <c r="N464" s="82"/>
      <c r="O464" s="81">
        <f t="shared" si="2707"/>
        <v>0</v>
      </c>
      <c r="Q464" s="83">
        <f t="shared" si="2347"/>
        <v>153.91</v>
      </c>
      <c r="R464" s="81">
        <f t="shared" si="2708"/>
        <v>0</v>
      </c>
      <c r="S464" s="83">
        <f t="shared" si="2709"/>
        <v>230.87</v>
      </c>
      <c r="T464" s="81">
        <f t="shared" si="2710"/>
        <v>0</v>
      </c>
      <c r="U464" s="81">
        <f t="shared" si="2711"/>
        <v>0</v>
      </c>
      <c r="V464" s="82"/>
      <c r="W464" s="81">
        <f t="shared" si="2712"/>
        <v>0</v>
      </c>
      <c r="X464" s="10"/>
      <c r="Y464" s="151"/>
      <c r="Z464" s="151"/>
      <c r="AA464" s="151"/>
      <c r="AB464" s="151"/>
      <c r="AC464" s="151"/>
      <c r="AD464" s="151"/>
      <c r="AE464" s="159"/>
      <c r="AF464" s="159"/>
      <c r="AG464" s="159"/>
      <c r="AH464" s="159"/>
      <c r="AI464" s="84">
        <f>IF($I464=AI$7,$E464,0)</f>
        <v>0</v>
      </c>
      <c r="AJ464" s="84">
        <f>IF($K464=ROUND(AI$7*$F464,2),$G464,0)</f>
        <v>0</v>
      </c>
      <c r="AK464" s="141">
        <f t="shared" si="2714"/>
        <v>0</v>
      </c>
      <c r="AL464" s="141">
        <f t="shared" si="2715"/>
        <v>0</v>
      </c>
      <c r="AM464" s="141">
        <f t="shared" si="2716"/>
        <v>0</v>
      </c>
      <c r="AN464" s="141">
        <f t="shared" si="2717"/>
        <v>0</v>
      </c>
      <c r="AO464" s="84">
        <f>IF($I464=AO$7,$E464,0)</f>
        <v>0</v>
      </c>
      <c r="AP464" s="84">
        <f>IF($K464=ROUND(AO$7*$F464,2),$G464,0)</f>
        <v>0</v>
      </c>
      <c r="AQ464" s="141">
        <f t="shared" si="2719"/>
        <v>0</v>
      </c>
      <c r="AR464" s="141">
        <f t="shared" si="2720"/>
        <v>0</v>
      </c>
      <c r="AS464" s="141">
        <f t="shared" si="2721"/>
        <v>0</v>
      </c>
      <c r="AT464" s="141">
        <f t="shared" si="2722"/>
        <v>0</v>
      </c>
      <c r="AU464" s="141">
        <f>IF($H464&gt;0,#REF!,0)</f>
        <v>0</v>
      </c>
      <c r="AV464" s="141">
        <f t="shared" si="2723"/>
        <v>0</v>
      </c>
      <c r="AW464" s="141">
        <f>IF($H464&gt;0,#REF!,0)</f>
        <v>0</v>
      </c>
      <c r="AX464" s="141">
        <f t="shared" si="2724"/>
        <v>0</v>
      </c>
      <c r="AY464" s="247">
        <f t="shared" si="2339"/>
        <v>0</v>
      </c>
      <c r="AZ464" s="85"/>
      <c r="BA464" s="86">
        <v>0</v>
      </c>
    </row>
    <row r="465" spans="1:53" ht="45.75" x14ac:dyDescent="0.65">
      <c r="A465" s="87" t="str">
        <f>IF(E465+G465&gt;0,A462,"")</f>
        <v/>
      </c>
      <c r="B465" s="87" t="str">
        <f>IF(E465+G465&gt;0,B462,"")</f>
        <v/>
      </c>
      <c r="C465" s="76">
        <f>C463</f>
        <v>6</v>
      </c>
      <c r="D465" s="77" t="s">
        <v>259</v>
      </c>
      <c r="E465" s="78">
        <v>0</v>
      </c>
      <c r="F465" s="137">
        <v>1.1000000000000001</v>
      </c>
      <c r="G465" s="78">
        <v>0</v>
      </c>
      <c r="H465" s="249">
        <f t="shared" ref="H465:H528" si="2725">(E465+G465)/1000</f>
        <v>0</v>
      </c>
      <c r="I465" s="80">
        <f>SUMIF(Y$14:AT$14,C465,Y$7:AT$7)</f>
        <v>0</v>
      </c>
      <c r="J465" s="81">
        <f t="shared" si="2703"/>
        <v>0</v>
      </c>
      <c r="K465" s="80">
        <f t="shared" si="2704"/>
        <v>0</v>
      </c>
      <c r="L465" s="81">
        <f t="shared" si="2705"/>
        <v>0</v>
      </c>
      <c r="M465" s="81">
        <f t="shared" si="2706"/>
        <v>0</v>
      </c>
      <c r="N465" s="82"/>
      <c r="O465" s="81">
        <f t="shared" si="2707"/>
        <v>0</v>
      </c>
      <c r="Q465" s="83">
        <f t="shared" si="2347"/>
        <v>153.91</v>
      </c>
      <c r="R465" s="81">
        <f t="shared" si="2708"/>
        <v>0</v>
      </c>
      <c r="S465" s="83">
        <f t="shared" si="2709"/>
        <v>169.3</v>
      </c>
      <c r="T465" s="81">
        <f t="shared" si="2710"/>
        <v>0</v>
      </c>
      <c r="U465" s="81">
        <f t="shared" si="2711"/>
        <v>0</v>
      </c>
      <c r="V465" s="82"/>
      <c r="W465" s="81">
        <f t="shared" si="2712"/>
        <v>0</v>
      </c>
      <c r="X465" s="10"/>
      <c r="Y465" s="151"/>
      <c r="Z465" s="151"/>
      <c r="AA465" s="151"/>
      <c r="AB465" s="151"/>
      <c r="AC465" s="151"/>
      <c r="AD465" s="151"/>
      <c r="AE465" s="159"/>
      <c r="AF465" s="159"/>
      <c r="AG465" s="159"/>
      <c r="AH465" s="159"/>
      <c r="AI465" s="84">
        <f>IF($I465=AI$7,$E465,0)</f>
        <v>0</v>
      </c>
      <c r="AJ465" s="84">
        <f>IF($K465=ROUND(AI$7*$F465,2),$G465,0)</f>
        <v>0</v>
      </c>
      <c r="AK465" s="141">
        <f t="shared" si="2714"/>
        <v>0</v>
      </c>
      <c r="AL465" s="141">
        <f t="shared" si="2715"/>
        <v>0</v>
      </c>
      <c r="AM465" s="141">
        <f t="shared" si="2716"/>
        <v>0</v>
      </c>
      <c r="AN465" s="141">
        <f t="shared" si="2717"/>
        <v>0</v>
      </c>
      <c r="AO465" s="84">
        <f>IF($I465=AO$7,$E465,0)</f>
        <v>0</v>
      </c>
      <c r="AP465" s="84">
        <f>IF($K465=ROUND(AO$7*$F465,2),$G465,0)</f>
        <v>0</v>
      </c>
      <c r="AQ465" s="141">
        <f t="shared" si="2719"/>
        <v>0</v>
      </c>
      <c r="AR465" s="141">
        <f t="shared" si="2720"/>
        <v>0</v>
      </c>
      <c r="AS465" s="141">
        <f t="shared" si="2721"/>
        <v>0</v>
      </c>
      <c r="AT465" s="141">
        <f t="shared" si="2722"/>
        <v>0</v>
      </c>
      <c r="AU465" s="141">
        <f>IF($H465&gt;0,#REF!,0)</f>
        <v>0</v>
      </c>
      <c r="AV465" s="141">
        <f t="shared" si="2723"/>
        <v>0</v>
      </c>
      <c r="AW465" s="141">
        <f>IF($H465&gt;0,#REF!,0)</f>
        <v>0</v>
      </c>
      <c r="AX465" s="141">
        <f t="shared" si="2724"/>
        <v>0</v>
      </c>
      <c r="AY465" s="247">
        <f t="shared" ref="AY465:AY528" si="2726">BA465/1000</f>
        <v>0</v>
      </c>
      <c r="AZ465" s="85"/>
      <c r="BA465" s="86">
        <v>0</v>
      </c>
    </row>
    <row r="466" spans="1:53" ht="45.75" x14ac:dyDescent="0.65">
      <c r="A466" s="74" t="s">
        <v>260</v>
      </c>
      <c r="B466" s="74" t="s">
        <v>46</v>
      </c>
      <c r="C466" s="76">
        <f>C467</f>
        <v>7</v>
      </c>
      <c r="D466" s="77" t="s">
        <v>261</v>
      </c>
      <c r="E466" s="78">
        <v>0.87999999999999989</v>
      </c>
      <c r="F466" s="137">
        <v>1.5</v>
      </c>
      <c r="G466" s="78">
        <v>0.27600000000000002</v>
      </c>
      <c r="H466" s="249">
        <f t="shared" si="2725"/>
        <v>1.1559999999999999E-3</v>
      </c>
      <c r="I466" s="80">
        <f>SUMIF(Y$14:AT$14,C466,Y$6:AT$6)</f>
        <v>0</v>
      </c>
      <c r="J466" s="81">
        <f>IF(H466=0,ROUND(E466*I466,2),ROUND(H466*E466,2))</f>
        <v>0</v>
      </c>
      <c r="K466" s="80">
        <f>ROUND(F466*I466,2)</f>
        <v>0</v>
      </c>
      <c r="L466" s="81">
        <f>IF(H466=0,ROUND(ROUND(F466*I466,2)*G466,2),ROUND(G466*H466,2))</f>
        <v>0</v>
      </c>
      <c r="M466" s="81">
        <f>L466-ROUND(G466*I466,2)</f>
        <v>0</v>
      </c>
      <c r="N466" s="82"/>
      <c r="O466" s="81">
        <f>J466+L466+N466</f>
        <v>0</v>
      </c>
      <c r="Q466" s="83">
        <f t="shared" si="2347"/>
        <v>153.91</v>
      </c>
      <c r="R466" s="81">
        <f>ROUND(Q466*E466,2)</f>
        <v>135.44</v>
      </c>
      <c r="S466" s="83">
        <f>ROUND(F466*Q466,2)</f>
        <v>230.87</v>
      </c>
      <c r="T466" s="81">
        <f>ROUND(S466*G466,2)</f>
        <v>63.72</v>
      </c>
      <c r="U466" s="81">
        <f>T466-ROUND(Q466*G466,2)</f>
        <v>21.240000000000002</v>
      </c>
      <c r="V466" s="82"/>
      <c r="W466" s="81">
        <f>R466+T466+V466</f>
        <v>199.16</v>
      </c>
      <c r="X466" s="10"/>
      <c r="Y466" s="151"/>
      <c r="Z466" s="151"/>
      <c r="AA466" s="151"/>
      <c r="AB466" s="151"/>
      <c r="AC466" s="151"/>
      <c r="AD466" s="151"/>
      <c r="AE466" s="159"/>
      <c r="AF466" s="159"/>
      <c r="AG466" s="159"/>
      <c r="AH466" s="159"/>
      <c r="AI466" s="84">
        <f>IF($I466=AI$6,$E466,0)</f>
        <v>0</v>
      </c>
      <c r="AJ466" s="84">
        <f t="shared" ref="AJ466:AJ467" si="2727">IF($K466=ROUND(AI$6*$F466,2),$G466,0)</f>
        <v>0</v>
      </c>
      <c r="AK466" s="141">
        <f>IF($H466&gt;0,AI466,0)</f>
        <v>0</v>
      </c>
      <c r="AL466" s="141">
        <f>IF(AK466&gt;0,1,0)</f>
        <v>0</v>
      </c>
      <c r="AM466" s="141">
        <f>IF($H466&gt;0,AJ466,0)</f>
        <v>0</v>
      </c>
      <c r="AN466" s="141">
        <f>IF(AM466&gt;0,1,0)</f>
        <v>0</v>
      </c>
      <c r="AO466" s="84">
        <f>IF($I466=AO$6,$E466,0)</f>
        <v>0</v>
      </c>
      <c r="AP466" s="84">
        <f t="shared" ref="AP466:AP467" si="2728">IF($K466=ROUND(AO$6*$F466,2),$G466,0)</f>
        <v>0</v>
      </c>
      <c r="AQ466" s="141">
        <f>IF($H466&gt;0,AO466,0)</f>
        <v>0</v>
      </c>
      <c r="AR466" s="141">
        <f>IF(AQ466&gt;0,1,0)</f>
        <v>0</v>
      </c>
      <c r="AS466" s="141">
        <f>IF($H466&gt;0,AP466,0)</f>
        <v>0</v>
      </c>
      <c r="AT466" s="141">
        <f>IF(AS466&gt;0,1,0)</f>
        <v>0</v>
      </c>
      <c r="AU466" s="141" t="e">
        <f>IF($H466&gt;0,#REF!,0)</f>
        <v>#REF!</v>
      </c>
      <c r="AV466" s="141" t="e">
        <f>IF(AU466&gt;0,1,0)</f>
        <v>#REF!</v>
      </c>
      <c r="AW466" s="141" t="e">
        <f>IF($H466&gt;0,#REF!,0)</f>
        <v>#REF!</v>
      </c>
      <c r="AX466" s="141" t="e">
        <f>IF(AW466&gt;0,1,0)</f>
        <v>#REF!</v>
      </c>
      <c r="AY466" s="247">
        <f t="shared" si="2726"/>
        <v>8.0000000000000004E-4</v>
      </c>
      <c r="AZ466" s="85"/>
      <c r="BA466" s="86">
        <v>0.8</v>
      </c>
    </row>
    <row r="467" spans="1:53" ht="45.75" x14ac:dyDescent="0.65">
      <c r="A467" s="87" t="str">
        <f>IF(E467+G467&gt;0,A466,"")</f>
        <v/>
      </c>
      <c r="B467" s="87" t="str">
        <f>IF(E467+G467&gt;0,B466,"")</f>
        <v/>
      </c>
      <c r="C467" s="76">
        <v>7</v>
      </c>
      <c r="D467" s="77" t="s">
        <v>261</v>
      </c>
      <c r="E467" s="78">
        <v>0</v>
      </c>
      <c r="F467" s="137">
        <v>1.1000000000000001</v>
      </c>
      <c r="G467" s="78">
        <v>0</v>
      </c>
      <c r="H467" s="249">
        <f t="shared" si="2725"/>
        <v>0</v>
      </c>
      <c r="I467" s="80">
        <f>SUMIF(Y$14:AT$14,C467,Y$6:AT$6)</f>
        <v>0</v>
      </c>
      <c r="J467" s="81">
        <f t="shared" ref="J467:J469" si="2729">IF(H467=0,ROUND(E467*I467,2),ROUND(H467*E467,2))</f>
        <v>0</v>
      </c>
      <c r="K467" s="80">
        <f t="shared" ref="K467:K469" si="2730">ROUND(F467*I467,2)</f>
        <v>0</v>
      </c>
      <c r="L467" s="81">
        <f t="shared" ref="L467:L469" si="2731">IF(H467=0,ROUND(ROUND(F467*I467,2)*G467,2),ROUND(G467*H467,2))</f>
        <v>0</v>
      </c>
      <c r="M467" s="81">
        <f t="shared" ref="M467:M469" si="2732">L467-ROUND(G467*I467,2)</f>
        <v>0</v>
      </c>
      <c r="N467" s="82"/>
      <c r="O467" s="81">
        <f t="shared" ref="O467:O469" si="2733">J467+L467+N467</f>
        <v>0</v>
      </c>
      <c r="Q467" s="83">
        <f t="shared" ref="Q467:Q530" si="2734">Q$6</f>
        <v>153.91</v>
      </c>
      <c r="R467" s="81">
        <f t="shared" ref="R467:R469" si="2735">ROUND(Q467*E467,2)</f>
        <v>0</v>
      </c>
      <c r="S467" s="83">
        <f t="shared" ref="S467:S469" si="2736">ROUND(F467*Q467,2)</f>
        <v>169.3</v>
      </c>
      <c r="T467" s="81">
        <f t="shared" ref="T467:T469" si="2737">ROUND(S467*G467,2)</f>
        <v>0</v>
      </c>
      <c r="U467" s="81">
        <f t="shared" ref="U467:U469" si="2738">T467-ROUND(Q467*G467,2)</f>
        <v>0</v>
      </c>
      <c r="V467" s="82"/>
      <c r="W467" s="81">
        <f t="shared" ref="W467:W469" si="2739">R467+T467+V467</f>
        <v>0</v>
      </c>
      <c r="X467" s="10"/>
      <c r="Y467" s="151"/>
      <c r="Z467" s="151"/>
      <c r="AA467" s="151"/>
      <c r="AB467" s="151"/>
      <c r="AC467" s="151"/>
      <c r="AD467" s="151"/>
      <c r="AE467" s="159"/>
      <c r="AF467" s="159"/>
      <c r="AG467" s="159"/>
      <c r="AH467" s="159"/>
      <c r="AI467" s="84">
        <f t="shared" ref="AI467" si="2740">IF($I467=AI$6,$E467,0)</f>
        <v>0</v>
      </c>
      <c r="AJ467" s="84">
        <f t="shared" si="2727"/>
        <v>0</v>
      </c>
      <c r="AK467" s="141">
        <f t="shared" ref="AK467:AK469" si="2741">IF($H467&gt;0,AI467,0)</f>
        <v>0</v>
      </c>
      <c r="AL467" s="141">
        <f t="shared" ref="AL467:AL469" si="2742">IF(AK467&gt;0,1,0)</f>
        <v>0</v>
      </c>
      <c r="AM467" s="141">
        <f t="shared" ref="AM467:AM469" si="2743">IF($H467&gt;0,AJ467,0)</f>
        <v>0</v>
      </c>
      <c r="AN467" s="141">
        <f t="shared" ref="AN467:AN469" si="2744">IF(AM467&gt;0,1,0)</f>
        <v>0</v>
      </c>
      <c r="AO467" s="84">
        <f t="shared" ref="AO467" si="2745">IF($I467=AO$6,$E467,0)</f>
        <v>0</v>
      </c>
      <c r="AP467" s="84">
        <f t="shared" si="2728"/>
        <v>0</v>
      </c>
      <c r="AQ467" s="141">
        <f t="shared" ref="AQ467:AQ469" si="2746">IF($H467&gt;0,AO467,0)</f>
        <v>0</v>
      </c>
      <c r="AR467" s="141">
        <f t="shared" ref="AR467:AR469" si="2747">IF(AQ467&gt;0,1,0)</f>
        <v>0</v>
      </c>
      <c r="AS467" s="141">
        <f t="shared" ref="AS467:AS469" si="2748">IF($H467&gt;0,AP467,0)</f>
        <v>0</v>
      </c>
      <c r="AT467" s="141">
        <f t="shared" ref="AT467:AT469" si="2749">IF(AS467&gt;0,1,0)</f>
        <v>0</v>
      </c>
      <c r="AU467" s="141">
        <f>IF($H467&gt;0,#REF!,0)</f>
        <v>0</v>
      </c>
      <c r="AV467" s="141">
        <f t="shared" ref="AV467:AV469" si="2750">IF(AU467&gt;0,1,0)</f>
        <v>0</v>
      </c>
      <c r="AW467" s="141">
        <f>IF($H467&gt;0,#REF!,0)</f>
        <v>0</v>
      </c>
      <c r="AX467" s="141">
        <f t="shared" ref="AX467:AX469" si="2751">IF(AW467&gt;0,1,0)</f>
        <v>0</v>
      </c>
      <c r="AY467" s="247">
        <f t="shared" si="2726"/>
        <v>0</v>
      </c>
      <c r="AZ467" s="85"/>
      <c r="BA467" s="86">
        <v>0</v>
      </c>
    </row>
    <row r="468" spans="1:53" ht="45.75" x14ac:dyDescent="0.65">
      <c r="A468" s="87" t="str">
        <f>IF(E468+G468&gt;0,A466,"")</f>
        <v/>
      </c>
      <c r="B468" s="87" t="str">
        <f>IF(E468+G468&gt;0,B466,"")</f>
        <v/>
      </c>
      <c r="C468" s="76">
        <f>C467</f>
        <v>7</v>
      </c>
      <c r="D468" s="77" t="s">
        <v>261</v>
      </c>
      <c r="E468" s="78">
        <v>0</v>
      </c>
      <c r="F468" s="137">
        <v>1.5</v>
      </c>
      <c r="G468" s="78">
        <v>0</v>
      </c>
      <c r="H468" s="249">
        <f t="shared" si="2725"/>
        <v>0</v>
      </c>
      <c r="I468" s="80">
        <f>SUMIF(Y$14:AT$14,C468,Y$7:AT$7)</f>
        <v>0</v>
      </c>
      <c r="J468" s="81">
        <f t="shared" si="2729"/>
        <v>0</v>
      </c>
      <c r="K468" s="80">
        <f t="shared" si="2730"/>
        <v>0</v>
      </c>
      <c r="L468" s="81">
        <f t="shared" si="2731"/>
        <v>0</v>
      </c>
      <c r="M468" s="81">
        <f t="shared" si="2732"/>
        <v>0</v>
      </c>
      <c r="N468" s="82"/>
      <c r="O468" s="81">
        <f t="shared" si="2733"/>
        <v>0</v>
      </c>
      <c r="Q468" s="83">
        <f t="shared" si="2734"/>
        <v>153.91</v>
      </c>
      <c r="R468" s="81">
        <f t="shared" si="2735"/>
        <v>0</v>
      </c>
      <c r="S468" s="83">
        <f t="shared" si="2736"/>
        <v>230.87</v>
      </c>
      <c r="T468" s="81">
        <f t="shared" si="2737"/>
        <v>0</v>
      </c>
      <c r="U468" s="81">
        <f t="shared" si="2738"/>
        <v>0</v>
      </c>
      <c r="V468" s="82"/>
      <c r="W468" s="81">
        <f t="shared" si="2739"/>
        <v>0</v>
      </c>
      <c r="X468" s="10"/>
      <c r="Y468" s="151"/>
      <c r="Z468" s="151"/>
      <c r="AA468" s="151"/>
      <c r="AB468" s="151"/>
      <c r="AC468" s="151"/>
      <c r="AD468" s="151"/>
      <c r="AE468" s="159"/>
      <c r="AF468" s="159"/>
      <c r="AG468" s="159"/>
      <c r="AH468" s="159"/>
      <c r="AI468" s="84">
        <f>IF($I468=AI$7,$E468,0)</f>
        <v>0</v>
      </c>
      <c r="AJ468" s="84">
        <f>IF($K468=ROUND(AI$7*$F468,2),$G468,0)</f>
        <v>0</v>
      </c>
      <c r="AK468" s="141">
        <f t="shared" si="2741"/>
        <v>0</v>
      </c>
      <c r="AL468" s="141">
        <f t="shared" si="2742"/>
        <v>0</v>
      </c>
      <c r="AM468" s="141">
        <f t="shared" si="2743"/>
        <v>0</v>
      </c>
      <c r="AN468" s="141">
        <f t="shared" si="2744"/>
        <v>0</v>
      </c>
      <c r="AO468" s="84">
        <f>IF($I468=AO$7,$E468,0)</f>
        <v>0</v>
      </c>
      <c r="AP468" s="84">
        <f>IF($K468=ROUND(AO$7*$F468,2),$G468,0)</f>
        <v>0</v>
      </c>
      <c r="AQ468" s="141">
        <f t="shared" si="2746"/>
        <v>0</v>
      </c>
      <c r="AR468" s="141">
        <f t="shared" si="2747"/>
        <v>0</v>
      </c>
      <c r="AS468" s="141">
        <f t="shared" si="2748"/>
        <v>0</v>
      </c>
      <c r="AT468" s="141">
        <f t="shared" si="2749"/>
        <v>0</v>
      </c>
      <c r="AU468" s="141">
        <f>IF($H468&gt;0,#REF!,0)</f>
        <v>0</v>
      </c>
      <c r="AV468" s="141">
        <f t="shared" si="2750"/>
        <v>0</v>
      </c>
      <c r="AW468" s="141">
        <f>IF($H468&gt;0,#REF!,0)</f>
        <v>0</v>
      </c>
      <c r="AX468" s="141">
        <f t="shared" si="2751"/>
        <v>0</v>
      </c>
      <c r="AY468" s="247">
        <f t="shared" si="2726"/>
        <v>0</v>
      </c>
      <c r="AZ468" s="85"/>
      <c r="BA468" s="86">
        <v>0</v>
      </c>
    </row>
    <row r="469" spans="1:53" ht="45.75" x14ac:dyDescent="0.65">
      <c r="A469" s="87" t="str">
        <f>IF(E469+G469&gt;0,A466,"")</f>
        <v/>
      </c>
      <c r="B469" s="87" t="str">
        <f>IF(E469+G469&gt;0,B466,"")</f>
        <v/>
      </c>
      <c r="C469" s="76">
        <f>C467</f>
        <v>7</v>
      </c>
      <c r="D469" s="77" t="s">
        <v>261</v>
      </c>
      <c r="E469" s="78">
        <v>0</v>
      </c>
      <c r="F469" s="137">
        <v>1.1000000000000001</v>
      </c>
      <c r="G469" s="78">
        <v>0</v>
      </c>
      <c r="H469" s="249">
        <f t="shared" si="2725"/>
        <v>0</v>
      </c>
      <c r="I469" s="80">
        <f>SUMIF(Y$14:AT$14,C469,Y$7:AT$7)</f>
        <v>0</v>
      </c>
      <c r="J469" s="81">
        <f t="shared" si="2729"/>
        <v>0</v>
      </c>
      <c r="K469" s="80">
        <f t="shared" si="2730"/>
        <v>0</v>
      </c>
      <c r="L469" s="81">
        <f t="shared" si="2731"/>
        <v>0</v>
      </c>
      <c r="M469" s="81">
        <f t="shared" si="2732"/>
        <v>0</v>
      </c>
      <c r="N469" s="82"/>
      <c r="O469" s="81">
        <f t="shared" si="2733"/>
        <v>0</v>
      </c>
      <c r="Q469" s="83">
        <f t="shared" si="2734"/>
        <v>153.91</v>
      </c>
      <c r="R469" s="81">
        <f t="shared" si="2735"/>
        <v>0</v>
      </c>
      <c r="S469" s="83">
        <f t="shared" si="2736"/>
        <v>169.3</v>
      </c>
      <c r="T469" s="81">
        <f t="shared" si="2737"/>
        <v>0</v>
      </c>
      <c r="U469" s="81">
        <f t="shared" si="2738"/>
        <v>0</v>
      </c>
      <c r="V469" s="82"/>
      <c r="W469" s="81">
        <f t="shared" si="2739"/>
        <v>0</v>
      </c>
      <c r="X469" s="10"/>
      <c r="Y469" s="151"/>
      <c r="Z469" s="151"/>
      <c r="AA469" s="151"/>
      <c r="AB469" s="151"/>
      <c r="AC469" s="151"/>
      <c r="AD469" s="151"/>
      <c r="AE469" s="159"/>
      <c r="AF469" s="159"/>
      <c r="AG469" s="159"/>
      <c r="AH469" s="159"/>
      <c r="AI469" s="84">
        <f>IF($I469=AI$7,$E469,0)</f>
        <v>0</v>
      </c>
      <c r="AJ469" s="84">
        <f>IF($K469=ROUND(AI$7*$F469,2),$G469,0)</f>
        <v>0</v>
      </c>
      <c r="AK469" s="141">
        <f t="shared" si="2741"/>
        <v>0</v>
      </c>
      <c r="AL469" s="141">
        <f t="shared" si="2742"/>
        <v>0</v>
      </c>
      <c r="AM469" s="141">
        <f t="shared" si="2743"/>
        <v>0</v>
      </c>
      <c r="AN469" s="141">
        <f t="shared" si="2744"/>
        <v>0</v>
      </c>
      <c r="AO469" s="84">
        <f>IF($I469=AO$7,$E469,0)</f>
        <v>0</v>
      </c>
      <c r="AP469" s="84">
        <f>IF($K469=ROUND(AO$7*$F469,2),$G469,0)</f>
        <v>0</v>
      </c>
      <c r="AQ469" s="141">
        <f t="shared" si="2746"/>
        <v>0</v>
      </c>
      <c r="AR469" s="141">
        <f t="shared" si="2747"/>
        <v>0</v>
      </c>
      <c r="AS469" s="141">
        <f t="shared" si="2748"/>
        <v>0</v>
      </c>
      <c r="AT469" s="141">
        <f t="shared" si="2749"/>
        <v>0</v>
      </c>
      <c r="AU469" s="141">
        <f>IF($H469&gt;0,#REF!,0)</f>
        <v>0</v>
      </c>
      <c r="AV469" s="141">
        <f t="shared" si="2750"/>
        <v>0</v>
      </c>
      <c r="AW469" s="141">
        <f>IF($H469&gt;0,#REF!,0)</f>
        <v>0</v>
      </c>
      <c r="AX469" s="141">
        <f t="shared" si="2751"/>
        <v>0</v>
      </c>
      <c r="AY469" s="247">
        <f t="shared" si="2726"/>
        <v>0</v>
      </c>
      <c r="AZ469" s="85"/>
      <c r="BA469" s="86">
        <v>0</v>
      </c>
    </row>
    <row r="470" spans="1:53" ht="45.75" x14ac:dyDescent="0.65">
      <c r="A470" s="74" t="s">
        <v>262</v>
      </c>
      <c r="B470" s="74" t="s">
        <v>46</v>
      </c>
      <c r="C470" s="76">
        <f>C471</f>
        <v>6</v>
      </c>
      <c r="D470" s="77" t="s">
        <v>263</v>
      </c>
      <c r="E470" s="78">
        <v>1.768</v>
      </c>
      <c r="F470" s="137">
        <v>1.5</v>
      </c>
      <c r="G470" s="78">
        <v>0</v>
      </c>
      <c r="H470" s="249">
        <f t="shared" si="2725"/>
        <v>1.768E-3</v>
      </c>
      <c r="I470" s="80">
        <f>SUMIF(Y$14:AT$14,C470,Y$6:AT$6)</f>
        <v>0</v>
      </c>
      <c r="J470" s="81">
        <f>IF(H470=0,ROUND(E470*I470,2),ROUND(H470*E470,2))</f>
        <v>0</v>
      </c>
      <c r="K470" s="80">
        <f>ROUND(F470*I470,2)</f>
        <v>0</v>
      </c>
      <c r="L470" s="81">
        <f>IF(H470=0,ROUND(ROUND(F470*I470,2)*G470,2),ROUND(G470*H470,2))</f>
        <v>0</v>
      </c>
      <c r="M470" s="81">
        <f>L470-ROUND(G470*I470,2)</f>
        <v>0</v>
      </c>
      <c r="N470" s="82"/>
      <c r="O470" s="81">
        <f>J470+L470+N470</f>
        <v>0</v>
      </c>
      <c r="Q470" s="83">
        <f t="shared" si="2734"/>
        <v>153.91</v>
      </c>
      <c r="R470" s="81">
        <f>ROUND(Q470*E470,2)</f>
        <v>272.11</v>
      </c>
      <c r="S470" s="83">
        <f>ROUND(F470*Q470,2)</f>
        <v>230.87</v>
      </c>
      <c r="T470" s="81">
        <f>ROUND(S470*G470,2)</f>
        <v>0</v>
      </c>
      <c r="U470" s="81">
        <f>T470-ROUND(Q470*G470,2)</f>
        <v>0</v>
      </c>
      <c r="V470" s="82"/>
      <c r="W470" s="81">
        <f>R470+T470+V470</f>
        <v>272.11</v>
      </c>
      <c r="X470" s="10"/>
      <c r="Y470" s="151"/>
      <c r="Z470" s="151"/>
      <c r="AA470" s="151"/>
      <c r="AB470" s="151"/>
      <c r="AC470" s="151"/>
      <c r="AD470" s="151"/>
      <c r="AE470" s="159"/>
      <c r="AF470" s="159"/>
      <c r="AG470" s="159"/>
      <c r="AH470" s="159"/>
      <c r="AI470" s="84">
        <f>IF($I470=AI$6,$E470,0)</f>
        <v>0</v>
      </c>
      <c r="AJ470" s="84">
        <f t="shared" ref="AJ470:AJ471" si="2752">IF($K470=ROUND(AI$6*$F470,2),$G470,0)</f>
        <v>0</v>
      </c>
      <c r="AK470" s="141">
        <f>IF($H470&gt;0,AI470,0)</f>
        <v>0</v>
      </c>
      <c r="AL470" s="141">
        <f>IF(AK470&gt;0,1,0)</f>
        <v>0</v>
      </c>
      <c r="AM470" s="141">
        <f>IF($H470&gt;0,AJ470,0)</f>
        <v>0</v>
      </c>
      <c r="AN470" s="141">
        <f>IF(AM470&gt;0,1,0)</f>
        <v>0</v>
      </c>
      <c r="AO470" s="84">
        <f>IF($I470=AO$6,$E470,0)</f>
        <v>0</v>
      </c>
      <c r="AP470" s="84">
        <f t="shared" ref="AP470:AP471" si="2753">IF($K470=ROUND(AO$6*$F470,2),$G470,0)</f>
        <v>0</v>
      </c>
      <c r="AQ470" s="141">
        <f>IF($H470&gt;0,AO470,0)</f>
        <v>0</v>
      </c>
      <c r="AR470" s="141">
        <f>IF(AQ470&gt;0,1,0)</f>
        <v>0</v>
      </c>
      <c r="AS470" s="141">
        <f>IF($H470&gt;0,AP470,0)</f>
        <v>0</v>
      </c>
      <c r="AT470" s="141">
        <f>IF(AS470&gt;0,1,0)</f>
        <v>0</v>
      </c>
      <c r="AU470" s="141" t="e">
        <f>IF($H470&gt;0,#REF!,0)</f>
        <v>#REF!</v>
      </c>
      <c r="AV470" s="141" t="e">
        <f>IF(AU470&gt;0,1,0)</f>
        <v>#REF!</v>
      </c>
      <c r="AW470" s="141" t="e">
        <f>IF($H470&gt;0,#REF!,0)</f>
        <v>#REF!</v>
      </c>
      <c r="AX470" s="141" t="e">
        <f>IF(AW470&gt;0,1,0)</f>
        <v>#REF!</v>
      </c>
      <c r="AY470" s="247">
        <f t="shared" si="2726"/>
        <v>2.1000000000000003E-3</v>
      </c>
      <c r="AZ470" s="85"/>
      <c r="BA470" s="86">
        <v>2.1</v>
      </c>
    </row>
    <row r="471" spans="1:53" ht="45.75" x14ac:dyDescent="0.65">
      <c r="A471" s="87" t="str">
        <f>IF(E471+G471&gt;0,A470,"")</f>
        <v/>
      </c>
      <c r="B471" s="87" t="str">
        <f>IF(E471+G471&gt;0,B470,"")</f>
        <v/>
      </c>
      <c r="C471" s="76">
        <v>6</v>
      </c>
      <c r="D471" s="77" t="s">
        <v>263</v>
      </c>
      <c r="E471" s="78">
        <v>0</v>
      </c>
      <c r="F471" s="137">
        <v>1.1000000000000001</v>
      </c>
      <c r="G471" s="78">
        <v>0</v>
      </c>
      <c r="H471" s="249">
        <f t="shared" si="2725"/>
        <v>0</v>
      </c>
      <c r="I471" s="80">
        <f>SUMIF(Y$14:AT$14,C471,Y$6:AT$6)</f>
        <v>0</v>
      </c>
      <c r="J471" s="81">
        <f t="shared" ref="J471:J473" si="2754">IF(H471=0,ROUND(E471*I471,2),ROUND(H471*E471,2))</f>
        <v>0</v>
      </c>
      <c r="K471" s="80">
        <f t="shared" ref="K471:K473" si="2755">ROUND(F471*I471,2)</f>
        <v>0</v>
      </c>
      <c r="L471" s="81">
        <f t="shared" ref="L471:L473" si="2756">IF(H471=0,ROUND(ROUND(F471*I471,2)*G471,2),ROUND(G471*H471,2))</f>
        <v>0</v>
      </c>
      <c r="M471" s="81">
        <f t="shared" ref="M471:M473" si="2757">L471-ROUND(G471*I471,2)</f>
        <v>0</v>
      </c>
      <c r="N471" s="82"/>
      <c r="O471" s="81">
        <f t="shared" ref="O471:O473" si="2758">J471+L471+N471</f>
        <v>0</v>
      </c>
      <c r="Q471" s="83">
        <f t="shared" si="2734"/>
        <v>153.91</v>
      </c>
      <c r="R471" s="81">
        <f t="shared" ref="R471:R473" si="2759">ROUND(Q471*E471,2)</f>
        <v>0</v>
      </c>
      <c r="S471" s="83">
        <f t="shared" ref="S471:S473" si="2760">ROUND(F471*Q471,2)</f>
        <v>169.3</v>
      </c>
      <c r="T471" s="81">
        <f t="shared" ref="T471:T473" si="2761">ROUND(S471*G471,2)</f>
        <v>0</v>
      </c>
      <c r="U471" s="81">
        <f t="shared" ref="U471:U473" si="2762">T471-ROUND(Q471*G471,2)</f>
        <v>0</v>
      </c>
      <c r="V471" s="82"/>
      <c r="W471" s="81">
        <f t="shared" ref="W471:W473" si="2763">R471+T471+V471</f>
        <v>0</v>
      </c>
      <c r="X471" s="10"/>
      <c r="Y471" s="151"/>
      <c r="Z471" s="151"/>
      <c r="AA471" s="151"/>
      <c r="AB471" s="151"/>
      <c r="AC471" s="151"/>
      <c r="AD471" s="151"/>
      <c r="AE471" s="159"/>
      <c r="AF471" s="159"/>
      <c r="AG471" s="159"/>
      <c r="AH471" s="159"/>
      <c r="AI471" s="84">
        <f t="shared" ref="AI471" si="2764">IF($I471=AI$6,$E471,0)</f>
        <v>0</v>
      </c>
      <c r="AJ471" s="84">
        <f t="shared" si="2752"/>
        <v>0</v>
      </c>
      <c r="AK471" s="141">
        <f t="shared" ref="AK471:AK473" si="2765">IF($H471&gt;0,AI471,0)</f>
        <v>0</v>
      </c>
      <c r="AL471" s="141">
        <f t="shared" ref="AL471:AL473" si="2766">IF(AK471&gt;0,1,0)</f>
        <v>0</v>
      </c>
      <c r="AM471" s="141">
        <f t="shared" ref="AM471:AM473" si="2767">IF($H471&gt;0,AJ471,0)</f>
        <v>0</v>
      </c>
      <c r="AN471" s="141">
        <f t="shared" ref="AN471:AN473" si="2768">IF(AM471&gt;0,1,0)</f>
        <v>0</v>
      </c>
      <c r="AO471" s="84">
        <f t="shared" ref="AO471" si="2769">IF($I471=AO$6,$E471,0)</f>
        <v>0</v>
      </c>
      <c r="AP471" s="84">
        <f t="shared" si="2753"/>
        <v>0</v>
      </c>
      <c r="AQ471" s="141">
        <f t="shared" ref="AQ471:AQ473" si="2770">IF($H471&gt;0,AO471,0)</f>
        <v>0</v>
      </c>
      <c r="AR471" s="141">
        <f t="shared" ref="AR471:AR473" si="2771">IF(AQ471&gt;0,1,0)</f>
        <v>0</v>
      </c>
      <c r="AS471" s="141">
        <f t="shared" ref="AS471:AS473" si="2772">IF($H471&gt;0,AP471,0)</f>
        <v>0</v>
      </c>
      <c r="AT471" s="141">
        <f t="shared" ref="AT471:AT473" si="2773">IF(AS471&gt;0,1,0)</f>
        <v>0</v>
      </c>
      <c r="AU471" s="141">
        <f>IF($H471&gt;0,#REF!,0)</f>
        <v>0</v>
      </c>
      <c r="AV471" s="141">
        <f t="shared" ref="AV471:AV473" si="2774">IF(AU471&gt;0,1,0)</f>
        <v>0</v>
      </c>
      <c r="AW471" s="141">
        <f>IF($H471&gt;0,#REF!,0)</f>
        <v>0</v>
      </c>
      <c r="AX471" s="141">
        <f t="shared" ref="AX471:AX473" si="2775">IF(AW471&gt;0,1,0)</f>
        <v>0</v>
      </c>
      <c r="AY471" s="247">
        <f t="shared" si="2726"/>
        <v>0</v>
      </c>
      <c r="AZ471" s="85"/>
      <c r="BA471" s="86">
        <v>0</v>
      </c>
    </row>
    <row r="472" spans="1:53" ht="45.75" x14ac:dyDescent="0.65">
      <c r="A472" s="87" t="str">
        <f>IF(E472+G472&gt;0,A470,"")</f>
        <v/>
      </c>
      <c r="B472" s="87" t="str">
        <f>IF(E472+G472&gt;0,B470,"")</f>
        <v/>
      </c>
      <c r="C472" s="76">
        <f>C471</f>
        <v>6</v>
      </c>
      <c r="D472" s="77" t="s">
        <v>263</v>
      </c>
      <c r="E472" s="78">
        <v>0</v>
      </c>
      <c r="F472" s="137">
        <v>1.5</v>
      </c>
      <c r="G472" s="78">
        <v>0</v>
      </c>
      <c r="H472" s="249">
        <f t="shared" si="2725"/>
        <v>0</v>
      </c>
      <c r="I472" s="80">
        <f>SUMIF(Y$14:AT$14,C472,Y$7:AT$7)</f>
        <v>0</v>
      </c>
      <c r="J472" s="81">
        <f t="shared" si="2754"/>
        <v>0</v>
      </c>
      <c r="K472" s="80">
        <f t="shared" si="2755"/>
        <v>0</v>
      </c>
      <c r="L472" s="81">
        <f t="shared" si="2756"/>
        <v>0</v>
      </c>
      <c r="M472" s="81">
        <f t="shared" si="2757"/>
        <v>0</v>
      </c>
      <c r="N472" s="82"/>
      <c r="O472" s="81">
        <f t="shared" si="2758"/>
        <v>0</v>
      </c>
      <c r="Q472" s="83">
        <f t="shared" si="2734"/>
        <v>153.91</v>
      </c>
      <c r="R472" s="81">
        <f t="shared" si="2759"/>
        <v>0</v>
      </c>
      <c r="S472" s="83">
        <f t="shared" si="2760"/>
        <v>230.87</v>
      </c>
      <c r="T472" s="81">
        <f t="shared" si="2761"/>
        <v>0</v>
      </c>
      <c r="U472" s="81">
        <f t="shared" si="2762"/>
        <v>0</v>
      </c>
      <c r="V472" s="82"/>
      <c r="W472" s="81">
        <f t="shared" si="2763"/>
        <v>0</v>
      </c>
      <c r="X472" s="10"/>
      <c r="Y472" s="151"/>
      <c r="Z472" s="151"/>
      <c r="AA472" s="151"/>
      <c r="AB472" s="151"/>
      <c r="AC472" s="151"/>
      <c r="AD472" s="151"/>
      <c r="AE472" s="159"/>
      <c r="AF472" s="159"/>
      <c r="AG472" s="159"/>
      <c r="AH472" s="159"/>
      <c r="AI472" s="84">
        <f>IF($I472=AI$7,$E472,0)</f>
        <v>0</v>
      </c>
      <c r="AJ472" s="84">
        <f>IF($K472=ROUND(AI$7*$F472,2),$G472,0)</f>
        <v>0</v>
      </c>
      <c r="AK472" s="141">
        <f t="shared" si="2765"/>
        <v>0</v>
      </c>
      <c r="AL472" s="141">
        <f t="shared" si="2766"/>
        <v>0</v>
      </c>
      <c r="AM472" s="141">
        <f t="shared" si="2767"/>
        <v>0</v>
      </c>
      <c r="AN472" s="141">
        <f t="shared" si="2768"/>
        <v>0</v>
      </c>
      <c r="AO472" s="84">
        <f>IF($I472=AO$7,$E472,0)</f>
        <v>0</v>
      </c>
      <c r="AP472" s="84">
        <f>IF($K472=ROUND(AO$7*$F472,2),$G472,0)</f>
        <v>0</v>
      </c>
      <c r="AQ472" s="141">
        <f t="shared" si="2770"/>
        <v>0</v>
      </c>
      <c r="AR472" s="141">
        <f t="shared" si="2771"/>
        <v>0</v>
      </c>
      <c r="AS472" s="141">
        <f t="shared" si="2772"/>
        <v>0</v>
      </c>
      <c r="AT472" s="141">
        <f t="shared" si="2773"/>
        <v>0</v>
      </c>
      <c r="AU472" s="141">
        <f>IF($H472&gt;0,#REF!,0)</f>
        <v>0</v>
      </c>
      <c r="AV472" s="141">
        <f t="shared" si="2774"/>
        <v>0</v>
      </c>
      <c r="AW472" s="141">
        <f>IF($H472&gt;0,#REF!,0)</f>
        <v>0</v>
      </c>
      <c r="AX472" s="141">
        <f t="shared" si="2775"/>
        <v>0</v>
      </c>
      <c r="AY472" s="247">
        <f t="shared" si="2726"/>
        <v>0</v>
      </c>
      <c r="AZ472" s="85"/>
      <c r="BA472" s="86">
        <v>0</v>
      </c>
    </row>
    <row r="473" spans="1:53" ht="45.75" x14ac:dyDescent="0.65">
      <c r="A473" s="87" t="str">
        <f>IF(E473+G473&gt;0,A470,"")</f>
        <v/>
      </c>
      <c r="B473" s="87" t="str">
        <f>IF(E473+G473&gt;0,B470,"")</f>
        <v/>
      </c>
      <c r="C473" s="76">
        <f>C471</f>
        <v>6</v>
      </c>
      <c r="D473" s="77" t="s">
        <v>263</v>
      </c>
      <c r="E473" s="78">
        <v>0</v>
      </c>
      <c r="F473" s="137">
        <v>1.1000000000000001</v>
      </c>
      <c r="G473" s="78">
        <v>0</v>
      </c>
      <c r="H473" s="249">
        <f t="shared" si="2725"/>
        <v>0</v>
      </c>
      <c r="I473" s="80">
        <f>SUMIF(Y$14:AT$14,C473,Y$7:AT$7)</f>
        <v>0</v>
      </c>
      <c r="J473" s="81">
        <f t="shared" si="2754"/>
        <v>0</v>
      </c>
      <c r="K473" s="80">
        <f t="shared" si="2755"/>
        <v>0</v>
      </c>
      <c r="L473" s="81">
        <f t="shared" si="2756"/>
        <v>0</v>
      </c>
      <c r="M473" s="81">
        <f t="shared" si="2757"/>
        <v>0</v>
      </c>
      <c r="N473" s="82"/>
      <c r="O473" s="81">
        <f t="shared" si="2758"/>
        <v>0</v>
      </c>
      <c r="Q473" s="83">
        <f t="shared" si="2734"/>
        <v>153.91</v>
      </c>
      <c r="R473" s="81">
        <f t="shared" si="2759"/>
        <v>0</v>
      </c>
      <c r="S473" s="83">
        <f t="shared" si="2760"/>
        <v>169.3</v>
      </c>
      <c r="T473" s="81">
        <f t="shared" si="2761"/>
        <v>0</v>
      </c>
      <c r="U473" s="81">
        <f t="shared" si="2762"/>
        <v>0</v>
      </c>
      <c r="V473" s="82"/>
      <c r="W473" s="81">
        <f t="shared" si="2763"/>
        <v>0</v>
      </c>
      <c r="X473" s="10"/>
      <c r="Y473" s="151"/>
      <c r="Z473" s="151"/>
      <c r="AA473" s="151"/>
      <c r="AB473" s="151"/>
      <c r="AC473" s="151"/>
      <c r="AD473" s="151"/>
      <c r="AE473" s="159"/>
      <c r="AF473" s="159"/>
      <c r="AG473" s="159"/>
      <c r="AH473" s="159"/>
      <c r="AI473" s="84">
        <f>IF($I473=AI$7,$E473,0)</f>
        <v>0</v>
      </c>
      <c r="AJ473" s="84">
        <f>IF($K473=ROUND(AI$7*$F473,2),$G473,0)</f>
        <v>0</v>
      </c>
      <c r="AK473" s="141">
        <f t="shared" si="2765"/>
        <v>0</v>
      </c>
      <c r="AL473" s="141">
        <f t="shared" si="2766"/>
        <v>0</v>
      </c>
      <c r="AM473" s="141">
        <f t="shared" si="2767"/>
        <v>0</v>
      </c>
      <c r="AN473" s="141">
        <f t="shared" si="2768"/>
        <v>0</v>
      </c>
      <c r="AO473" s="84">
        <f>IF($I473=AO$7,$E473,0)</f>
        <v>0</v>
      </c>
      <c r="AP473" s="84">
        <f>IF($K473=ROUND(AO$7*$F473,2),$G473,0)</f>
        <v>0</v>
      </c>
      <c r="AQ473" s="141">
        <f t="shared" si="2770"/>
        <v>0</v>
      </c>
      <c r="AR473" s="141">
        <f t="shared" si="2771"/>
        <v>0</v>
      </c>
      <c r="AS473" s="141">
        <f t="shared" si="2772"/>
        <v>0</v>
      </c>
      <c r="AT473" s="141">
        <f t="shared" si="2773"/>
        <v>0</v>
      </c>
      <c r="AU473" s="141">
        <f>IF($H473&gt;0,#REF!,0)</f>
        <v>0</v>
      </c>
      <c r="AV473" s="141">
        <f t="shared" si="2774"/>
        <v>0</v>
      </c>
      <c r="AW473" s="141">
        <f>IF($H473&gt;0,#REF!,0)</f>
        <v>0</v>
      </c>
      <c r="AX473" s="141">
        <f t="shared" si="2775"/>
        <v>0</v>
      </c>
      <c r="AY473" s="247">
        <f t="shared" si="2726"/>
        <v>0</v>
      </c>
      <c r="AZ473" s="85"/>
      <c r="BA473" s="86">
        <v>0</v>
      </c>
    </row>
    <row r="474" spans="1:53" ht="45.75" x14ac:dyDescent="0.65">
      <c r="A474" s="74" t="s">
        <v>264</v>
      </c>
      <c r="B474" s="74" t="s">
        <v>46</v>
      </c>
      <c r="C474" s="76">
        <f>C475</f>
        <v>7</v>
      </c>
      <c r="D474" s="77" t="s">
        <v>265</v>
      </c>
      <c r="E474" s="78">
        <v>0.57299999999999995</v>
      </c>
      <c r="F474" s="137">
        <v>1.5</v>
      </c>
      <c r="G474" s="78">
        <v>0</v>
      </c>
      <c r="H474" s="249">
        <f t="shared" si="2725"/>
        <v>5.7299999999999994E-4</v>
      </c>
      <c r="I474" s="80">
        <f>SUMIF(Y$14:AT$14,C474,Y$6:AT$6)</f>
        <v>0</v>
      </c>
      <c r="J474" s="81">
        <f>IF(H474=0,ROUND(E474*I474,2),ROUND(H474*E474,2))</f>
        <v>0</v>
      </c>
      <c r="K474" s="80">
        <f>ROUND(F474*I474,2)</f>
        <v>0</v>
      </c>
      <c r="L474" s="81">
        <f>IF(H474=0,ROUND(ROUND(F474*I474,2)*G474,2),ROUND(G474*H474,2))</f>
        <v>0</v>
      </c>
      <c r="M474" s="81">
        <f>L474-ROUND(G474*I474,2)</f>
        <v>0</v>
      </c>
      <c r="N474" s="82"/>
      <c r="O474" s="81">
        <f>J474+L474+N474</f>
        <v>0</v>
      </c>
      <c r="Q474" s="83">
        <f t="shared" si="2734"/>
        <v>153.91</v>
      </c>
      <c r="R474" s="81">
        <f>ROUND(Q474*E474,2)</f>
        <v>88.19</v>
      </c>
      <c r="S474" s="83">
        <f>ROUND(F474*Q474,2)</f>
        <v>230.87</v>
      </c>
      <c r="T474" s="81">
        <f>ROUND(S474*G474,2)</f>
        <v>0</v>
      </c>
      <c r="U474" s="81">
        <f>T474-ROUND(Q474*G474,2)</f>
        <v>0</v>
      </c>
      <c r="V474" s="82"/>
      <c r="W474" s="81">
        <f>R474+T474+V474</f>
        <v>88.19</v>
      </c>
      <c r="X474" s="10"/>
      <c r="Y474" s="151"/>
      <c r="Z474" s="151"/>
      <c r="AA474" s="151"/>
      <c r="AB474" s="151"/>
      <c r="AC474" s="151"/>
      <c r="AD474" s="151"/>
      <c r="AE474" s="159"/>
      <c r="AF474" s="159"/>
      <c r="AG474" s="159"/>
      <c r="AH474" s="159"/>
      <c r="AI474" s="84">
        <f>IF($I474=AI$6,$E474,0)</f>
        <v>0</v>
      </c>
      <c r="AJ474" s="84">
        <f t="shared" ref="AJ474:AJ475" si="2776">IF($K474=ROUND(AI$6*$F474,2),$G474,0)</f>
        <v>0</v>
      </c>
      <c r="AK474" s="141">
        <f>IF($H474&gt;0,AI474,0)</f>
        <v>0</v>
      </c>
      <c r="AL474" s="141">
        <f>IF(AK474&gt;0,1,0)</f>
        <v>0</v>
      </c>
      <c r="AM474" s="141">
        <f>IF($H474&gt;0,AJ474,0)</f>
        <v>0</v>
      </c>
      <c r="AN474" s="141">
        <f>IF(AM474&gt;0,1,0)</f>
        <v>0</v>
      </c>
      <c r="AO474" s="84">
        <f>IF($I474=AO$6,$E474,0)</f>
        <v>0</v>
      </c>
      <c r="AP474" s="84">
        <f t="shared" ref="AP474:AP475" si="2777">IF($K474=ROUND(AO$6*$F474,2),$G474,0)</f>
        <v>0</v>
      </c>
      <c r="AQ474" s="141">
        <f>IF($H474&gt;0,AO474,0)</f>
        <v>0</v>
      </c>
      <c r="AR474" s="141">
        <f>IF(AQ474&gt;0,1,0)</f>
        <v>0</v>
      </c>
      <c r="AS474" s="141">
        <f>IF($H474&gt;0,AP474,0)</f>
        <v>0</v>
      </c>
      <c r="AT474" s="141">
        <f>IF(AS474&gt;0,1,0)</f>
        <v>0</v>
      </c>
      <c r="AU474" s="141" t="e">
        <f>IF($H474&gt;0,#REF!,0)</f>
        <v>#REF!</v>
      </c>
      <c r="AV474" s="141" t="e">
        <f>IF(AU474&gt;0,1,0)</f>
        <v>#REF!</v>
      </c>
      <c r="AW474" s="141" t="e">
        <f>IF($H474&gt;0,#REF!,0)</f>
        <v>#REF!</v>
      </c>
      <c r="AX474" s="141" t="e">
        <f>IF(AW474&gt;0,1,0)</f>
        <v>#REF!</v>
      </c>
      <c r="AY474" s="247">
        <f t="shared" si="2726"/>
        <v>8.4999999999999995E-4</v>
      </c>
      <c r="AZ474" s="85"/>
      <c r="BA474" s="86">
        <v>0.85</v>
      </c>
    </row>
    <row r="475" spans="1:53" ht="45.75" x14ac:dyDescent="0.65">
      <c r="A475" s="87" t="str">
        <f>IF(E475+G475&gt;0,A474,"")</f>
        <v/>
      </c>
      <c r="B475" s="87" t="str">
        <f>IF(E475+G475&gt;0,B474,"")</f>
        <v/>
      </c>
      <c r="C475" s="76">
        <v>7</v>
      </c>
      <c r="D475" s="77" t="s">
        <v>265</v>
      </c>
      <c r="E475" s="78">
        <v>0</v>
      </c>
      <c r="F475" s="137">
        <v>1.1000000000000001</v>
      </c>
      <c r="G475" s="78">
        <v>0</v>
      </c>
      <c r="H475" s="249">
        <f t="shared" si="2725"/>
        <v>0</v>
      </c>
      <c r="I475" s="80">
        <f>SUMIF(Y$14:AT$14,C475,Y$6:AT$6)</f>
        <v>0</v>
      </c>
      <c r="J475" s="81">
        <f t="shared" ref="J475:J477" si="2778">IF(H475=0,ROUND(E475*I475,2),ROUND(H475*E475,2))</f>
        <v>0</v>
      </c>
      <c r="K475" s="80">
        <f t="shared" ref="K475:K477" si="2779">ROUND(F475*I475,2)</f>
        <v>0</v>
      </c>
      <c r="L475" s="81">
        <f t="shared" ref="L475:L477" si="2780">IF(H475=0,ROUND(ROUND(F475*I475,2)*G475,2),ROUND(G475*H475,2))</f>
        <v>0</v>
      </c>
      <c r="M475" s="81">
        <f t="shared" ref="M475:M477" si="2781">L475-ROUND(G475*I475,2)</f>
        <v>0</v>
      </c>
      <c r="N475" s="82"/>
      <c r="O475" s="81">
        <f t="shared" ref="O475:O477" si="2782">J475+L475+N475</f>
        <v>0</v>
      </c>
      <c r="Q475" s="83">
        <f t="shared" si="2734"/>
        <v>153.91</v>
      </c>
      <c r="R475" s="81">
        <f t="shared" ref="R475:R477" si="2783">ROUND(Q475*E475,2)</f>
        <v>0</v>
      </c>
      <c r="S475" s="83">
        <f t="shared" ref="S475:S477" si="2784">ROUND(F475*Q475,2)</f>
        <v>169.3</v>
      </c>
      <c r="T475" s="81">
        <f t="shared" ref="T475:T477" si="2785">ROUND(S475*G475,2)</f>
        <v>0</v>
      </c>
      <c r="U475" s="81">
        <f t="shared" ref="U475:U477" si="2786">T475-ROUND(Q475*G475,2)</f>
        <v>0</v>
      </c>
      <c r="V475" s="82"/>
      <c r="W475" s="81">
        <f t="shared" ref="W475:W477" si="2787">R475+T475+V475</f>
        <v>0</v>
      </c>
      <c r="X475" s="10"/>
      <c r="Y475" s="151"/>
      <c r="Z475" s="151"/>
      <c r="AA475" s="151"/>
      <c r="AB475" s="151"/>
      <c r="AC475" s="151"/>
      <c r="AD475" s="151"/>
      <c r="AE475" s="159"/>
      <c r="AF475" s="159"/>
      <c r="AG475" s="159"/>
      <c r="AH475" s="159"/>
      <c r="AI475" s="84">
        <f t="shared" ref="AI475" si="2788">IF($I475=AI$6,$E475,0)</f>
        <v>0</v>
      </c>
      <c r="AJ475" s="84">
        <f t="shared" si="2776"/>
        <v>0</v>
      </c>
      <c r="AK475" s="141">
        <f t="shared" ref="AK475:AK477" si="2789">IF($H475&gt;0,AI475,0)</f>
        <v>0</v>
      </c>
      <c r="AL475" s="141">
        <f t="shared" ref="AL475:AL477" si="2790">IF(AK475&gt;0,1,0)</f>
        <v>0</v>
      </c>
      <c r="AM475" s="141">
        <f t="shared" ref="AM475:AM477" si="2791">IF($H475&gt;0,AJ475,0)</f>
        <v>0</v>
      </c>
      <c r="AN475" s="141">
        <f t="shared" ref="AN475:AN477" si="2792">IF(AM475&gt;0,1,0)</f>
        <v>0</v>
      </c>
      <c r="AO475" s="84">
        <f t="shared" ref="AO475" si="2793">IF($I475=AO$6,$E475,0)</f>
        <v>0</v>
      </c>
      <c r="AP475" s="84">
        <f t="shared" si="2777"/>
        <v>0</v>
      </c>
      <c r="AQ475" s="141">
        <f t="shared" ref="AQ475:AQ477" si="2794">IF($H475&gt;0,AO475,0)</f>
        <v>0</v>
      </c>
      <c r="AR475" s="141">
        <f t="shared" ref="AR475:AR477" si="2795">IF(AQ475&gt;0,1,0)</f>
        <v>0</v>
      </c>
      <c r="AS475" s="141">
        <f t="shared" ref="AS475:AS477" si="2796">IF($H475&gt;0,AP475,0)</f>
        <v>0</v>
      </c>
      <c r="AT475" s="141">
        <f t="shared" ref="AT475:AT477" si="2797">IF(AS475&gt;0,1,0)</f>
        <v>0</v>
      </c>
      <c r="AU475" s="141">
        <f>IF($H475&gt;0,#REF!,0)</f>
        <v>0</v>
      </c>
      <c r="AV475" s="141">
        <f t="shared" ref="AV475:AV477" si="2798">IF(AU475&gt;0,1,0)</f>
        <v>0</v>
      </c>
      <c r="AW475" s="141">
        <f>IF($H475&gt;0,#REF!,0)</f>
        <v>0</v>
      </c>
      <c r="AX475" s="141">
        <f t="shared" ref="AX475:AX477" si="2799">IF(AW475&gt;0,1,0)</f>
        <v>0</v>
      </c>
      <c r="AY475" s="247">
        <f t="shared" si="2726"/>
        <v>0</v>
      </c>
      <c r="AZ475" s="85"/>
      <c r="BA475" s="86">
        <v>0</v>
      </c>
    </row>
    <row r="476" spans="1:53" ht="45.75" x14ac:dyDescent="0.65">
      <c r="A476" s="87" t="str">
        <f>IF(E476+G476&gt;0,A474,"")</f>
        <v/>
      </c>
      <c r="B476" s="87" t="str">
        <f>IF(E476+G476&gt;0,B474,"")</f>
        <v/>
      </c>
      <c r="C476" s="76">
        <f>C475</f>
        <v>7</v>
      </c>
      <c r="D476" s="77" t="s">
        <v>265</v>
      </c>
      <c r="E476" s="78">
        <v>0</v>
      </c>
      <c r="F476" s="137">
        <v>1.5</v>
      </c>
      <c r="G476" s="78">
        <v>0</v>
      </c>
      <c r="H476" s="249">
        <f t="shared" si="2725"/>
        <v>0</v>
      </c>
      <c r="I476" s="80">
        <f>SUMIF(Y$14:AT$14,C476,Y$7:AT$7)</f>
        <v>0</v>
      </c>
      <c r="J476" s="81">
        <f t="shared" si="2778"/>
        <v>0</v>
      </c>
      <c r="K476" s="80">
        <f t="shared" si="2779"/>
        <v>0</v>
      </c>
      <c r="L476" s="81">
        <f t="shared" si="2780"/>
        <v>0</v>
      </c>
      <c r="M476" s="81">
        <f t="shared" si="2781"/>
        <v>0</v>
      </c>
      <c r="N476" s="82"/>
      <c r="O476" s="81">
        <f t="shared" si="2782"/>
        <v>0</v>
      </c>
      <c r="Q476" s="83">
        <f t="shared" si="2734"/>
        <v>153.91</v>
      </c>
      <c r="R476" s="81">
        <f t="shared" si="2783"/>
        <v>0</v>
      </c>
      <c r="S476" s="83">
        <f t="shared" si="2784"/>
        <v>230.87</v>
      </c>
      <c r="T476" s="81">
        <f t="shared" si="2785"/>
        <v>0</v>
      </c>
      <c r="U476" s="81">
        <f t="shared" si="2786"/>
        <v>0</v>
      </c>
      <c r="V476" s="82"/>
      <c r="W476" s="81">
        <f t="shared" si="2787"/>
        <v>0</v>
      </c>
      <c r="X476" s="10"/>
      <c r="Y476" s="151"/>
      <c r="Z476" s="151"/>
      <c r="AA476" s="151"/>
      <c r="AB476" s="151"/>
      <c r="AC476" s="151"/>
      <c r="AD476" s="151"/>
      <c r="AE476" s="159"/>
      <c r="AF476" s="159"/>
      <c r="AG476" s="159"/>
      <c r="AH476" s="159"/>
      <c r="AI476" s="84">
        <f>IF($I476=AI$7,$E476,0)</f>
        <v>0</v>
      </c>
      <c r="AJ476" s="84">
        <f>IF($K476=ROUND(AI$7*$F476,2),$G476,0)</f>
        <v>0</v>
      </c>
      <c r="AK476" s="141">
        <f t="shared" si="2789"/>
        <v>0</v>
      </c>
      <c r="AL476" s="141">
        <f t="shared" si="2790"/>
        <v>0</v>
      </c>
      <c r="AM476" s="141">
        <f t="shared" si="2791"/>
        <v>0</v>
      </c>
      <c r="AN476" s="141">
        <f t="shared" si="2792"/>
        <v>0</v>
      </c>
      <c r="AO476" s="84">
        <f>IF($I476=AO$7,$E476,0)</f>
        <v>0</v>
      </c>
      <c r="AP476" s="84">
        <f>IF($K476=ROUND(AO$7*$F476,2),$G476,0)</f>
        <v>0</v>
      </c>
      <c r="AQ476" s="141">
        <f t="shared" si="2794"/>
        <v>0</v>
      </c>
      <c r="AR476" s="141">
        <f t="shared" si="2795"/>
        <v>0</v>
      </c>
      <c r="AS476" s="141">
        <f t="shared" si="2796"/>
        <v>0</v>
      </c>
      <c r="AT476" s="141">
        <f t="shared" si="2797"/>
        <v>0</v>
      </c>
      <c r="AU476" s="141">
        <f>IF($H476&gt;0,#REF!,0)</f>
        <v>0</v>
      </c>
      <c r="AV476" s="141">
        <f t="shared" si="2798"/>
        <v>0</v>
      </c>
      <c r="AW476" s="141">
        <f>IF($H476&gt;0,#REF!,0)</f>
        <v>0</v>
      </c>
      <c r="AX476" s="141">
        <f t="shared" si="2799"/>
        <v>0</v>
      </c>
      <c r="AY476" s="247">
        <f t="shared" si="2726"/>
        <v>0</v>
      </c>
      <c r="AZ476" s="85"/>
      <c r="BA476" s="86">
        <v>0</v>
      </c>
    </row>
    <row r="477" spans="1:53" ht="45.75" x14ac:dyDescent="0.65">
      <c r="A477" s="87" t="str">
        <f>IF(E477+G477&gt;0,A474,"")</f>
        <v/>
      </c>
      <c r="B477" s="87" t="str">
        <f>IF(E477+G477&gt;0,B474,"")</f>
        <v/>
      </c>
      <c r="C477" s="76">
        <f>C475</f>
        <v>7</v>
      </c>
      <c r="D477" s="77" t="s">
        <v>265</v>
      </c>
      <c r="E477" s="78">
        <v>0</v>
      </c>
      <c r="F477" s="137">
        <v>1.1000000000000001</v>
      </c>
      <c r="G477" s="78">
        <v>0</v>
      </c>
      <c r="H477" s="249">
        <f t="shared" si="2725"/>
        <v>0</v>
      </c>
      <c r="I477" s="80">
        <f>SUMIF(Y$14:AT$14,C477,Y$7:AT$7)</f>
        <v>0</v>
      </c>
      <c r="J477" s="81">
        <f t="shared" si="2778"/>
        <v>0</v>
      </c>
      <c r="K477" s="80">
        <f t="shared" si="2779"/>
        <v>0</v>
      </c>
      <c r="L477" s="81">
        <f t="shared" si="2780"/>
        <v>0</v>
      </c>
      <c r="M477" s="81">
        <f t="shared" si="2781"/>
        <v>0</v>
      </c>
      <c r="N477" s="82"/>
      <c r="O477" s="81">
        <f t="shared" si="2782"/>
        <v>0</v>
      </c>
      <c r="Q477" s="83">
        <f t="shared" si="2734"/>
        <v>153.91</v>
      </c>
      <c r="R477" s="81">
        <f t="shared" si="2783"/>
        <v>0</v>
      </c>
      <c r="S477" s="83">
        <f t="shared" si="2784"/>
        <v>169.3</v>
      </c>
      <c r="T477" s="81">
        <f t="shared" si="2785"/>
        <v>0</v>
      </c>
      <c r="U477" s="81">
        <f t="shared" si="2786"/>
        <v>0</v>
      </c>
      <c r="V477" s="82"/>
      <c r="W477" s="81">
        <f t="shared" si="2787"/>
        <v>0</v>
      </c>
      <c r="X477" s="10"/>
      <c r="Y477" s="151"/>
      <c r="Z477" s="151"/>
      <c r="AA477" s="151"/>
      <c r="AB477" s="151"/>
      <c r="AC477" s="151"/>
      <c r="AD477" s="151"/>
      <c r="AE477" s="159"/>
      <c r="AF477" s="159"/>
      <c r="AG477" s="159"/>
      <c r="AH477" s="159"/>
      <c r="AI477" s="84">
        <f>IF($I477=AI$7,$E477,0)</f>
        <v>0</v>
      </c>
      <c r="AJ477" s="84">
        <f>IF($K477=ROUND(AI$7*$F477,2),$G477,0)</f>
        <v>0</v>
      </c>
      <c r="AK477" s="141">
        <f t="shared" si="2789"/>
        <v>0</v>
      </c>
      <c r="AL477" s="141">
        <f t="shared" si="2790"/>
        <v>0</v>
      </c>
      <c r="AM477" s="141">
        <f t="shared" si="2791"/>
        <v>0</v>
      </c>
      <c r="AN477" s="141">
        <f t="shared" si="2792"/>
        <v>0</v>
      </c>
      <c r="AO477" s="84">
        <f>IF($I477=AO$7,$E477,0)</f>
        <v>0</v>
      </c>
      <c r="AP477" s="84">
        <f>IF($K477=ROUND(AO$7*$F477,2),$G477,0)</f>
        <v>0</v>
      </c>
      <c r="AQ477" s="141">
        <f t="shared" si="2794"/>
        <v>0</v>
      </c>
      <c r="AR477" s="141">
        <f t="shared" si="2795"/>
        <v>0</v>
      </c>
      <c r="AS477" s="141">
        <f t="shared" si="2796"/>
        <v>0</v>
      </c>
      <c r="AT477" s="141">
        <f t="shared" si="2797"/>
        <v>0</v>
      </c>
      <c r="AU477" s="141">
        <f>IF($H477&gt;0,#REF!,0)</f>
        <v>0</v>
      </c>
      <c r="AV477" s="141">
        <f t="shared" si="2798"/>
        <v>0</v>
      </c>
      <c r="AW477" s="141">
        <f>IF($H477&gt;0,#REF!,0)</f>
        <v>0</v>
      </c>
      <c r="AX477" s="141">
        <f t="shared" si="2799"/>
        <v>0</v>
      </c>
      <c r="AY477" s="247">
        <f t="shared" si="2726"/>
        <v>0</v>
      </c>
      <c r="AZ477" s="85"/>
      <c r="BA477" s="86">
        <v>0</v>
      </c>
    </row>
    <row r="478" spans="1:53" ht="45.75" x14ac:dyDescent="0.65">
      <c r="A478" s="74" t="s">
        <v>266</v>
      </c>
      <c r="B478" s="74" t="s">
        <v>46</v>
      </c>
      <c r="C478" s="76">
        <f>C479</f>
        <v>6</v>
      </c>
      <c r="D478" s="77" t="s">
        <v>267</v>
      </c>
      <c r="E478" s="78">
        <v>9.2439999999999998</v>
      </c>
      <c r="F478" s="137">
        <v>1.5</v>
      </c>
      <c r="G478" s="78">
        <v>0</v>
      </c>
      <c r="H478" s="249">
        <f t="shared" si="2725"/>
        <v>9.2440000000000005E-3</v>
      </c>
      <c r="I478" s="80">
        <f>SUMIF(Y$14:AT$14,C478,Y$6:AT$6)</f>
        <v>0</v>
      </c>
      <c r="J478" s="81">
        <f>IF(H478=0,ROUND(E478*I478,2),ROUND(H478*E478,2))</f>
        <v>0.09</v>
      </c>
      <c r="K478" s="80">
        <f>ROUND(F478*I478,2)</f>
        <v>0</v>
      </c>
      <c r="L478" s="81">
        <f>IF(H478=0,ROUND(ROUND(F478*I478,2)*G478,2),ROUND(G478*H478,2))</f>
        <v>0</v>
      </c>
      <c r="M478" s="81">
        <f>L478-ROUND(G478*I478,2)</f>
        <v>0</v>
      </c>
      <c r="N478" s="82"/>
      <c r="O478" s="81">
        <f>J478+L478+N478</f>
        <v>0.09</v>
      </c>
      <c r="Q478" s="83">
        <f t="shared" si="2734"/>
        <v>153.91</v>
      </c>
      <c r="R478" s="81">
        <f>ROUND(Q478*E478,2)</f>
        <v>1422.74</v>
      </c>
      <c r="S478" s="83">
        <f>ROUND(F478*Q478,2)</f>
        <v>230.87</v>
      </c>
      <c r="T478" s="81">
        <f>ROUND(S478*G478,2)</f>
        <v>0</v>
      </c>
      <c r="U478" s="81">
        <f>T478-ROUND(Q478*G478,2)</f>
        <v>0</v>
      </c>
      <c r="V478" s="82"/>
      <c r="W478" s="81">
        <f>R478+T478+V478</f>
        <v>1422.74</v>
      </c>
      <c r="X478" s="10"/>
      <c r="Y478" s="151"/>
      <c r="Z478" s="151"/>
      <c r="AA478" s="151"/>
      <c r="AB478" s="151"/>
      <c r="AC478" s="151"/>
      <c r="AD478" s="151"/>
      <c r="AE478" s="159"/>
      <c r="AF478" s="159"/>
      <c r="AG478" s="159"/>
      <c r="AH478" s="159"/>
      <c r="AI478" s="84">
        <f>IF($I478=AI$6,$E478,0)</f>
        <v>0</v>
      </c>
      <c r="AJ478" s="84">
        <f t="shared" ref="AJ478:AJ479" si="2800">IF($K478=ROUND(AI$6*$F478,2),$G478,0)</f>
        <v>0</v>
      </c>
      <c r="AK478" s="141">
        <f>IF($H478&gt;0,AI478,0)</f>
        <v>0</v>
      </c>
      <c r="AL478" s="141">
        <f>IF(AK478&gt;0,1,0)</f>
        <v>0</v>
      </c>
      <c r="AM478" s="141">
        <f>IF($H478&gt;0,AJ478,0)</f>
        <v>0</v>
      </c>
      <c r="AN478" s="141">
        <f>IF(AM478&gt;0,1,0)</f>
        <v>0</v>
      </c>
      <c r="AO478" s="84">
        <f>IF($I478=AO$6,$E478,0)</f>
        <v>0</v>
      </c>
      <c r="AP478" s="84">
        <f t="shared" ref="AP478:AP479" si="2801">IF($K478=ROUND(AO$6*$F478,2),$G478,0)</f>
        <v>0</v>
      </c>
      <c r="AQ478" s="141">
        <f>IF($H478&gt;0,AO478,0)</f>
        <v>0</v>
      </c>
      <c r="AR478" s="141">
        <f>IF(AQ478&gt;0,1,0)</f>
        <v>0</v>
      </c>
      <c r="AS478" s="141">
        <f>IF($H478&gt;0,AP478,0)</f>
        <v>0</v>
      </c>
      <c r="AT478" s="141">
        <f>IF(AS478&gt;0,1,0)</f>
        <v>0</v>
      </c>
      <c r="AU478" s="141" t="e">
        <f>IF($H478&gt;0,#REF!,0)</f>
        <v>#REF!</v>
      </c>
      <c r="AV478" s="141" t="e">
        <f>IF(AU478&gt;0,1,0)</f>
        <v>#REF!</v>
      </c>
      <c r="AW478" s="141" t="e">
        <f>IF($H478&gt;0,#REF!,0)</f>
        <v>#REF!</v>
      </c>
      <c r="AX478" s="141" t="e">
        <f>IF(AW478&gt;0,1,0)</f>
        <v>#REF!</v>
      </c>
      <c r="AY478" s="247">
        <f t="shared" si="2726"/>
        <v>8.9999999999999993E-3</v>
      </c>
      <c r="AZ478" s="85"/>
      <c r="BA478" s="86">
        <v>9</v>
      </c>
    </row>
    <row r="479" spans="1:53" ht="45.75" x14ac:dyDescent="0.65">
      <c r="A479" s="87" t="str">
        <f>IF(E479+G479&gt;0,A478,"")</f>
        <v/>
      </c>
      <c r="B479" s="87" t="str">
        <f>IF(E479+G479&gt;0,B478,"")</f>
        <v/>
      </c>
      <c r="C479" s="76">
        <v>6</v>
      </c>
      <c r="D479" s="77" t="s">
        <v>267</v>
      </c>
      <c r="E479" s="78">
        <v>0</v>
      </c>
      <c r="F479" s="137">
        <v>1.1000000000000001</v>
      </c>
      <c r="G479" s="78">
        <v>0</v>
      </c>
      <c r="H479" s="249">
        <f t="shared" si="2725"/>
        <v>0</v>
      </c>
      <c r="I479" s="80">
        <f>SUMIF(Y$14:AT$14,C479,Y$6:AT$6)</f>
        <v>0</v>
      </c>
      <c r="J479" s="81">
        <f t="shared" ref="J479:J481" si="2802">IF(H479=0,ROUND(E479*I479,2),ROUND(H479*E479,2))</f>
        <v>0</v>
      </c>
      <c r="K479" s="80">
        <f t="shared" ref="K479:K481" si="2803">ROUND(F479*I479,2)</f>
        <v>0</v>
      </c>
      <c r="L479" s="81">
        <f t="shared" ref="L479:L481" si="2804">IF(H479=0,ROUND(ROUND(F479*I479,2)*G479,2),ROUND(G479*H479,2))</f>
        <v>0</v>
      </c>
      <c r="M479" s="81">
        <f t="shared" ref="M479:M481" si="2805">L479-ROUND(G479*I479,2)</f>
        <v>0</v>
      </c>
      <c r="N479" s="82"/>
      <c r="O479" s="81">
        <f t="shared" ref="O479:O481" si="2806">J479+L479+N479</f>
        <v>0</v>
      </c>
      <c r="Q479" s="83">
        <f t="shared" si="2734"/>
        <v>153.91</v>
      </c>
      <c r="R479" s="81">
        <f t="shared" ref="R479:R481" si="2807">ROUND(Q479*E479,2)</f>
        <v>0</v>
      </c>
      <c r="S479" s="83">
        <f t="shared" ref="S479:S481" si="2808">ROUND(F479*Q479,2)</f>
        <v>169.3</v>
      </c>
      <c r="T479" s="81">
        <f t="shared" ref="T479:T481" si="2809">ROUND(S479*G479,2)</f>
        <v>0</v>
      </c>
      <c r="U479" s="81">
        <f t="shared" ref="U479:U481" si="2810">T479-ROUND(Q479*G479,2)</f>
        <v>0</v>
      </c>
      <c r="V479" s="82"/>
      <c r="W479" s="81">
        <f t="shared" ref="W479:W481" si="2811">R479+T479+V479</f>
        <v>0</v>
      </c>
      <c r="X479" s="10"/>
      <c r="Y479" s="151"/>
      <c r="Z479" s="151"/>
      <c r="AA479" s="151"/>
      <c r="AB479" s="151"/>
      <c r="AC479" s="151"/>
      <c r="AD479" s="151"/>
      <c r="AE479" s="159"/>
      <c r="AF479" s="159"/>
      <c r="AG479" s="159"/>
      <c r="AH479" s="159"/>
      <c r="AI479" s="84">
        <f t="shared" ref="AI479" si="2812">IF($I479=AI$6,$E479,0)</f>
        <v>0</v>
      </c>
      <c r="AJ479" s="84">
        <f t="shared" si="2800"/>
        <v>0</v>
      </c>
      <c r="AK479" s="141">
        <f t="shared" ref="AK479:AK481" si="2813">IF($H479&gt;0,AI479,0)</f>
        <v>0</v>
      </c>
      <c r="AL479" s="141">
        <f t="shared" ref="AL479:AL481" si="2814">IF(AK479&gt;0,1,0)</f>
        <v>0</v>
      </c>
      <c r="AM479" s="141">
        <f t="shared" ref="AM479:AM481" si="2815">IF($H479&gt;0,AJ479,0)</f>
        <v>0</v>
      </c>
      <c r="AN479" s="141">
        <f t="shared" ref="AN479:AN481" si="2816">IF(AM479&gt;0,1,0)</f>
        <v>0</v>
      </c>
      <c r="AO479" s="84">
        <f t="shared" ref="AO479" si="2817">IF($I479=AO$6,$E479,0)</f>
        <v>0</v>
      </c>
      <c r="AP479" s="84">
        <f t="shared" si="2801"/>
        <v>0</v>
      </c>
      <c r="AQ479" s="141">
        <f t="shared" ref="AQ479:AQ481" si="2818">IF($H479&gt;0,AO479,0)</f>
        <v>0</v>
      </c>
      <c r="AR479" s="141">
        <f t="shared" ref="AR479:AR481" si="2819">IF(AQ479&gt;0,1,0)</f>
        <v>0</v>
      </c>
      <c r="AS479" s="141">
        <f t="shared" ref="AS479:AS481" si="2820">IF($H479&gt;0,AP479,0)</f>
        <v>0</v>
      </c>
      <c r="AT479" s="141">
        <f t="shared" ref="AT479:AT481" si="2821">IF(AS479&gt;0,1,0)</f>
        <v>0</v>
      </c>
      <c r="AU479" s="141">
        <f>IF($H479&gt;0,#REF!,0)</f>
        <v>0</v>
      </c>
      <c r="AV479" s="141">
        <f t="shared" ref="AV479:AV481" si="2822">IF(AU479&gt;0,1,0)</f>
        <v>0</v>
      </c>
      <c r="AW479" s="141">
        <f>IF($H479&gt;0,#REF!,0)</f>
        <v>0</v>
      </c>
      <c r="AX479" s="141">
        <f t="shared" ref="AX479:AX481" si="2823">IF(AW479&gt;0,1,0)</f>
        <v>0</v>
      </c>
      <c r="AY479" s="247">
        <f t="shared" si="2726"/>
        <v>0</v>
      </c>
      <c r="AZ479" s="85"/>
      <c r="BA479" s="86">
        <v>0</v>
      </c>
    </row>
    <row r="480" spans="1:53" ht="45.75" x14ac:dyDescent="0.65">
      <c r="A480" s="87" t="str">
        <f>IF(E480+G480&gt;0,A478,"")</f>
        <v/>
      </c>
      <c r="B480" s="87" t="str">
        <f>IF(E480+G480&gt;0,B478,"")</f>
        <v/>
      </c>
      <c r="C480" s="76">
        <f>C479</f>
        <v>6</v>
      </c>
      <c r="D480" s="77" t="s">
        <v>267</v>
      </c>
      <c r="E480" s="78">
        <v>0</v>
      </c>
      <c r="F480" s="137">
        <v>1.5</v>
      </c>
      <c r="G480" s="78">
        <v>0</v>
      </c>
      <c r="H480" s="249">
        <f t="shared" si="2725"/>
        <v>0</v>
      </c>
      <c r="I480" s="80">
        <f>SUMIF(Y$14:AT$14,C480,Y$7:AT$7)</f>
        <v>0</v>
      </c>
      <c r="J480" s="81">
        <f t="shared" si="2802"/>
        <v>0</v>
      </c>
      <c r="K480" s="80">
        <f t="shared" si="2803"/>
        <v>0</v>
      </c>
      <c r="L480" s="81">
        <f t="shared" si="2804"/>
        <v>0</v>
      </c>
      <c r="M480" s="81">
        <f t="shared" si="2805"/>
        <v>0</v>
      </c>
      <c r="N480" s="82"/>
      <c r="O480" s="81">
        <f t="shared" si="2806"/>
        <v>0</v>
      </c>
      <c r="Q480" s="83">
        <f t="shared" si="2734"/>
        <v>153.91</v>
      </c>
      <c r="R480" s="81">
        <f t="shared" si="2807"/>
        <v>0</v>
      </c>
      <c r="S480" s="83">
        <f t="shared" si="2808"/>
        <v>230.87</v>
      </c>
      <c r="T480" s="81">
        <f t="shared" si="2809"/>
        <v>0</v>
      </c>
      <c r="U480" s="81">
        <f t="shared" si="2810"/>
        <v>0</v>
      </c>
      <c r="V480" s="82"/>
      <c r="W480" s="81">
        <f t="shared" si="2811"/>
        <v>0</v>
      </c>
      <c r="X480" s="10"/>
      <c r="Y480" s="151"/>
      <c r="Z480" s="151"/>
      <c r="AA480" s="151"/>
      <c r="AB480" s="151"/>
      <c r="AC480" s="151"/>
      <c r="AD480" s="151"/>
      <c r="AE480" s="159"/>
      <c r="AF480" s="159"/>
      <c r="AG480" s="159"/>
      <c r="AH480" s="159"/>
      <c r="AI480" s="84">
        <f>IF($I480=AI$7,$E480,0)</f>
        <v>0</v>
      </c>
      <c r="AJ480" s="84">
        <f>IF($K480=ROUND(AI$7*$F480,2),$G480,0)</f>
        <v>0</v>
      </c>
      <c r="AK480" s="141">
        <f t="shared" si="2813"/>
        <v>0</v>
      </c>
      <c r="AL480" s="141">
        <f t="shared" si="2814"/>
        <v>0</v>
      </c>
      <c r="AM480" s="141">
        <f t="shared" si="2815"/>
        <v>0</v>
      </c>
      <c r="AN480" s="141">
        <f t="shared" si="2816"/>
        <v>0</v>
      </c>
      <c r="AO480" s="84">
        <f>IF($I480=AO$7,$E480,0)</f>
        <v>0</v>
      </c>
      <c r="AP480" s="84">
        <f>IF($K480=ROUND(AO$7*$F480,2),$G480,0)</f>
        <v>0</v>
      </c>
      <c r="AQ480" s="141">
        <f t="shared" si="2818"/>
        <v>0</v>
      </c>
      <c r="AR480" s="141">
        <f t="shared" si="2819"/>
        <v>0</v>
      </c>
      <c r="AS480" s="141">
        <f t="shared" si="2820"/>
        <v>0</v>
      </c>
      <c r="AT480" s="141">
        <f t="shared" si="2821"/>
        <v>0</v>
      </c>
      <c r="AU480" s="141">
        <f>IF($H480&gt;0,#REF!,0)</f>
        <v>0</v>
      </c>
      <c r="AV480" s="141">
        <f t="shared" si="2822"/>
        <v>0</v>
      </c>
      <c r="AW480" s="141">
        <f>IF($H480&gt;0,#REF!,0)</f>
        <v>0</v>
      </c>
      <c r="AX480" s="141">
        <f t="shared" si="2823"/>
        <v>0</v>
      </c>
      <c r="AY480" s="247">
        <f t="shared" si="2726"/>
        <v>0</v>
      </c>
      <c r="AZ480" s="85"/>
      <c r="BA480" s="86">
        <v>0</v>
      </c>
    </row>
    <row r="481" spans="1:53" ht="45.75" x14ac:dyDescent="0.65">
      <c r="A481" s="87" t="str">
        <f>IF(E481+G481&gt;0,A478,"")</f>
        <v/>
      </c>
      <c r="B481" s="87" t="str">
        <f>IF(E481+G481&gt;0,B478,"")</f>
        <v/>
      </c>
      <c r="C481" s="76">
        <f>C479</f>
        <v>6</v>
      </c>
      <c r="D481" s="77" t="s">
        <v>267</v>
      </c>
      <c r="E481" s="78">
        <v>0</v>
      </c>
      <c r="F481" s="137">
        <v>1.1000000000000001</v>
      </c>
      <c r="G481" s="78">
        <v>0</v>
      </c>
      <c r="H481" s="249">
        <f t="shared" si="2725"/>
        <v>0</v>
      </c>
      <c r="I481" s="80">
        <f>SUMIF(Y$14:AT$14,C481,Y$7:AT$7)</f>
        <v>0</v>
      </c>
      <c r="J481" s="81">
        <f t="shared" si="2802"/>
        <v>0</v>
      </c>
      <c r="K481" s="80">
        <f t="shared" si="2803"/>
        <v>0</v>
      </c>
      <c r="L481" s="81">
        <f t="shared" si="2804"/>
        <v>0</v>
      </c>
      <c r="M481" s="81">
        <f t="shared" si="2805"/>
        <v>0</v>
      </c>
      <c r="N481" s="82"/>
      <c r="O481" s="81">
        <f t="shared" si="2806"/>
        <v>0</v>
      </c>
      <c r="Q481" s="83">
        <f t="shared" si="2734"/>
        <v>153.91</v>
      </c>
      <c r="R481" s="81">
        <f t="shared" si="2807"/>
        <v>0</v>
      </c>
      <c r="S481" s="83">
        <f t="shared" si="2808"/>
        <v>169.3</v>
      </c>
      <c r="T481" s="81">
        <f t="shared" si="2809"/>
        <v>0</v>
      </c>
      <c r="U481" s="81">
        <f t="shared" si="2810"/>
        <v>0</v>
      </c>
      <c r="V481" s="82"/>
      <c r="W481" s="81">
        <f t="shared" si="2811"/>
        <v>0</v>
      </c>
      <c r="X481" s="10"/>
      <c r="Y481" s="151"/>
      <c r="Z481" s="151"/>
      <c r="AA481" s="151"/>
      <c r="AB481" s="151"/>
      <c r="AC481" s="151"/>
      <c r="AD481" s="151"/>
      <c r="AE481" s="159"/>
      <c r="AF481" s="159"/>
      <c r="AG481" s="159"/>
      <c r="AH481" s="159"/>
      <c r="AI481" s="84">
        <f>IF($I481=AI$7,$E481,0)</f>
        <v>0</v>
      </c>
      <c r="AJ481" s="84">
        <f>IF($K481=ROUND(AI$7*$F481,2),$G481,0)</f>
        <v>0</v>
      </c>
      <c r="AK481" s="141">
        <f t="shared" si="2813"/>
        <v>0</v>
      </c>
      <c r="AL481" s="141">
        <f t="shared" si="2814"/>
        <v>0</v>
      </c>
      <c r="AM481" s="141">
        <f t="shared" si="2815"/>
        <v>0</v>
      </c>
      <c r="AN481" s="141">
        <f t="shared" si="2816"/>
        <v>0</v>
      </c>
      <c r="AO481" s="84">
        <f>IF($I481=AO$7,$E481,0)</f>
        <v>0</v>
      </c>
      <c r="AP481" s="84">
        <f>IF($K481=ROUND(AO$7*$F481,2),$G481,0)</f>
        <v>0</v>
      </c>
      <c r="AQ481" s="141">
        <f t="shared" si="2818"/>
        <v>0</v>
      </c>
      <c r="AR481" s="141">
        <f t="shared" si="2819"/>
        <v>0</v>
      </c>
      <c r="AS481" s="141">
        <f t="shared" si="2820"/>
        <v>0</v>
      </c>
      <c r="AT481" s="141">
        <f t="shared" si="2821"/>
        <v>0</v>
      </c>
      <c r="AU481" s="141">
        <f>IF($H481&gt;0,#REF!,0)</f>
        <v>0</v>
      </c>
      <c r="AV481" s="141">
        <f t="shared" si="2822"/>
        <v>0</v>
      </c>
      <c r="AW481" s="141">
        <f>IF($H481&gt;0,#REF!,0)</f>
        <v>0</v>
      </c>
      <c r="AX481" s="141">
        <f t="shared" si="2823"/>
        <v>0</v>
      </c>
      <c r="AY481" s="247">
        <f t="shared" si="2726"/>
        <v>0</v>
      </c>
      <c r="AZ481" s="85"/>
      <c r="BA481" s="86">
        <v>0</v>
      </c>
    </row>
    <row r="482" spans="1:53" ht="45.75" x14ac:dyDescent="0.65">
      <c r="A482" s="74" t="s">
        <v>268</v>
      </c>
      <c r="B482" s="74" t="s">
        <v>46</v>
      </c>
      <c r="C482" s="76">
        <f>C483</f>
        <v>6</v>
      </c>
      <c r="D482" s="77" t="s">
        <v>269</v>
      </c>
      <c r="E482" s="78">
        <v>5.0650000000000004</v>
      </c>
      <c r="F482" s="137">
        <v>1.5</v>
      </c>
      <c r="G482" s="78">
        <v>0</v>
      </c>
      <c r="H482" s="249">
        <f t="shared" si="2725"/>
        <v>5.0650000000000001E-3</v>
      </c>
      <c r="I482" s="80">
        <f>SUMIF(Y$14:AT$14,C482,Y$6:AT$6)</f>
        <v>0</v>
      </c>
      <c r="J482" s="81">
        <f>IF(H482=0,ROUND(E482*I482,2),ROUND(H482*E482,2))</f>
        <v>0.03</v>
      </c>
      <c r="K482" s="80">
        <f>ROUND(F482*I482,2)</f>
        <v>0</v>
      </c>
      <c r="L482" s="81">
        <f>IF(H482=0,ROUND(ROUND(F482*I482,2)*G482,2),ROUND(G482*H482,2))</f>
        <v>0</v>
      </c>
      <c r="M482" s="81">
        <f>L482-ROUND(G482*I482,2)</f>
        <v>0</v>
      </c>
      <c r="N482" s="82"/>
      <c r="O482" s="81">
        <f>J482+L482+N482</f>
        <v>0.03</v>
      </c>
      <c r="Q482" s="83">
        <f t="shared" si="2734"/>
        <v>153.91</v>
      </c>
      <c r="R482" s="81">
        <f>ROUND(Q482*E482,2)</f>
        <v>779.55</v>
      </c>
      <c r="S482" s="83">
        <f>ROUND(F482*Q482,2)</f>
        <v>230.87</v>
      </c>
      <c r="T482" s="81">
        <f>ROUND(S482*G482,2)</f>
        <v>0</v>
      </c>
      <c r="U482" s="81">
        <f>T482-ROUND(Q482*G482,2)</f>
        <v>0</v>
      </c>
      <c r="V482" s="82"/>
      <c r="W482" s="81">
        <f>R482+T482+V482</f>
        <v>779.55</v>
      </c>
      <c r="X482" s="10"/>
      <c r="Y482" s="151"/>
      <c r="Z482" s="151"/>
      <c r="AA482" s="151"/>
      <c r="AB482" s="151"/>
      <c r="AC482" s="151"/>
      <c r="AD482" s="151"/>
      <c r="AE482" s="159"/>
      <c r="AF482" s="159"/>
      <c r="AG482" s="159"/>
      <c r="AH482" s="159"/>
      <c r="AI482" s="84">
        <f>IF($I482=AI$6,$E482,0)</f>
        <v>0</v>
      </c>
      <c r="AJ482" s="84">
        <f t="shared" ref="AJ482:AJ483" si="2824">IF($K482=ROUND(AI$6*$F482,2),$G482,0)</f>
        <v>0</v>
      </c>
      <c r="AK482" s="141">
        <f>IF($H482&gt;0,AI482,0)</f>
        <v>0</v>
      </c>
      <c r="AL482" s="141">
        <f>IF(AK482&gt;0,1,0)</f>
        <v>0</v>
      </c>
      <c r="AM482" s="141">
        <f>IF($H482&gt;0,AJ482,0)</f>
        <v>0</v>
      </c>
      <c r="AN482" s="141">
        <f>IF(AM482&gt;0,1,0)</f>
        <v>0</v>
      </c>
      <c r="AO482" s="84">
        <f>IF($I482=AO$6,$E482,0)</f>
        <v>0</v>
      </c>
      <c r="AP482" s="84">
        <f t="shared" ref="AP482:AP483" si="2825">IF($K482=ROUND(AO$6*$F482,2),$G482,0)</f>
        <v>0</v>
      </c>
      <c r="AQ482" s="141">
        <f>IF($H482&gt;0,AO482,0)</f>
        <v>0</v>
      </c>
      <c r="AR482" s="141">
        <f>IF(AQ482&gt;0,1,0)</f>
        <v>0</v>
      </c>
      <c r="AS482" s="141">
        <f>IF($H482&gt;0,AP482,0)</f>
        <v>0</v>
      </c>
      <c r="AT482" s="141">
        <f>IF(AS482&gt;0,1,0)</f>
        <v>0</v>
      </c>
      <c r="AU482" s="141" t="e">
        <f>IF($H482&gt;0,#REF!,0)</f>
        <v>#REF!</v>
      </c>
      <c r="AV482" s="141" t="e">
        <f>IF(AU482&gt;0,1,0)</f>
        <v>#REF!</v>
      </c>
      <c r="AW482" s="141" t="e">
        <f>IF($H482&gt;0,#REF!,0)</f>
        <v>#REF!</v>
      </c>
      <c r="AX482" s="141" t="e">
        <f>IF(AW482&gt;0,1,0)</f>
        <v>#REF!</v>
      </c>
      <c r="AY482" s="247">
        <f t="shared" si="2726"/>
        <v>5.4999999999999997E-3</v>
      </c>
      <c r="AZ482" s="85"/>
      <c r="BA482" s="86">
        <v>5.5</v>
      </c>
    </row>
    <row r="483" spans="1:53" ht="45.75" x14ac:dyDescent="0.65">
      <c r="A483" s="87" t="str">
        <f>IF(E483+G483&gt;0,A482,"")</f>
        <v/>
      </c>
      <c r="B483" s="87" t="str">
        <f>IF(E483+G483&gt;0,B482,"")</f>
        <v/>
      </c>
      <c r="C483" s="76">
        <v>6</v>
      </c>
      <c r="D483" s="77" t="s">
        <v>269</v>
      </c>
      <c r="E483" s="78">
        <v>0</v>
      </c>
      <c r="F483" s="137">
        <v>1.1000000000000001</v>
      </c>
      <c r="G483" s="78">
        <v>0</v>
      </c>
      <c r="H483" s="249">
        <f t="shared" si="2725"/>
        <v>0</v>
      </c>
      <c r="I483" s="80">
        <f>SUMIF(Y$14:AT$14,C483,Y$6:AT$6)</f>
        <v>0</v>
      </c>
      <c r="J483" s="81">
        <f t="shared" ref="J483:J485" si="2826">IF(H483=0,ROUND(E483*I483,2),ROUND(H483*E483,2))</f>
        <v>0</v>
      </c>
      <c r="K483" s="80">
        <f t="shared" ref="K483:K485" si="2827">ROUND(F483*I483,2)</f>
        <v>0</v>
      </c>
      <c r="L483" s="81">
        <f t="shared" ref="L483:L485" si="2828">IF(H483=0,ROUND(ROUND(F483*I483,2)*G483,2),ROUND(G483*H483,2))</f>
        <v>0</v>
      </c>
      <c r="M483" s="81">
        <f t="shared" ref="M483:M485" si="2829">L483-ROUND(G483*I483,2)</f>
        <v>0</v>
      </c>
      <c r="N483" s="82"/>
      <c r="O483" s="81">
        <f t="shared" ref="O483:O485" si="2830">J483+L483+N483</f>
        <v>0</v>
      </c>
      <c r="Q483" s="83">
        <f t="shared" si="2734"/>
        <v>153.91</v>
      </c>
      <c r="R483" s="81">
        <f t="shared" ref="R483:R485" si="2831">ROUND(Q483*E483,2)</f>
        <v>0</v>
      </c>
      <c r="S483" s="83">
        <f t="shared" ref="S483:S485" si="2832">ROUND(F483*Q483,2)</f>
        <v>169.3</v>
      </c>
      <c r="T483" s="81">
        <f t="shared" ref="T483:T485" si="2833">ROUND(S483*G483,2)</f>
        <v>0</v>
      </c>
      <c r="U483" s="81">
        <f t="shared" ref="U483:U485" si="2834">T483-ROUND(Q483*G483,2)</f>
        <v>0</v>
      </c>
      <c r="V483" s="82"/>
      <c r="W483" s="81">
        <f t="shared" ref="W483:W485" si="2835">R483+T483+V483</f>
        <v>0</v>
      </c>
      <c r="X483" s="10"/>
      <c r="Y483" s="151"/>
      <c r="Z483" s="151"/>
      <c r="AA483" s="151"/>
      <c r="AB483" s="151"/>
      <c r="AC483" s="151"/>
      <c r="AD483" s="151"/>
      <c r="AE483" s="159"/>
      <c r="AF483" s="159"/>
      <c r="AG483" s="159"/>
      <c r="AH483" s="159"/>
      <c r="AI483" s="84">
        <f t="shared" ref="AI483" si="2836">IF($I483=AI$6,$E483,0)</f>
        <v>0</v>
      </c>
      <c r="AJ483" s="84">
        <f t="shared" si="2824"/>
        <v>0</v>
      </c>
      <c r="AK483" s="141">
        <f t="shared" ref="AK483:AK485" si="2837">IF($H483&gt;0,AI483,0)</f>
        <v>0</v>
      </c>
      <c r="AL483" s="141">
        <f t="shared" ref="AL483:AL485" si="2838">IF(AK483&gt;0,1,0)</f>
        <v>0</v>
      </c>
      <c r="AM483" s="141">
        <f t="shared" ref="AM483:AM485" si="2839">IF($H483&gt;0,AJ483,0)</f>
        <v>0</v>
      </c>
      <c r="AN483" s="141">
        <f t="shared" ref="AN483:AN485" si="2840">IF(AM483&gt;0,1,0)</f>
        <v>0</v>
      </c>
      <c r="AO483" s="84">
        <f t="shared" ref="AO483" si="2841">IF($I483=AO$6,$E483,0)</f>
        <v>0</v>
      </c>
      <c r="AP483" s="84">
        <f t="shared" si="2825"/>
        <v>0</v>
      </c>
      <c r="AQ483" s="141">
        <f t="shared" ref="AQ483:AQ485" si="2842">IF($H483&gt;0,AO483,0)</f>
        <v>0</v>
      </c>
      <c r="AR483" s="141">
        <f t="shared" ref="AR483:AR485" si="2843">IF(AQ483&gt;0,1,0)</f>
        <v>0</v>
      </c>
      <c r="AS483" s="141">
        <f t="shared" ref="AS483:AS485" si="2844">IF($H483&gt;0,AP483,0)</f>
        <v>0</v>
      </c>
      <c r="AT483" s="141">
        <f t="shared" ref="AT483:AT485" si="2845">IF(AS483&gt;0,1,0)</f>
        <v>0</v>
      </c>
      <c r="AU483" s="141">
        <f>IF($H483&gt;0,#REF!,0)</f>
        <v>0</v>
      </c>
      <c r="AV483" s="141">
        <f t="shared" ref="AV483:AV485" si="2846">IF(AU483&gt;0,1,0)</f>
        <v>0</v>
      </c>
      <c r="AW483" s="141">
        <f>IF($H483&gt;0,#REF!,0)</f>
        <v>0</v>
      </c>
      <c r="AX483" s="141">
        <f t="shared" ref="AX483:AX485" si="2847">IF(AW483&gt;0,1,0)</f>
        <v>0</v>
      </c>
      <c r="AY483" s="247">
        <f t="shared" si="2726"/>
        <v>0</v>
      </c>
      <c r="AZ483" s="85"/>
      <c r="BA483" s="86">
        <v>0</v>
      </c>
    </row>
    <row r="484" spans="1:53" ht="45.75" x14ac:dyDescent="0.65">
      <c r="A484" s="87" t="str">
        <f>IF(E484+G484&gt;0,A482,"")</f>
        <v/>
      </c>
      <c r="B484" s="87" t="str">
        <f>IF(E484+G484&gt;0,B482,"")</f>
        <v/>
      </c>
      <c r="C484" s="76">
        <f>C483</f>
        <v>6</v>
      </c>
      <c r="D484" s="77" t="s">
        <v>269</v>
      </c>
      <c r="E484" s="78">
        <v>0</v>
      </c>
      <c r="F484" s="137">
        <v>1.5</v>
      </c>
      <c r="G484" s="78">
        <v>0</v>
      </c>
      <c r="H484" s="249">
        <f t="shared" si="2725"/>
        <v>0</v>
      </c>
      <c r="I484" s="80">
        <f>SUMIF(Y$14:AT$14,C484,Y$7:AT$7)</f>
        <v>0</v>
      </c>
      <c r="J484" s="81">
        <f t="shared" si="2826"/>
        <v>0</v>
      </c>
      <c r="K484" s="80">
        <f t="shared" si="2827"/>
        <v>0</v>
      </c>
      <c r="L484" s="81">
        <f t="shared" si="2828"/>
        <v>0</v>
      </c>
      <c r="M484" s="81">
        <f t="shared" si="2829"/>
        <v>0</v>
      </c>
      <c r="N484" s="82"/>
      <c r="O484" s="81">
        <f t="shared" si="2830"/>
        <v>0</v>
      </c>
      <c r="Q484" s="83">
        <f t="shared" si="2734"/>
        <v>153.91</v>
      </c>
      <c r="R484" s="81">
        <f t="shared" si="2831"/>
        <v>0</v>
      </c>
      <c r="S484" s="83">
        <f t="shared" si="2832"/>
        <v>230.87</v>
      </c>
      <c r="T484" s="81">
        <f t="shared" si="2833"/>
        <v>0</v>
      </c>
      <c r="U484" s="81">
        <f t="shared" si="2834"/>
        <v>0</v>
      </c>
      <c r="V484" s="82"/>
      <c r="W484" s="81">
        <f t="shared" si="2835"/>
        <v>0</v>
      </c>
      <c r="X484" s="10"/>
      <c r="Y484" s="151"/>
      <c r="Z484" s="151"/>
      <c r="AA484" s="151"/>
      <c r="AB484" s="151"/>
      <c r="AC484" s="151"/>
      <c r="AD484" s="151"/>
      <c r="AE484" s="159"/>
      <c r="AF484" s="159"/>
      <c r="AG484" s="159"/>
      <c r="AH484" s="159"/>
      <c r="AI484" s="84">
        <f>IF($I484=AI$7,$E484,0)</f>
        <v>0</v>
      </c>
      <c r="AJ484" s="84">
        <f>IF($K484=ROUND(AI$7*$F484,2),$G484,0)</f>
        <v>0</v>
      </c>
      <c r="AK484" s="141">
        <f t="shared" si="2837"/>
        <v>0</v>
      </c>
      <c r="AL484" s="141">
        <f t="shared" si="2838"/>
        <v>0</v>
      </c>
      <c r="AM484" s="141">
        <f t="shared" si="2839"/>
        <v>0</v>
      </c>
      <c r="AN484" s="141">
        <f t="shared" si="2840"/>
        <v>0</v>
      </c>
      <c r="AO484" s="84">
        <f>IF($I484=AO$7,$E484,0)</f>
        <v>0</v>
      </c>
      <c r="AP484" s="84">
        <f>IF($K484=ROUND(AO$7*$F484,2),$G484,0)</f>
        <v>0</v>
      </c>
      <c r="AQ484" s="141">
        <f t="shared" si="2842"/>
        <v>0</v>
      </c>
      <c r="AR484" s="141">
        <f t="shared" si="2843"/>
        <v>0</v>
      </c>
      <c r="AS484" s="141">
        <f t="shared" si="2844"/>
        <v>0</v>
      </c>
      <c r="AT484" s="141">
        <f t="shared" si="2845"/>
        <v>0</v>
      </c>
      <c r="AU484" s="141">
        <f>IF($H484&gt;0,#REF!,0)</f>
        <v>0</v>
      </c>
      <c r="AV484" s="141">
        <f t="shared" si="2846"/>
        <v>0</v>
      </c>
      <c r="AW484" s="141">
        <f>IF($H484&gt;0,#REF!,0)</f>
        <v>0</v>
      </c>
      <c r="AX484" s="141">
        <f t="shared" si="2847"/>
        <v>0</v>
      </c>
      <c r="AY484" s="247">
        <f t="shared" si="2726"/>
        <v>0</v>
      </c>
      <c r="AZ484" s="85"/>
      <c r="BA484" s="86">
        <v>0</v>
      </c>
    </row>
    <row r="485" spans="1:53" ht="45.75" x14ac:dyDescent="0.65">
      <c r="A485" s="87" t="str">
        <f>IF(E485+G485&gt;0,A482,"")</f>
        <v/>
      </c>
      <c r="B485" s="87" t="str">
        <f>IF(E485+G485&gt;0,B482,"")</f>
        <v/>
      </c>
      <c r="C485" s="76">
        <f>C483</f>
        <v>6</v>
      </c>
      <c r="D485" s="77" t="s">
        <v>269</v>
      </c>
      <c r="E485" s="78">
        <v>0</v>
      </c>
      <c r="F485" s="137">
        <v>1.1000000000000001</v>
      </c>
      <c r="G485" s="78">
        <v>0</v>
      </c>
      <c r="H485" s="249">
        <f t="shared" si="2725"/>
        <v>0</v>
      </c>
      <c r="I485" s="80">
        <f>SUMIF(Y$14:AT$14,C485,Y$7:AT$7)</f>
        <v>0</v>
      </c>
      <c r="J485" s="81">
        <f t="shared" si="2826"/>
        <v>0</v>
      </c>
      <c r="K485" s="80">
        <f t="shared" si="2827"/>
        <v>0</v>
      </c>
      <c r="L485" s="81">
        <f t="shared" si="2828"/>
        <v>0</v>
      </c>
      <c r="M485" s="81">
        <f t="shared" si="2829"/>
        <v>0</v>
      </c>
      <c r="N485" s="82"/>
      <c r="O485" s="81">
        <f t="shared" si="2830"/>
        <v>0</v>
      </c>
      <c r="Q485" s="83">
        <f t="shared" si="2734"/>
        <v>153.91</v>
      </c>
      <c r="R485" s="81">
        <f t="shared" si="2831"/>
        <v>0</v>
      </c>
      <c r="S485" s="83">
        <f t="shared" si="2832"/>
        <v>169.3</v>
      </c>
      <c r="T485" s="81">
        <f t="shared" si="2833"/>
        <v>0</v>
      </c>
      <c r="U485" s="81">
        <f t="shared" si="2834"/>
        <v>0</v>
      </c>
      <c r="V485" s="82"/>
      <c r="W485" s="81">
        <f t="shared" si="2835"/>
        <v>0</v>
      </c>
      <c r="X485" s="10"/>
      <c r="Y485" s="151"/>
      <c r="Z485" s="151"/>
      <c r="AA485" s="151"/>
      <c r="AB485" s="151"/>
      <c r="AC485" s="151"/>
      <c r="AD485" s="151"/>
      <c r="AE485" s="159"/>
      <c r="AF485" s="159"/>
      <c r="AG485" s="159"/>
      <c r="AH485" s="159"/>
      <c r="AI485" s="84">
        <f>IF($I485=AI$7,$E485,0)</f>
        <v>0</v>
      </c>
      <c r="AJ485" s="84">
        <f>IF($K485=ROUND(AI$7*$F485,2),$G485,0)</f>
        <v>0</v>
      </c>
      <c r="AK485" s="141">
        <f t="shared" si="2837"/>
        <v>0</v>
      </c>
      <c r="AL485" s="141">
        <f t="shared" si="2838"/>
        <v>0</v>
      </c>
      <c r="AM485" s="141">
        <f t="shared" si="2839"/>
        <v>0</v>
      </c>
      <c r="AN485" s="141">
        <f t="shared" si="2840"/>
        <v>0</v>
      </c>
      <c r="AO485" s="84">
        <f>IF($I485=AO$7,$E485,0)</f>
        <v>0</v>
      </c>
      <c r="AP485" s="84">
        <f>IF($K485=ROUND(AO$7*$F485,2),$G485,0)</f>
        <v>0</v>
      </c>
      <c r="AQ485" s="141">
        <f t="shared" si="2842"/>
        <v>0</v>
      </c>
      <c r="AR485" s="141">
        <f t="shared" si="2843"/>
        <v>0</v>
      </c>
      <c r="AS485" s="141">
        <f t="shared" si="2844"/>
        <v>0</v>
      </c>
      <c r="AT485" s="141">
        <f t="shared" si="2845"/>
        <v>0</v>
      </c>
      <c r="AU485" s="141">
        <f>IF($H485&gt;0,#REF!,0)</f>
        <v>0</v>
      </c>
      <c r="AV485" s="141">
        <f t="shared" si="2846"/>
        <v>0</v>
      </c>
      <c r="AW485" s="141">
        <f>IF($H485&gt;0,#REF!,0)</f>
        <v>0</v>
      </c>
      <c r="AX485" s="141">
        <f t="shared" si="2847"/>
        <v>0</v>
      </c>
      <c r="AY485" s="247">
        <f t="shared" si="2726"/>
        <v>0</v>
      </c>
      <c r="AZ485" s="85"/>
      <c r="BA485" s="86">
        <v>0</v>
      </c>
    </row>
    <row r="486" spans="1:53" ht="45.75" x14ac:dyDescent="0.65">
      <c r="A486" s="74" t="s">
        <v>270</v>
      </c>
      <c r="B486" s="74" t="s">
        <v>46</v>
      </c>
      <c r="C486" s="76">
        <f>C487</f>
        <v>6</v>
      </c>
      <c r="D486" s="77" t="s">
        <v>271</v>
      </c>
      <c r="E486" s="78">
        <v>1.758</v>
      </c>
      <c r="F486" s="137">
        <v>1.5</v>
      </c>
      <c r="G486" s="78">
        <v>0</v>
      </c>
      <c r="H486" s="249">
        <f t="shared" si="2725"/>
        <v>1.758E-3</v>
      </c>
      <c r="I486" s="80">
        <f>SUMIF(Y$14:AT$14,C486,Y$6:AT$6)</f>
        <v>0</v>
      </c>
      <c r="J486" s="81">
        <f>IF(H486=0,ROUND(E486*I486,2),ROUND(H486*E486,2))</f>
        <v>0</v>
      </c>
      <c r="K486" s="80">
        <f>ROUND(F486*I486,2)</f>
        <v>0</v>
      </c>
      <c r="L486" s="81">
        <f>IF(H486=0,ROUND(ROUND(F486*I486,2)*G486,2),ROUND(G486*H486,2))</f>
        <v>0</v>
      </c>
      <c r="M486" s="81">
        <f>L486-ROUND(G486*I486,2)</f>
        <v>0</v>
      </c>
      <c r="N486" s="82"/>
      <c r="O486" s="81">
        <f>J486+L486+N486</f>
        <v>0</v>
      </c>
      <c r="Q486" s="83">
        <f t="shared" si="2734"/>
        <v>153.91</v>
      </c>
      <c r="R486" s="81">
        <f>ROUND(Q486*E486,2)</f>
        <v>270.57</v>
      </c>
      <c r="S486" s="83">
        <f>ROUND(F486*Q486,2)</f>
        <v>230.87</v>
      </c>
      <c r="T486" s="81">
        <f>ROUND(S486*G486,2)</f>
        <v>0</v>
      </c>
      <c r="U486" s="81">
        <f>T486-ROUND(Q486*G486,2)</f>
        <v>0</v>
      </c>
      <c r="V486" s="82"/>
      <c r="W486" s="81">
        <f>R486+T486+V486</f>
        <v>270.57</v>
      </c>
      <c r="X486" s="10"/>
      <c r="Y486" s="151"/>
      <c r="Z486" s="151"/>
      <c r="AA486" s="151"/>
      <c r="AB486" s="151"/>
      <c r="AC486" s="151"/>
      <c r="AD486" s="151"/>
      <c r="AE486" s="159"/>
      <c r="AF486" s="159"/>
      <c r="AG486" s="159"/>
      <c r="AH486" s="159"/>
      <c r="AI486" s="84">
        <f>IF($I486=AI$6,$E486,0)</f>
        <v>0</v>
      </c>
      <c r="AJ486" s="84">
        <f t="shared" ref="AJ486:AJ487" si="2848">IF($K486=ROUND(AI$6*$F486,2),$G486,0)</f>
        <v>0</v>
      </c>
      <c r="AK486" s="141">
        <f>IF($H486&gt;0,AI486,0)</f>
        <v>0</v>
      </c>
      <c r="AL486" s="141">
        <f>IF(AK486&gt;0,1,0)</f>
        <v>0</v>
      </c>
      <c r="AM486" s="141">
        <f>IF($H486&gt;0,AJ486,0)</f>
        <v>0</v>
      </c>
      <c r="AN486" s="141">
        <f>IF(AM486&gt;0,1,0)</f>
        <v>0</v>
      </c>
      <c r="AO486" s="84">
        <f>IF($I486=AO$6,$E486,0)</f>
        <v>0</v>
      </c>
      <c r="AP486" s="84">
        <f t="shared" ref="AP486:AP487" si="2849">IF($K486=ROUND(AO$6*$F486,2),$G486,0)</f>
        <v>0</v>
      </c>
      <c r="AQ486" s="141">
        <f>IF($H486&gt;0,AO486,0)</f>
        <v>0</v>
      </c>
      <c r="AR486" s="141">
        <f>IF(AQ486&gt;0,1,0)</f>
        <v>0</v>
      </c>
      <c r="AS486" s="141">
        <f>IF($H486&gt;0,AP486,0)</f>
        <v>0</v>
      </c>
      <c r="AT486" s="141">
        <f>IF(AS486&gt;0,1,0)</f>
        <v>0</v>
      </c>
      <c r="AU486" s="141" t="e">
        <f>IF($H486&gt;0,#REF!,0)</f>
        <v>#REF!</v>
      </c>
      <c r="AV486" s="141" t="e">
        <f>IF(AU486&gt;0,1,0)</f>
        <v>#REF!</v>
      </c>
      <c r="AW486" s="141" t="e">
        <f>IF($H486&gt;0,#REF!,0)</f>
        <v>#REF!</v>
      </c>
      <c r="AX486" s="141" t="e">
        <f>IF(AW486&gt;0,1,0)</f>
        <v>#REF!</v>
      </c>
      <c r="AY486" s="247">
        <f t="shared" si="2726"/>
        <v>2.2000000000000001E-3</v>
      </c>
      <c r="AZ486" s="85"/>
      <c r="BA486" s="86">
        <v>2.2000000000000002</v>
      </c>
    </row>
    <row r="487" spans="1:53" ht="45.75" x14ac:dyDescent="0.65">
      <c r="A487" s="87" t="str">
        <f>IF(E487+G487&gt;0,A486,"")</f>
        <v/>
      </c>
      <c r="B487" s="87" t="str">
        <f>IF(E487+G487&gt;0,B486,"")</f>
        <v/>
      </c>
      <c r="C487" s="76">
        <v>6</v>
      </c>
      <c r="D487" s="77" t="s">
        <v>271</v>
      </c>
      <c r="E487" s="78">
        <v>0</v>
      </c>
      <c r="F487" s="137">
        <v>1.1000000000000001</v>
      </c>
      <c r="G487" s="78">
        <v>0</v>
      </c>
      <c r="H487" s="249">
        <f t="shared" si="2725"/>
        <v>0</v>
      </c>
      <c r="I487" s="80">
        <f>SUMIF(Y$14:AT$14,C487,Y$6:AT$6)</f>
        <v>0</v>
      </c>
      <c r="J487" s="81">
        <f t="shared" ref="J487:J489" si="2850">IF(H487=0,ROUND(E487*I487,2),ROUND(H487*E487,2))</f>
        <v>0</v>
      </c>
      <c r="K487" s="80">
        <f t="shared" ref="K487:K489" si="2851">ROUND(F487*I487,2)</f>
        <v>0</v>
      </c>
      <c r="L487" s="81">
        <f t="shared" ref="L487:L489" si="2852">IF(H487=0,ROUND(ROUND(F487*I487,2)*G487,2),ROUND(G487*H487,2))</f>
        <v>0</v>
      </c>
      <c r="M487" s="81">
        <f t="shared" ref="M487:M489" si="2853">L487-ROUND(G487*I487,2)</f>
        <v>0</v>
      </c>
      <c r="N487" s="82"/>
      <c r="O487" s="81">
        <f t="shared" ref="O487:O489" si="2854">J487+L487+N487</f>
        <v>0</v>
      </c>
      <c r="Q487" s="83">
        <f t="shared" si="2734"/>
        <v>153.91</v>
      </c>
      <c r="R487" s="81">
        <f t="shared" ref="R487:R489" si="2855">ROUND(Q487*E487,2)</f>
        <v>0</v>
      </c>
      <c r="S487" s="83">
        <f t="shared" ref="S487:S489" si="2856">ROUND(F487*Q487,2)</f>
        <v>169.3</v>
      </c>
      <c r="T487" s="81">
        <f t="shared" ref="T487:T489" si="2857">ROUND(S487*G487,2)</f>
        <v>0</v>
      </c>
      <c r="U487" s="81">
        <f t="shared" ref="U487:U489" si="2858">T487-ROUND(Q487*G487,2)</f>
        <v>0</v>
      </c>
      <c r="V487" s="82"/>
      <c r="W487" s="81">
        <f t="shared" ref="W487:W489" si="2859">R487+T487+V487</f>
        <v>0</v>
      </c>
      <c r="X487" s="10"/>
      <c r="Y487" s="151"/>
      <c r="Z487" s="151"/>
      <c r="AA487" s="151"/>
      <c r="AB487" s="151"/>
      <c r="AC487" s="151"/>
      <c r="AD487" s="151"/>
      <c r="AE487" s="159"/>
      <c r="AF487" s="159"/>
      <c r="AG487" s="159"/>
      <c r="AH487" s="159"/>
      <c r="AI487" s="84">
        <f t="shared" ref="AI487" si="2860">IF($I487=AI$6,$E487,0)</f>
        <v>0</v>
      </c>
      <c r="AJ487" s="84">
        <f t="shared" si="2848"/>
        <v>0</v>
      </c>
      <c r="AK487" s="141">
        <f t="shared" ref="AK487:AK489" si="2861">IF($H487&gt;0,AI487,0)</f>
        <v>0</v>
      </c>
      <c r="AL487" s="141">
        <f t="shared" ref="AL487:AL489" si="2862">IF(AK487&gt;0,1,0)</f>
        <v>0</v>
      </c>
      <c r="AM487" s="141">
        <f t="shared" ref="AM487:AM489" si="2863">IF($H487&gt;0,AJ487,0)</f>
        <v>0</v>
      </c>
      <c r="AN487" s="141">
        <f t="shared" ref="AN487:AN489" si="2864">IF(AM487&gt;0,1,0)</f>
        <v>0</v>
      </c>
      <c r="AO487" s="84">
        <f t="shared" ref="AO487" si="2865">IF($I487=AO$6,$E487,0)</f>
        <v>0</v>
      </c>
      <c r="AP487" s="84">
        <f t="shared" si="2849"/>
        <v>0</v>
      </c>
      <c r="AQ487" s="141">
        <f t="shared" ref="AQ487:AQ489" si="2866">IF($H487&gt;0,AO487,0)</f>
        <v>0</v>
      </c>
      <c r="AR487" s="141">
        <f t="shared" ref="AR487:AR489" si="2867">IF(AQ487&gt;0,1,0)</f>
        <v>0</v>
      </c>
      <c r="AS487" s="141">
        <f t="shared" ref="AS487:AS489" si="2868">IF($H487&gt;0,AP487,0)</f>
        <v>0</v>
      </c>
      <c r="AT487" s="141">
        <f t="shared" ref="AT487:AT489" si="2869">IF(AS487&gt;0,1,0)</f>
        <v>0</v>
      </c>
      <c r="AU487" s="141">
        <f>IF($H487&gt;0,#REF!,0)</f>
        <v>0</v>
      </c>
      <c r="AV487" s="141">
        <f t="shared" ref="AV487:AV489" si="2870">IF(AU487&gt;0,1,0)</f>
        <v>0</v>
      </c>
      <c r="AW487" s="141">
        <f>IF($H487&gt;0,#REF!,0)</f>
        <v>0</v>
      </c>
      <c r="AX487" s="141">
        <f t="shared" ref="AX487:AX489" si="2871">IF(AW487&gt;0,1,0)</f>
        <v>0</v>
      </c>
      <c r="AY487" s="247">
        <f t="shared" si="2726"/>
        <v>0</v>
      </c>
      <c r="AZ487" s="85"/>
      <c r="BA487" s="86">
        <v>0</v>
      </c>
    </row>
    <row r="488" spans="1:53" ht="45.75" x14ac:dyDescent="0.65">
      <c r="A488" s="87" t="str">
        <f>IF(E488+G488&gt;0,A486,"")</f>
        <v/>
      </c>
      <c r="B488" s="87" t="str">
        <f>IF(E488+G488&gt;0,B486,"")</f>
        <v/>
      </c>
      <c r="C488" s="76">
        <f>C487</f>
        <v>6</v>
      </c>
      <c r="D488" s="77" t="s">
        <v>271</v>
      </c>
      <c r="E488" s="78">
        <v>0</v>
      </c>
      <c r="F488" s="137">
        <v>1.5</v>
      </c>
      <c r="G488" s="78">
        <v>0</v>
      </c>
      <c r="H488" s="249">
        <f t="shared" si="2725"/>
        <v>0</v>
      </c>
      <c r="I488" s="80">
        <f>SUMIF(Y$14:AT$14,C488,Y$7:AT$7)</f>
        <v>0</v>
      </c>
      <c r="J488" s="81">
        <f t="shared" si="2850"/>
        <v>0</v>
      </c>
      <c r="K488" s="80">
        <f t="shared" si="2851"/>
        <v>0</v>
      </c>
      <c r="L488" s="81">
        <f t="shared" si="2852"/>
        <v>0</v>
      </c>
      <c r="M488" s="81">
        <f t="shared" si="2853"/>
        <v>0</v>
      </c>
      <c r="N488" s="82"/>
      <c r="O488" s="81">
        <f t="shared" si="2854"/>
        <v>0</v>
      </c>
      <c r="Q488" s="83">
        <f t="shared" si="2734"/>
        <v>153.91</v>
      </c>
      <c r="R488" s="81">
        <f t="shared" si="2855"/>
        <v>0</v>
      </c>
      <c r="S488" s="83">
        <f t="shared" si="2856"/>
        <v>230.87</v>
      </c>
      <c r="T488" s="81">
        <f t="shared" si="2857"/>
        <v>0</v>
      </c>
      <c r="U488" s="81">
        <f t="shared" si="2858"/>
        <v>0</v>
      </c>
      <c r="V488" s="82"/>
      <c r="W488" s="81">
        <f t="shared" si="2859"/>
        <v>0</v>
      </c>
      <c r="X488" s="10"/>
      <c r="Y488" s="151"/>
      <c r="Z488" s="151"/>
      <c r="AA488" s="151"/>
      <c r="AB488" s="151"/>
      <c r="AC488" s="151"/>
      <c r="AD488" s="151"/>
      <c r="AE488" s="159"/>
      <c r="AF488" s="159"/>
      <c r="AG488" s="159"/>
      <c r="AH488" s="159"/>
      <c r="AI488" s="84">
        <f>IF($I488=AI$7,$E488,0)</f>
        <v>0</v>
      </c>
      <c r="AJ488" s="84">
        <f>IF($K488=ROUND(AI$7*$F488,2),$G488,0)</f>
        <v>0</v>
      </c>
      <c r="AK488" s="141">
        <f t="shared" si="2861"/>
        <v>0</v>
      </c>
      <c r="AL488" s="141">
        <f t="shared" si="2862"/>
        <v>0</v>
      </c>
      <c r="AM488" s="141">
        <f t="shared" si="2863"/>
        <v>0</v>
      </c>
      <c r="AN488" s="141">
        <f t="shared" si="2864"/>
        <v>0</v>
      </c>
      <c r="AO488" s="84">
        <f>IF($I488=AO$7,$E488,0)</f>
        <v>0</v>
      </c>
      <c r="AP488" s="84">
        <f>IF($K488=ROUND(AO$7*$F488,2),$G488,0)</f>
        <v>0</v>
      </c>
      <c r="AQ488" s="141">
        <f t="shared" si="2866"/>
        <v>0</v>
      </c>
      <c r="AR488" s="141">
        <f t="shared" si="2867"/>
        <v>0</v>
      </c>
      <c r="AS488" s="141">
        <f t="shared" si="2868"/>
        <v>0</v>
      </c>
      <c r="AT488" s="141">
        <f t="shared" si="2869"/>
        <v>0</v>
      </c>
      <c r="AU488" s="141">
        <f>IF($H488&gt;0,#REF!,0)</f>
        <v>0</v>
      </c>
      <c r="AV488" s="141">
        <f t="shared" si="2870"/>
        <v>0</v>
      </c>
      <c r="AW488" s="141">
        <f>IF($H488&gt;0,#REF!,0)</f>
        <v>0</v>
      </c>
      <c r="AX488" s="141">
        <f t="shared" si="2871"/>
        <v>0</v>
      </c>
      <c r="AY488" s="247">
        <f t="shared" si="2726"/>
        <v>0</v>
      </c>
      <c r="AZ488" s="85"/>
      <c r="BA488" s="86">
        <v>0</v>
      </c>
    </row>
    <row r="489" spans="1:53" ht="45.75" x14ac:dyDescent="0.65">
      <c r="A489" s="87" t="str">
        <f>IF(E489+G489&gt;0,A486,"")</f>
        <v/>
      </c>
      <c r="B489" s="87" t="str">
        <f>IF(E489+G489&gt;0,B486,"")</f>
        <v/>
      </c>
      <c r="C489" s="76">
        <f>C487</f>
        <v>6</v>
      </c>
      <c r="D489" s="77" t="s">
        <v>271</v>
      </c>
      <c r="E489" s="78">
        <v>0</v>
      </c>
      <c r="F489" s="137">
        <v>1.1000000000000001</v>
      </c>
      <c r="G489" s="78">
        <v>0</v>
      </c>
      <c r="H489" s="249">
        <f t="shared" si="2725"/>
        <v>0</v>
      </c>
      <c r="I489" s="80">
        <f>SUMIF(Y$14:AT$14,C489,Y$7:AT$7)</f>
        <v>0</v>
      </c>
      <c r="J489" s="81">
        <f t="shared" si="2850"/>
        <v>0</v>
      </c>
      <c r="K489" s="80">
        <f t="shared" si="2851"/>
        <v>0</v>
      </c>
      <c r="L489" s="81">
        <f t="shared" si="2852"/>
        <v>0</v>
      </c>
      <c r="M489" s="81">
        <f t="shared" si="2853"/>
        <v>0</v>
      </c>
      <c r="N489" s="82"/>
      <c r="O489" s="81">
        <f t="shared" si="2854"/>
        <v>0</v>
      </c>
      <c r="Q489" s="83">
        <f t="shared" si="2734"/>
        <v>153.91</v>
      </c>
      <c r="R489" s="81">
        <f t="shared" si="2855"/>
        <v>0</v>
      </c>
      <c r="S489" s="83">
        <f t="shared" si="2856"/>
        <v>169.3</v>
      </c>
      <c r="T489" s="81">
        <f t="shared" si="2857"/>
        <v>0</v>
      </c>
      <c r="U489" s="81">
        <f t="shared" si="2858"/>
        <v>0</v>
      </c>
      <c r="V489" s="82"/>
      <c r="W489" s="81">
        <f t="shared" si="2859"/>
        <v>0</v>
      </c>
      <c r="X489" s="10"/>
      <c r="Y489" s="151"/>
      <c r="Z489" s="151"/>
      <c r="AA489" s="151"/>
      <c r="AB489" s="151"/>
      <c r="AC489" s="151"/>
      <c r="AD489" s="151"/>
      <c r="AE489" s="159"/>
      <c r="AF489" s="159"/>
      <c r="AG489" s="159"/>
      <c r="AH489" s="159"/>
      <c r="AI489" s="84">
        <f>IF($I489=AI$7,$E489,0)</f>
        <v>0</v>
      </c>
      <c r="AJ489" s="84">
        <f>IF($K489=ROUND(AI$7*$F489,2),$G489,0)</f>
        <v>0</v>
      </c>
      <c r="AK489" s="141">
        <f t="shared" si="2861"/>
        <v>0</v>
      </c>
      <c r="AL489" s="141">
        <f t="shared" si="2862"/>
        <v>0</v>
      </c>
      <c r="AM489" s="141">
        <f t="shared" si="2863"/>
        <v>0</v>
      </c>
      <c r="AN489" s="141">
        <f t="shared" si="2864"/>
        <v>0</v>
      </c>
      <c r="AO489" s="84">
        <f>IF($I489=AO$7,$E489,0)</f>
        <v>0</v>
      </c>
      <c r="AP489" s="84">
        <f>IF($K489=ROUND(AO$7*$F489,2),$G489,0)</f>
        <v>0</v>
      </c>
      <c r="AQ489" s="141">
        <f t="shared" si="2866"/>
        <v>0</v>
      </c>
      <c r="AR489" s="141">
        <f t="shared" si="2867"/>
        <v>0</v>
      </c>
      <c r="AS489" s="141">
        <f t="shared" si="2868"/>
        <v>0</v>
      </c>
      <c r="AT489" s="141">
        <f t="shared" si="2869"/>
        <v>0</v>
      </c>
      <c r="AU489" s="141">
        <f>IF($H489&gt;0,#REF!,0)</f>
        <v>0</v>
      </c>
      <c r="AV489" s="141">
        <f t="shared" si="2870"/>
        <v>0</v>
      </c>
      <c r="AW489" s="141">
        <f>IF($H489&gt;0,#REF!,0)</f>
        <v>0</v>
      </c>
      <c r="AX489" s="141">
        <f t="shared" si="2871"/>
        <v>0</v>
      </c>
      <c r="AY489" s="247">
        <f t="shared" si="2726"/>
        <v>0</v>
      </c>
      <c r="AZ489" s="85"/>
      <c r="BA489" s="86">
        <v>0</v>
      </c>
    </row>
    <row r="490" spans="1:53" ht="45.75" x14ac:dyDescent="0.65">
      <c r="A490" s="74" t="s">
        <v>272</v>
      </c>
      <c r="B490" s="74" t="s">
        <v>46</v>
      </c>
      <c r="C490" s="76">
        <f>C491</f>
        <v>6</v>
      </c>
      <c r="D490" s="77" t="s">
        <v>273</v>
      </c>
      <c r="E490" s="78">
        <v>1.76</v>
      </c>
      <c r="F490" s="137">
        <v>1.5</v>
      </c>
      <c r="G490" s="78">
        <v>7.5999999999999998E-2</v>
      </c>
      <c r="H490" s="249">
        <f t="shared" si="2725"/>
        <v>1.8360000000000002E-3</v>
      </c>
      <c r="I490" s="80">
        <f>SUMIF(Y$14:AT$14,C490,Y$6:AT$6)</f>
        <v>0</v>
      </c>
      <c r="J490" s="81">
        <f>IF(H490=0,ROUND(E490*I490,2),ROUND(H490*E490,2))</f>
        <v>0</v>
      </c>
      <c r="K490" s="80">
        <f>ROUND(F490*I490,2)</f>
        <v>0</v>
      </c>
      <c r="L490" s="81">
        <f>IF(H490=0,ROUND(ROUND(F490*I490,2)*G490,2),ROUND(G490*H490,2))</f>
        <v>0</v>
      </c>
      <c r="M490" s="81">
        <f>L490-ROUND(G490*I490,2)</f>
        <v>0</v>
      </c>
      <c r="N490" s="82"/>
      <c r="O490" s="81">
        <f>J490+L490+N490</f>
        <v>0</v>
      </c>
      <c r="Q490" s="83">
        <f t="shared" si="2734"/>
        <v>153.91</v>
      </c>
      <c r="R490" s="81">
        <f>ROUND(Q490*E490,2)</f>
        <v>270.88</v>
      </c>
      <c r="S490" s="83">
        <f>ROUND(F490*Q490,2)</f>
        <v>230.87</v>
      </c>
      <c r="T490" s="81">
        <f>ROUND(S490*G490,2)</f>
        <v>17.55</v>
      </c>
      <c r="U490" s="81">
        <f>T490-ROUND(Q490*G490,2)</f>
        <v>5.8500000000000014</v>
      </c>
      <c r="V490" s="82"/>
      <c r="W490" s="81">
        <f>R490+T490+V490</f>
        <v>288.43</v>
      </c>
      <c r="X490" s="10"/>
      <c r="Y490" s="151"/>
      <c r="Z490" s="151"/>
      <c r="AA490" s="151"/>
      <c r="AB490" s="151"/>
      <c r="AC490" s="151"/>
      <c r="AD490" s="151"/>
      <c r="AE490" s="159"/>
      <c r="AF490" s="159"/>
      <c r="AG490" s="159"/>
      <c r="AH490" s="159"/>
      <c r="AI490" s="84">
        <f>IF($I490=AI$6,$E490,0)</f>
        <v>0</v>
      </c>
      <c r="AJ490" s="84">
        <f t="shared" ref="AJ490:AJ491" si="2872">IF($K490=ROUND(AI$6*$F490,2),$G490,0)</f>
        <v>0</v>
      </c>
      <c r="AK490" s="141">
        <f>IF($H490&gt;0,AI490,0)</f>
        <v>0</v>
      </c>
      <c r="AL490" s="141">
        <f>IF(AK490&gt;0,1,0)</f>
        <v>0</v>
      </c>
      <c r="AM490" s="141">
        <f>IF($H490&gt;0,AJ490,0)</f>
        <v>0</v>
      </c>
      <c r="AN490" s="141">
        <f>IF(AM490&gt;0,1,0)</f>
        <v>0</v>
      </c>
      <c r="AO490" s="84">
        <f>IF($I490=AO$6,$E490,0)</f>
        <v>0</v>
      </c>
      <c r="AP490" s="84">
        <f t="shared" ref="AP490:AP491" si="2873">IF($K490=ROUND(AO$6*$F490,2),$G490,0)</f>
        <v>0</v>
      </c>
      <c r="AQ490" s="141">
        <f>IF($H490&gt;0,AO490,0)</f>
        <v>0</v>
      </c>
      <c r="AR490" s="141">
        <f>IF(AQ490&gt;0,1,0)</f>
        <v>0</v>
      </c>
      <c r="AS490" s="141">
        <f>IF($H490&gt;0,AP490,0)</f>
        <v>0</v>
      </c>
      <c r="AT490" s="141">
        <f>IF(AS490&gt;0,1,0)</f>
        <v>0</v>
      </c>
      <c r="AU490" s="141" t="e">
        <f>IF($H490&gt;0,#REF!,0)</f>
        <v>#REF!</v>
      </c>
      <c r="AV490" s="141" t="e">
        <f>IF(AU490&gt;0,1,0)</f>
        <v>#REF!</v>
      </c>
      <c r="AW490" s="141" t="e">
        <f>IF($H490&gt;0,#REF!,0)</f>
        <v>#REF!</v>
      </c>
      <c r="AX490" s="141" t="e">
        <f>IF(AW490&gt;0,1,0)</f>
        <v>#REF!</v>
      </c>
      <c r="AY490" s="247">
        <f t="shared" si="2726"/>
        <v>1.6000000000000001E-3</v>
      </c>
      <c r="AZ490" s="85"/>
      <c r="BA490" s="86">
        <v>1.6</v>
      </c>
    </row>
    <row r="491" spans="1:53" ht="45.75" x14ac:dyDescent="0.65">
      <c r="A491" s="87" t="str">
        <f>IF(E491+G491&gt;0,A490,"")</f>
        <v/>
      </c>
      <c r="B491" s="87" t="str">
        <f>IF(E491+G491&gt;0,B490,"")</f>
        <v/>
      </c>
      <c r="C491" s="76">
        <v>6</v>
      </c>
      <c r="D491" s="77" t="s">
        <v>273</v>
      </c>
      <c r="E491" s="78">
        <v>0</v>
      </c>
      <c r="F491" s="137">
        <v>1.1000000000000001</v>
      </c>
      <c r="G491" s="78">
        <v>0</v>
      </c>
      <c r="H491" s="249">
        <f t="shared" si="2725"/>
        <v>0</v>
      </c>
      <c r="I491" s="80">
        <f>SUMIF(Y$14:AT$14,C491,Y$6:AT$6)</f>
        <v>0</v>
      </c>
      <c r="J491" s="81">
        <f t="shared" ref="J491:J493" si="2874">IF(H491=0,ROUND(E491*I491,2),ROUND(H491*E491,2))</f>
        <v>0</v>
      </c>
      <c r="K491" s="80">
        <f t="shared" ref="K491:K493" si="2875">ROUND(F491*I491,2)</f>
        <v>0</v>
      </c>
      <c r="L491" s="81">
        <f t="shared" ref="L491:L493" si="2876">IF(H491=0,ROUND(ROUND(F491*I491,2)*G491,2),ROUND(G491*H491,2))</f>
        <v>0</v>
      </c>
      <c r="M491" s="81">
        <f t="shared" ref="M491:M493" si="2877">L491-ROUND(G491*I491,2)</f>
        <v>0</v>
      </c>
      <c r="N491" s="82"/>
      <c r="O491" s="81">
        <f t="shared" ref="O491:O493" si="2878">J491+L491+N491</f>
        <v>0</v>
      </c>
      <c r="Q491" s="83">
        <f t="shared" si="2734"/>
        <v>153.91</v>
      </c>
      <c r="R491" s="81">
        <f t="shared" ref="R491:R493" si="2879">ROUND(Q491*E491,2)</f>
        <v>0</v>
      </c>
      <c r="S491" s="83">
        <f t="shared" ref="S491:S493" si="2880">ROUND(F491*Q491,2)</f>
        <v>169.3</v>
      </c>
      <c r="T491" s="81">
        <f t="shared" ref="T491:T493" si="2881">ROUND(S491*G491,2)</f>
        <v>0</v>
      </c>
      <c r="U491" s="81">
        <f t="shared" ref="U491:U493" si="2882">T491-ROUND(Q491*G491,2)</f>
        <v>0</v>
      </c>
      <c r="V491" s="82"/>
      <c r="W491" s="81">
        <f t="shared" ref="W491:W493" si="2883">R491+T491+V491</f>
        <v>0</v>
      </c>
      <c r="X491" s="10"/>
      <c r="Y491" s="151"/>
      <c r="Z491" s="151"/>
      <c r="AA491" s="151"/>
      <c r="AB491" s="151"/>
      <c r="AC491" s="151"/>
      <c r="AD491" s="151"/>
      <c r="AE491" s="159"/>
      <c r="AF491" s="159"/>
      <c r="AG491" s="159"/>
      <c r="AH491" s="159"/>
      <c r="AI491" s="84">
        <f t="shared" ref="AI491" si="2884">IF($I491=AI$6,$E491,0)</f>
        <v>0</v>
      </c>
      <c r="AJ491" s="84">
        <f t="shared" si="2872"/>
        <v>0</v>
      </c>
      <c r="AK491" s="141">
        <f t="shared" ref="AK491:AK493" si="2885">IF($H491&gt;0,AI491,0)</f>
        <v>0</v>
      </c>
      <c r="AL491" s="141">
        <f t="shared" ref="AL491:AL493" si="2886">IF(AK491&gt;0,1,0)</f>
        <v>0</v>
      </c>
      <c r="AM491" s="141">
        <f t="shared" ref="AM491:AM493" si="2887">IF($H491&gt;0,AJ491,0)</f>
        <v>0</v>
      </c>
      <c r="AN491" s="141">
        <f t="shared" ref="AN491:AN493" si="2888">IF(AM491&gt;0,1,0)</f>
        <v>0</v>
      </c>
      <c r="AO491" s="84">
        <f t="shared" ref="AO491" si="2889">IF($I491=AO$6,$E491,0)</f>
        <v>0</v>
      </c>
      <c r="AP491" s="84">
        <f t="shared" si="2873"/>
        <v>0</v>
      </c>
      <c r="AQ491" s="141">
        <f t="shared" ref="AQ491:AQ493" si="2890">IF($H491&gt;0,AO491,0)</f>
        <v>0</v>
      </c>
      <c r="AR491" s="141">
        <f t="shared" ref="AR491:AR493" si="2891">IF(AQ491&gt;0,1,0)</f>
        <v>0</v>
      </c>
      <c r="AS491" s="141">
        <f t="shared" ref="AS491:AS493" si="2892">IF($H491&gt;0,AP491,0)</f>
        <v>0</v>
      </c>
      <c r="AT491" s="141">
        <f t="shared" ref="AT491:AT493" si="2893">IF(AS491&gt;0,1,0)</f>
        <v>0</v>
      </c>
      <c r="AU491" s="141">
        <f>IF($H491&gt;0,#REF!,0)</f>
        <v>0</v>
      </c>
      <c r="AV491" s="141">
        <f t="shared" ref="AV491:AV493" si="2894">IF(AU491&gt;0,1,0)</f>
        <v>0</v>
      </c>
      <c r="AW491" s="141">
        <f>IF($H491&gt;0,#REF!,0)</f>
        <v>0</v>
      </c>
      <c r="AX491" s="141">
        <f t="shared" ref="AX491:AX493" si="2895">IF(AW491&gt;0,1,0)</f>
        <v>0</v>
      </c>
      <c r="AY491" s="247">
        <f t="shared" si="2726"/>
        <v>0</v>
      </c>
      <c r="AZ491" s="85"/>
      <c r="BA491" s="86">
        <v>0</v>
      </c>
    </row>
    <row r="492" spans="1:53" ht="45.75" x14ac:dyDescent="0.65">
      <c r="A492" s="87" t="str">
        <f>IF(E492+G492&gt;0,A490,"")</f>
        <v/>
      </c>
      <c r="B492" s="87" t="str">
        <f>IF(E492+G492&gt;0,B490,"")</f>
        <v/>
      </c>
      <c r="C492" s="76">
        <f>C491</f>
        <v>6</v>
      </c>
      <c r="D492" s="77" t="s">
        <v>273</v>
      </c>
      <c r="E492" s="78">
        <v>0</v>
      </c>
      <c r="F492" s="137">
        <v>1.5</v>
      </c>
      <c r="G492" s="78">
        <v>0</v>
      </c>
      <c r="H492" s="249">
        <f t="shared" si="2725"/>
        <v>0</v>
      </c>
      <c r="I492" s="80">
        <f>SUMIF(Y$14:AT$14,C492,Y$7:AT$7)</f>
        <v>0</v>
      </c>
      <c r="J492" s="81">
        <f t="shared" si="2874"/>
        <v>0</v>
      </c>
      <c r="K492" s="80">
        <f t="shared" si="2875"/>
        <v>0</v>
      </c>
      <c r="L492" s="81">
        <f t="shared" si="2876"/>
        <v>0</v>
      </c>
      <c r="M492" s="81">
        <f t="shared" si="2877"/>
        <v>0</v>
      </c>
      <c r="N492" s="82"/>
      <c r="O492" s="81">
        <f t="shared" si="2878"/>
        <v>0</v>
      </c>
      <c r="Q492" s="83">
        <f t="shared" si="2734"/>
        <v>153.91</v>
      </c>
      <c r="R492" s="81">
        <f t="shared" si="2879"/>
        <v>0</v>
      </c>
      <c r="S492" s="83">
        <f t="shared" si="2880"/>
        <v>230.87</v>
      </c>
      <c r="T492" s="81">
        <f t="shared" si="2881"/>
        <v>0</v>
      </c>
      <c r="U492" s="81">
        <f t="shared" si="2882"/>
        <v>0</v>
      </c>
      <c r="V492" s="82"/>
      <c r="W492" s="81">
        <f t="shared" si="2883"/>
        <v>0</v>
      </c>
      <c r="X492" s="10"/>
      <c r="Y492" s="151"/>
      <c r="Z492" s="151"/>
      <c r="AA492" s="151"/>
      <c r="AB492" s="151"/>
      <c r="AC492" s="151"/>
      <c r="AD492" s="151"/>
      <c r="AE492" s="159"/>
      <c r="AF492" s="159"/>
      <c r="AG492" s="159"/>
      <c r="AH492" s="159"/>
      <c r="AI492" s="84">
        <f>IF($I492=AI$7,$E492,0)</f>
        <v>0</v>
      </c>
      <c r="AJ492" s="84">
        <f>IF($K492=ROUND(AI$7*$F492,2),$G492,0)</f>
        <v>0</v>
      </c>
      <c r="AK492" s="141">
        <f t="shared" si="2885"/>
        <v>0</v>
      </c>
      <c r="AL492" s="141">
        <f t="shared" si="2886"/>
        <v>0</v>
      </c>
      <c r="AM492" s="141">
        <f t="shared" si="2887"/>
        <v>0</v>
      </c>
      <c r="AN492" s="141">
        <f t="shared" si="2888"/>
        <v>0</v>
      </c>
      <c r="AO492" s="84">
        <f>IF($I492=AO$7,$E492,0)</f>
        <v>0</v>
      </c>
      <c r="AP492" s="84">
        <f>IF($K492=ROUND(AO$7*$F492,2),$G492,0)</f>
        <v>0</v>
      </c>
      <c r="AQ492" s="141">
        <f t="shared" si="2890"/>
        <v>0</v>
      </c>
      <c r="AR492" s="141">
        <f t="shared" si="2891"/>
        <v>0</v>
      </c>
      <c r="AS492" s="141">
        <f t="shared" si="2892"/>
        <v>0</v>
      </c>
      <c r="AT492" s="141">
        <f t="shared" si="2893"/>
        <v>0</v>
      </c>
      <c r="AU492" s="141">
        <f>IF($H492&gt;0,#REF!,0)</f>
        <v>0</v>
      </c>
      <c r="AV492" s="141">
        <f t="shared" si="2894"/>
        <v>0</v>
      </c>
      <c r="AW492" s="141">
        <f>IF($H492&gt;0,#REF!,0)</f>
        <v>0</v>
      </c>
      <c r="AX492" s="141">
        <f t="shared" si="2895"/>
        <v>0</v>
      </c>
      <c r="AY492" s="247">
        <f t="shared" si="2726"/>
        <v>0</v>
      </c>
      <c r="AZ492" s="85"/>
      <c r="BA492" s="86">
        <v>0</v>
      </c>
    </row>
    <row r="493" spans="1:53" ht="45.75" x14ac:dyDescent="0.65">
      <c r="A493" s="87" t="str">
        <f>IF(E493+G493&gt;0,A490,"")</f>
        <v/>
      </c>
      <c r="B493" s="87" t="str">
        <f>IF(E493+G493&gt;0,B490,"")</f>
        <v/>
      </c>
      <c r="C493" s="76">
        <f>C491</f>
        <v>6</v>
      </c>
      <c r="D493" s="77" t="s">
        <v>273</v>
      </c>
      <c r="E493" s="78">
        <v>0</v>
      </c>
      <c r="F493" s="137">
        <v>1.1000000000000001</v>
      </c>
      <c r="G493" s="78">
        <v>0</v>
      </c>
      <c r="H493" s="249">
        <f t="shared" si="2725"/>
        <v>0</v>
      </c>
      <c r="I493" s="80">
        <f>SUMIF(Y$14:AT$14,C493,Y$7:AT$7)</f>
        <v>0</v>
      </c>
      <c r="J493" s="81">
        <f t="shared" si="2874"/>
        <v>0</v>
      </c>
      <c r="K493" s="80">
        <f t="shared" si="2875"/>
        <v>0</v>
      </c>
      <c r="L493" s="81">
        <f t="shared" si="2876"/>
        <v>0</v>
      </c>
      <c r="M493" s="81">
        <f t="shared" si="2877"/>
        <v>0</v>
      </c>
      <c r="N493" s="82"/>
      <c r="O493" s="81">
        <f t="shared" si="2878"/>
        <v>0</v>
      </c>
      <c r="Q493" s="83">
        <f t="shared" si="2734"/>
        <v>153.91</v>
      </c>
      <c r="R493" s="81">
        <f t="shared" si="2879"/>
        <v>0</v>
      </c>
      <c r="S493" s="83">
        <f t="shared" si="2880"/>
        <v>169.3</v>
      </c>
      <c r="T493" s="81">
        <f t="shared" si="2881"/>
        <v>0</v>
      </c>
      <c r="U493" s="81">
        <f t="shared" si="2882"/>
        <v>0</v>
      </c>
      <c r="V493" s="82"/>
      <c r="W493" s="81">
        <f t="shared" si="2883"/>
        <v>0</v>
      </c>
      <c r="X493" s="10"/>
      <c r="Y493" s="151"/>
      <c r="Z493" s="151"/>
      <c r="AA493" s="151"/>
      <c r="AB493" s="151"/>
      <c r="AC493" s="151"/>
      <c r="AD493" s="151"/>
      <c r="AE493" s="159"/>
      <c r="AF493" s="159"/>
      <c r="AG493" s="159"/>
      <c r="AH493" s="159"/>
      <c r="AI493" s="84">
        <f>IF($I493=AI$7,$E493,0)</f>
        <v>0</v>
      </c>
      <c r="AJ493" s="84">
        <f>IF($K493=ROUND(AI$7*$F493,2),$G493,0)</f>
        <v>0</v>
      </c>
      <c r="AK493" s="141">
        <f t="shared" si="2885"/>
        <v>0</v>
      </c>
      <c r="AL493" s="141">
        <f t="shared" si="2886"/>
        <v>0</v>
      </c>
      <c r="AM493" s="141">
        <f t="shared" si="2887"/>
        <v>0</v>
      </c>
      <c r="AN493" s="141">
        <f t="shared" si="2888"/>
        <v>0</v>
      </c>
      <c r="AO493" s="84">
        <f>IF($I493=AO$7,$E493,0)</f>
        <v>0</v>
      </c>
      <c r="AP493" s="84">
        <f>IF($K493=ROUND(AO$7*$F493,2),$G493,0)</f>
        <v>0</v>
      </c>
      <c r="AQ493" s="141">
        <f t="shared" si="2890"/>
        <v>0</v>
      </c>
      <c r="AR493" s="141">
        <f t="shared" si="2891"/>
        <v>0</v>
      </c>
      <c r="AS493" s="141">
        <f t="shared" si="2892"/>
        <v>0</v>
      </c>
      <c r="AT493" s="141">
        <f t="shared" si="2893"/>
        <v>0</v>
      </c>
      <c r="AU493" s="141">
        <f>IF($H493&gt;0,#REF!,0)</f>
        <v>0</v>
      </c>
      <c r="AV493" s="141">
        <f t="shared" si="2894"/>
        <v>0</v>
      </c>
      <c r="AW493" s="141">
        <f>IF($H493&gt;0,#REF!,0)</f>
        <v>0</v>
      </c>
      <c r="AX493" s="141">
        <f t="shared" si="2895"/>
        <v>0</v>
      </c>
      <c r="AY493" s="247">
        <f t="shared" si="2726"/>
        <v>0</v>
      </c>
      <c r="AZ493" s="85"/>
      <c r="BA493" s="86">
        <v>0</v>
      </c>
    </row>
    <row r="494" spans="1:53" ht="45.75" x14ac:dyDescent="0.65">
      <c r="A494" s="74" t="s">
        <v>274</v>
      </c>
      <c r="B494" s="74" t="s">
        <v>46</v>
      </c>
      <c r="C494" s="76">
        <f>C495</f>
        <v>7</v>
      </c>
      <c r="D494" s="77" t="s">
        <v>275</v>
      </c>
      <c r="E494" s="78">
        <v>0.22</v>
      </c>
      <c r="F494" s="137">
        <v>1.5</v>
      </c>
      <c r="G494" s="78">
        <v>3.5000000000000003E-2</v>
      </c>
      <c r="H494" s="249">
        <f t="shared" si="2725"/>
        <v>2.5500000000000002E-4</v>
      </c>
      <c r="I494" s="80">
        <f>SUMIF(Y$14:AT$14,C494,Y$6:AT$6)</f>
        <v>0</v>
      </c>
      <c r="J494" s="81">
        <f>IF(H494=0,ROUND(E494*I494,2),ROUND(H494*E494,2))</f>
        <v>0</v>
      </c>
      <c r="K494" s="80">
        <f>ROUND(F494*I494,2)</f>
        <v>0</v>
      </c>
      <c r="L494" s="81">
        <f>IF(H494=0,ROUND(ROUND(F494*I494,2)*G494,2),ROUND(G494*H494,2))</f>
        <v>0</v>
      </c>
      <c r="M494" s="81">
        <f>L494-ROUND(G494*I494,2)</f>
        <v>0</v>
      </c>
      <c r="N494" s="82"/>
      <c r="O494" s="81">
        <f>J494+L494+N494</f>
        <v>0</v>
      </c>
      <c r="Q494" s="83">
        <f t="shared" si="2734"/>
        <v>153.91</v>
      </c>
      <c r="R494" s="81">
        <f>ROUND(Q494*E494,2)</f>
        <v>33.86</v>
      </c>
      <c r="S494" s="83">
        <f>ROUND(F494*Q494,2)</f>
        <v>230.87</v>
      </c>
      <c r="T494" s="81">
        <f>ROUND(S494*G494,2)</f>
        <v>8.08</v>
      </c>
      <c r="U494" s="81">
        <f>T494-ROUND(Q494*G494,2)</f>
        <v>2.6900000000000004</v>
      </c>
      <c r="V494" s="82"/>
      <c r="W494" s="81">
        <f>R494+T494+V494</f>
        <v>41.94</v>
      </c>
      <c r="X494" s="10"/>
      <c r="Y494" s="151"/>
      <c r="Z494" s="151"/>
      <c r="AA494" s="151"/>
      <c r="AB494" s="151"/>
      <c r="AC494" s="151"/>
      <c r="AD494" s="151"/>
      <c r="AE494" s="159"/>
      <c r="AF494" s="159"/>
      <c r="AG494" s="159"/>
      <c r="AH494" s="159"/>
      <c r="AI494" s="84">
        <f>IF($I494=AI$6,$E494,0)</f>
        <v>0</v>
      </c>
      <c r="AJ494" s="84">
        <f t="shared" ref="AJ494:AJ495" si="2896">IF($K494=ROUND(AI$6*$F494,2),$G494,0)</f>
        <v>0</v>
      </c>
      <c r="AK494" s="141">
        <f>IF($H494&gt;0,AI494,0)</f>
        <v>0</v>
      </c>
      <c r="AL494" s="141">
        <f>IF(AK494&gt;0,1,0)</f>
        <v>0</v>
      </c>
      <c r="AM494" s="141">
        <f>IF($H494&gt;0,AJ494,0)</f>
        <v>0</v>
      </c>
      <c r="AN494" s="141">
        <f>IF(AM494&gt;0,1,0)</f>
        <v>0</v>
      </c>
      <c r="AO494" s="84">
        <f>IF($I494=AO$6,$E494,0)</f>
        <v>0</v>
      </c>
      <c r="AP494" s="84">
        <f t="shared" ref="AP494:AP495" si="2897">IF($K494=ROUND(AO$6*$F494,2),$G494,0)</f>
        <v>0</v>
      </c>
      <c r="AQ494" s="141">
        <f>IF($H494&gt;0,AO494,0)</f>
        <v>0</v>
      </c>
      <c r="AR494" s="141">
        <f>IF(AQ494&gt;0,1,0)</f>
        <v>0</v>
      </c>
      <c r="AS494" s="141">
        <f>IF($H494&gt;0,AP494,0)</f>
        <v>0</v>
      </c>
      <c r="AT494" s="141">
        <f>IF(AS494&gt;0,1,0)</f>
        <v>0</v>
      </c>
      <c r="AU494" s="141" t="e">
        <f>IF($H494&gt;0,#REF!,0)</f>
        <v>#REF!</v>
      </c>
      <c r="AV494" s="141" t="e">
        <f>IF(AU494&gt;0,1,0)</f>
        <v>#REF!</v>
      </c>
      <c r="AW494" s="141" t="e">
        <f>IF($H494&gt;0,#REF!,0)</f>
        <v>#REF!</v>
      </c>
      <c r="AX494" s="141" t="e">
        <f>IF(AW494&gt;0,1,0)</f>
        <v>#REF!</v>
      </c>
      <c r="AY494" s="247">
        <f t="shared" si="2726"/>
        <v>2.0000000000000001E-4</v>
      </c>
      <c r="AZ494" s="85"/>
      <c r="BA494" s="86">
        <v>0.2</v>
      </c>
    </row>
    <row r="495" spans="1:53" ht="45.75" x14ac:dyDescent="0.65">
      <c r="A495" s="87" t="str">
        <f>IF(E495+G495&gt;0,A494,"")</f>
        <v/>
      </c>
      <c r="B495" s="87" t="str">
        <f>IF(E495+G495&gt;0,B494,"")</f>
        <v/>
      </c>
      <c r="C495" s="76">
        <v>7</v>
      </c>
      <c r="D495" s="77" t="s">
        <v>275</v>
      </c>
      <c r="E495" s="78">
        <v>0</v>
      </c>
      <c r="F495" s="137">
        <v>1.1000000000000001</v>
      </c>
      <c r="G495" s="78">
        <v>0</v>
      </c>
      <c r="H495" s="249">
        <f t="shared" si="2725"/>
        <v>0</v>
      </c>
      <c r="I495" s="80">
        <f>SUMIF(Y$14:AT$14,C495,Y$6:AT$6)</f>
        <v>0</v>
      </c>
      <c r="J495" s="81">
        <f t="shared" ref="J495:J497" si="2898">IF(H495=0,ROUND(E495*I495,2),ROUND(H495*E495,2))</f>
        <v>0</v>
      </c>
      <c r="K495" s="80">
        <f t="shared" ref="K495:K497" si="2899">ROUND(F495*I495,2)</f>
        <v>0</v>
      </c>
      <c r="L495" s="81">
        <f t="shared" ref="L495:L497" si="2900">IF(H495=0,ROUND(ROUND(F495*I495,2)*G495,2),ROUND(G495*H495,2))</f>
        <v>0</v>
      </c>
      <c r="M495" s="81">
        <f t="shared" ref="M495:M497" si="2901">L495-ROUND(G495*I495,2)</f>
        <v>0</v>
      </c>
      <c r="N495" s="82"/>
      <c r="O495" s="81">
        <f t="shared" ref="O495:O497" si="2902">J495+L495+N495</f>
        <v>0</v>
      </c>
      <c r="Q495" s="83">
        <f t="shared" si="2734"/>
        <v>153.91</v>
      </c>
      <c r="R495" s="81">
        <f t="shared" ref="R495:R497" si="2903">ROUND(Q495*E495,2)</f>
        <v>0</v>
      </c>
      <c r="S495" s="83">
        <f t="shared" ref="S495:S497" si="2904">ROUND(F495*Q495,2)</f>
        <v>169.3</v>
      </c>
      <c r="T495" s="81">
        <f t="shared" ref="T495:T497" si="2905">ROUND(S495*G495,2)</f>
        <v>0</v>
      </c>
      <c r="U495" s="81">
        <f t="shared" ref="U495:U497" si="2906">T495-ROUND(Q495*G495,2)</f>
        <v>0</v>
      </c>
      <c r="V495" s="82"/>
      <c r="W495" s="81">
        <f t="shared" ref="W495:W497" si="2907">R495+T495+V495</f>
        <v>0</v>
      </c>
      <c r="X495" s="10"/>
      <c r="Y495" s="151"/>
      <c r="Z495" s="151"/>
      <c r="AA495" s="151"/>
      <c r="AB495" s="151"/>
      <c r="AC495" s="151"/>
      <c r="AD495" s="151"/>
      <c r="AE495" s="159"/>
      <c r="AF495" s="159"/>
      <c r="AG495" s="159"/>
      <c r="AH495" s="159"/>
      <c r="AI495" s="84">
        <f t="shared" ref="AI495" si="2908">IF($I495=AI$6,$E495,0)</f>
        <v>0</v>
      </c>
      <c r="AJ495" s="84">
        <f t="shared" si="2896"/>
        <v>0</v>
      </c>
      <c r="AK495" s="141">
        <f t="shared" ref="AK495:AK497" si="2909">IF($H495&gt;0,AI495,0)</f>
        <v>0</v>
      </c>
      <c r="AL495" s="141">
        <f t="shared" ref="AL495:AL497" si="2910">IF(AK495&gt;0,1,0)</f>
        <v>0</v>
      </c>
      <c r="AM495" s="141">
        <f t="shared" ref="AM495:AM497" si="2911">IF($H495&gt;0,AJ495,0)</f>
        <v>0</v>
      </c>
      <c r="AN495" s="141">
        <f t="shared" ref="AN495:AN497" si="2912">IF(AM495&gt;0,1,0)</f>
        <v>0</v>
      </c>
      <c r="AO495" s="84">
        <f t="shared" ref="AO495" si="2913">IF($I495=AO$6,$E495,0)</f>
        <v>0</v>
      </c>
      <c r="AP495" s="84">
        <f t="shared" si="2897"/>
        <v>0</v>
      </c>
      <c r="AQ495" s="141">
        <f t="shared" ref="AQ495:AQ497" si="2914">IF($H495&gt;0,AO495,0)</f>
        <v>0</v>
      </c>
      <c r="AR495" s="141">
        <f t="shared" ref="AR495:AR497" si="2915">IF(AQ495&gt;0,1,0)</f>
        <v>0</v>
      </c>
      <c r="AS495" s="141">
        <f t="shared" ref="AS495:AS497" si="2916">IF($H495&gt;0,AP495,0)</f>
        <v>0</v>
      </c>
      <c r="AT495" s="141">
        <f t="shared" ref="AT495:AT497" si="2917">IF(AS495&gt;0,1,0)</f>
        <v>0</v>
      </c>
      <c r="AU495" s="141">
        <f>IF($H495&gt;0,#REF!,0)</f>
        <v>0</v>
      </c>
      <c r="AV495" s="141">
        <f t="shared" ref="AV495:AV497" si="2918">IF(AU495&gt;0,1,0)</f>
        <v>0</v>
      </c>
      <c r="AW495" s="141">
        <f>IF($H495&gt;0,#REF!,0)</f>
        <v>0</v>
      </c>
      <c r="AX495" s="141">
        <f t="shared" ref="AX495:AX497" si="2919">IF(AW495&gt;0,1,0)</f>
        <v>0</v>
      </c>
      <c r="AY495" s="247">
        <f t="shared" si="2726"/>
        <v>0</v>
      </c>
      <c r="AZ495" s="85"/>
      <c r="BA495" s="86">
        <v>0</v>
      </c>
    </row>
    <row r="496" spans="1:53" ht="45.75" x14ac:dyDescent="0.65">
      <c r="A496" s="87" t="str">
        <f>IF(E496+G496&gt;0,A494,"")</f>
        <v/>
      </c>
      <c r="B496" s="87" t="str">
        <f>IF(E496+G496&gt;0,B494,"")</f>
        <v/>
      </c>
      <c r="C496" s="76">
        <f>C495</f>
        <v>7</v>
      </c>
      <c r="D496" s="77" t="s">
        <v>275</v>
      </c>
      <c r="E496" s="78">
        <v>0</v>
      </c>
      <c r="F496" s="137">
        <v>1.5</v>
      </c>
      <c r="G496" s="78">
        <v>0</v>
      </c>
      <c r="H496" s="249">
        <f t="shared" si="2725"/>
        <v>0</v>
      </c>
      <c r="I496" s="80">
        <f>SUMIF(Y$14:AT$14,C496,Y$7:AT$7)</f>
        <v>0</v>
      </c>
      <c r="J496" s="81">
        <f t="shared" si="2898"/>
        <v>0</v>
      </c>
      <c r="K496" s="80">
        <f t="shared" si="2899"/>
        <v>0</v>
      </c>
      <c r="L496" s="81">
        <f t="shared" si="2900"/>
        <v>0</v>
      </c>
      <c r="M496" s="81">
        <f t="shared" si="2901"/>
        <v>0</v>
      </c>
      <c r="N496" s="82"/>
      <c r="O496" s="81">
        <f t="shared" si="2902"/>
        <v>0</v>
      </c>
      <c r="Q496" s="83">
        <f t="shared" si="2734"/>
        <v>153.91</v>
      </c>
      <c r="R496" s="81">
        <f t="shared" si="2903"/>
        <v>0</v>
      </c>
      <c r="S496" s="83">
        <f t="shared" si="2904"/>
        <v>230.87</v>
      </c>
      <c r="T496" s="81">
        <f t="shared" si="2905"/>
        <v>0</v>
      </c>
      <c r="U496" s="81">
        <f t="shared" si="2906"/>
        <v>0</v>
      </c>
      <c r="V496" s="82"/>
      <c r="W496" s="81">
        <f t="shared" si="2907"/>
        <v>0</v>
      </c>
      <c r="X496" s="10"/>
      <c r="Y496" s="151"/>
      <c r="Z496" s="151"/>
      <c r="AA496" s="151"/>
      <c r="AB496" s="151"/>
      <c r="AC496" s="151"/>
      <c r="AD496" s="151"/>
      <c r="AE496" s="159"/>
      <c r="AF496" s="159"/>
      <c r="AG496" s="159"/>
      <c r="AH496" s="159"/>
      <c r="AI496" s="84">
        <f>IF($I496=AI$7,$E496,0)</f>
        <v>0</v>
      </c>
      <c r="AJ496" s="84">
        <f>IF($K496=ROUND(AI$7*$F496,2),$G496,0)</f>
        <v>0</v>
      </c>
      <c r="AK496" s="141">
        <f t="shared" si="2909"/>
        <v>0</v>
      </c>
      <c r="AL496" s="141">
        <f t="shared" si="2910"/>
        <v>0</v>
      </c>
      <c r="AM496" s="141">
        <f t="shared" si="2911"/>
        <v>0</v>
      </c>
      <c r="AN496" s="141">
        <f t="shared" si="2912"/>
        <v>0</v>
      </c>
      <c r="AO496" s="84">
        <f>IF($I496=AO$7,$E496,0)</f>
        <v>0</v>
      </c>
      <c r="AP496" s="84">
        <f>IF($K496=ROUND(AO$7*$F496,2),$G496,0)</f>
        <v>0</v>
      </c>
      <c r="AQ496" s="141">
        <f t="shared" si="2914"/>
        <v>0</v>
      </c>
      <c r="AR496" s="141">
        <f t="shared" si="2915"/>
        <v>0</v>
      </c>
      <c r="AS496" s="141">
        <f t="shared" si="2916"/>
        <v>0</v>
      </c>
      <c r="AT496" s="141">
        <f t="shared" si="2917"/>
        <v>0</v>
      </c>
      <c r="AU496" s="141">
        <f>IF($H496&gt;0,#REF!,0)</f>
        <v>0</v>
      </c>
      <c r="AV496" s="141">
        <f t="shared" si="2918"/>
        <v>0</v>
      </c>
      <c r="AW496" s="141">
        <f>IF($H496&gt;0,#REF!,0)</f>
        <v>0</v>
      </c>
      <c r="AX496" s="141">
        <f t="shared" si="2919"/>
        <v>0</v>
      </c>
      <c r="AY496" s="247">
        <f t="shared" si="2726"/>
        <v>0</v>
      </c>
      <c r="AZ496" s="85"/>
      <c r="BA496" s="86">
        <v>0</v>
      </c>
    </row>
    <row r="497" spans="1:53" ht="45.75" x14ac:dyDescent="0.65">
      <c r="A497" s="87" t="str">
        <f>IF(E497+G497&gt;0,A494,"")</f>
        <v/>
      </c>
      <c r="B497" s="87" t="str">
        <f>IF(E497+G497&gt;0,B494,"")</f>
        <v/>
      </c>
      <c r="C497" s="76">
        <f>C495</f>
        <v>7</v>
      </c>
      <c r="D497" s="77" t="s">
        <v>275</v>
      </c>
      <c r="E497" s="78">
        <v>0</v>
      </c>
      <c r="F497" s="137">
        <v>1.1000000000000001</v>
      </c>
      <c r="G497" s="78">
        <v>0</v>
      </c>
      <c r="H497" s="249">
        <f t="shared" si="2725"/>
        <v>0</v>
      </c>
      <c r="I497" s="80">
        <f>SUMIF(Y$14:AT$14,C497,Y$7:AT$7)</f>
        <v>0</v>
      </c>
      <c r="J497" s="81">
        <f t="shared" si="2898"/>
        <v>0</v>
      </c>
      <c r="K497" s="80">
        <f t="shared" si="2899"/>
        <v>0</v>
      </c>
      <c r="L497" s="81">
        <f t="shared" si="2900"/>
        <v>0</v>
      </c>
      <c r="M497" s="81">
        <f t="shared" si="2901"/>
        <v>0</v>
      </c>
      <c r="N497" s="82"/>
      <c r="O497" s="81">
        <f t="shared" si="2902"/>
        <v>0</v>
      </c>
      <c r="Q497" s="83">
        <f t="shared" si="2734"/>
        <v>153.91</v>
      </c>
      <c r="R497" s="81">
        <f t="shared" si="2903"/>
        <v>0</v>
      </c>
      <c r="S497" s="83">
        <f t="shared" si="2904"/>
        <v>169.3</v>
      </c>
      <c r="T497" s="81">
        <f t="shared" si="2905"/>
        <v>0</v>
      </c>
      <c r="U497" s="81">
        <f t="shared" si="2906"/>
        <v>0</v>
      </c>
      <c r="V497" s="82"/>
      <c r="W497" s="81">
        <f t="shared" si="2907"/>
        <v>0</v>
      </c>
      <c r="X497" s="10"/>
      <c r="Y497" s="151"/>
      <c r="Z497" s="151"/>
      <c r="AA497" s="151"/>
      <c r="AB497" s="151"/>
      <c r="AC497" s="151"/>
      <c r="AD497" s="151"/>
      <c r="AE497" s="159"/>
      <c r="AF497" s="159"/>
      <c r="AG497" s="159"/>
      <c r="AH497" s="159"/>
      <c r="AI497" s="84">
        <f>IF($I497=AI$7,$E497,0)</f>
        <v>0</v>
      </c>
      <c r="AJ497" s="84">
        <f>IF($K497=ROUND(AI$7*$F497,2),$G497,0)</f>
        <v>0</v>
      </c>
      <c r="AK497" s="141">
        <f t="shared" si="2909"/>
        <v>0</v>
      </c>
      <c r="AL497" s="141">
        <f t="shared" si="2910"/>
        <v>0</v>
      </c>
      <c r="AM497" s="141">
        <f t="shared" si="2911"/>
        <v>0</v>
      </c>
      <c r="AN497" s="141">
        <f t="shared" si="2912"/>
        <v>0</v>
      </c>
      <c r="AO497" s="84">
        <f>IF($I497=AO$7,$E497,0)</f>
        <v>0</v>
      </c>
      <c r="AP497" s="84">
        <f>IF($K497=ROUND(AO$7*$F497,2),$G497,0)</f>
        <v>0</v>
      </c>
      <c r="AQ497" s="141">
        <f t="shared" si="2914"/>
        <v>0</v>
      </c>
      <c r="AR497" s="141">
        <f t="shared" si="2915"/>
        <v>0</v>
      </c>
      <c r="AS497" s="141">
        <f t="shared" si="2916"/>
        <v>0</v>
      </c>
      <c r="AT497" s="141">
        <f t="shared" si="2917"/>
        <v>0</v>
      </c>
      <c r="AU497" s="141">
        <f>IF($H497&gt;0,#REF!,0)</f>
        <v>0</v>
      </c>
      <c r="AV497" s="141">
        <f t="shared" si="2918"/>
        <v>0</v>
      </c>
      <c r="AW497" s="141">
        <f>IF($H497&gt;0,#REF!,0)</f>
        <v>0</v>
      </c>
      <c r="AX497" s="141">
        <f t="shared" si="2919"/>
        <v>0</v>
      </c>
      <c r="AY497" s="247">
        <f t="shared" si="2726"/>
        <v>0</v>
      </c>
      <c r="AZ497" s="85"/>
      <c r="BA497" s="86">
        <v>0</v>
      </c>
    </row>
    <row r="498" spans="1:53" ht="45.75" x14ac:dyDescent="0.65">
      <c r="A498" s="74" t="s">
        <v>276</v>
      </c>
      <c r="B498" s="74" t="s">
        <v>46</v>
      </c>
      <c r="C498" s="76">
        <f>C499</f>
        <v>6</v>
      </c>
      <c r="D498" s="77" t="s">
        <v>277</v>
      </c>
      <c r="E498" s="78">
        <v>0</v>
      </c>
      <c r="F498" s="137">
        <v>1.5</v>
      </c>
      <c r="G498" s="78">
        <v>0</v>
      </c>
      <c r="H498" s="249">
        <f t="shared" si="2725"/>
        <v>0</v>
      </c>
      <c r="I498" s="80">
        <f>SUMIF(Y$14:AT$14,C498,Y$6:AT$6)</f>
        <v>0</v>
      </c>
      <c r="J498" s="81">
        <f>IF(H498=0,ROUND(E498*I498,2),ROUND(H498*E498,2))</f>
        <v>0</v>
      </c>
      <c r="K498" s="80">
        <f>ROUND(F498*I498,2)</f>
        <v>0</v>
      </c>
      <c r="L498" s="81">
        <f>IF(H498=0,ROUND(ROUND(F498*I498,2)*G498,2),ROUND(G498*H498,2))</f>
        <v>0</v>
      </c>
      <c r="M498" s="81">
        <f>L498-ROUND(G498*I498,2)</f>
        <v>0</v>
      </c>
      <c r="N498" s="82"/>
      <c r="O498" s="81">
        <f>J498+L498+N498</f>
        <v>0</v>
      </c>
      <c r="Q498" s="83">
        <f t="shared" si="2734"/>
        <v>153.91</v>
      </c>
      <c r="R498" s="81">
        <f>ROUND(Q498*E498,2)</f>
        <v>0</v>
      </c>
      <c r="S498" s="83">
        <f>ROUND(F498*Q498,2)</f>
        <v>230.87</v>
      </c>
      <c r="T498" s="81">
        <f>ROUND(S498*G498,2)</f>
        <v>0</v>
      </c>
      <c r="U498" s="81">
        <f>T498-ROUND(Q498*G498,2)</f>
        <v>0</v>
      </c>
      <c r="V498" s="82"/>
      <c r="W498" s="81">
        <f>R498+T498+V498</f>
        <v>0</v>
      </c>
      <c r="X498" s="10"/>
      <c r="Y498" s="151"/>
      <c r="Z498" s="151"/>
      <c r="AA498" s="151"/>
      <c r="AB498" s="151"/>
      <c r="AC498" s="151"/>
      <c r="AD498" s="151"/>
      <c r="AE498" s="159"/>
      <c r="AF498" s="159"/>
      <c r="AG498" s="159"/>
      <c r="AH498" s="159"/>
      <c r="AI498" s="84">
        <f>IF($I498=AI$6,$E498,0)</f>
        <v>0</v>
      </c>
      <c r="AJ498" s="84">
        <f t="shared" ref="AJ498:AJ499" si="2920">IF($K498=ROUND(AI$6*$F498,2),$G498,0)</f>
        <v>0</v>
      </c>
      <c r="AK498" s="141">
        <f>IF($H498&gt;0,AI498,0)</f>
        <v>0</v>
      </c>
      <c r="AL498" s="141">
        <f>IF(AK498&gt;0,1,0)</f>
        <v>0</v>
      </c>
      <c r="AM498" s="141">
        <f>IF($H498&gt;0,AJ498,0)</f>
        <v>0</v>
      </c>
      <c r="AN498" s="141">
        <f>IF(AM498&gt;0,1,0)</f>
        <v>0</v>
      </c>
      <c r="AO498" s="84">
        <f>IF($I498=AO$6,$E498,0)</f>
        <v>0</v>
      </c>
      <c r="AP498" s="84">
        <f t="shared" ref="AP498:AP499" si="2921">IF($K498=ROUND(AO$6*$F498,2),$G498,0)</f>
        <v>0</v>
      </c>
      <c r="AQ498" s="141">
        <f>IF($H498&gt;0,AO498,0)</f>
        <v>0</v>
      </c>
      <c r="AR498" s="141">
        <f>IF(AQ498&gt;0,1,0)</f>
        <v>0</v>
      </c>
      <c r="AS498" s="141">
        <f>IF($H498&gt;0,AP498,0)</f>
        <v>0</v>
      </c>
      <c r="AT498" s="141">
        <f>IF(AS498&gt;0,1,0)</f>
        <v>0</v>
      </c>
      <c r="AU498" s="141">
        <f>IF($H498&gt;0,#REF!,0)</f>
        <v>0</v>
      </c>
      <c r="AV498" s="141">
        <f>IF(AU498&gt;0,1,0)</f>
        <v>0</v>
      </c>
      <c r="AW498" s="141">
        <f>IF($H498&gt;0,#REF!,0)</f>
        <v>0</v>
      </c>
      <c r="AX498" s="141">
        <f>IF(AW498&gt;0,1,0)</f>
        <v>0</v>
      </c>
      <c r="AY498" s="247">
        <f t="shared" si="2726"/>
        <v>6.0000000000000001E-3</v>
      </c>
      <c r="AZ498" s="85"/>
      <c r="BA498" s="86">
        <v>6</v>
      </c>
    </row>
    <row r="499" spans="1:53" ht="45.75" x14ac:dyDescent="0.65">
      <c r="A499" s="87" t="str">
        <f>IF(E499+G499&gt;0,A498,"")</f>
        <v/>
      </c>
      <c r="B499" s="87" t="str">
        <f>IF(E499+G499&gt;0,B498,"")</f>
        <v/>
      </c>
      <c r="C499" s="76">
        <v>6</v>
      </c>
      <c r="D499" s="77" t="s">
        <v>277</v>
      </c>
      <c r="E499" s="78">
        <v>0</v>
      </c>
      <c r="F499" s="137">
        <v>1.1000000000000001</v>
      </c>
      <c r="G499" s="78">
        <v>0</v>
      </c>
      <c r="H499" s="249">
        <f t="shared" si="2725"/>
        <v>0</v>
      </c>
      <c r="I499" s="80">
        <f>SUMIF(Y$14:AT$14,C499,Y$6:AT$6)</f>
        <v>0</v>
      </c>
      <c r="J499" s="81">
        <f t="shared" ref="J499:J501" si="2922">IF(H499=0,ROUND(E499*I499,2),ROUND(H499*E499,2))</f>
        <v>0</v>
      </c>
      <c r="K499" s="80">
        <f t="shared" ref="K499:K501" si="2923">ROUND(F499*I499,2)</f>
        <v>0</v>
      </c>
      <c r="L499" s="81">
        <f t="shared" ref="L499:L501" si="2924">IF(H499=0,ROUND(ROUND(F499*I499,2)*G499,2),ROUND(G499*H499,2))</f>
        <v>0</v>
      </c>
      <c r="M499" s="81">
        <f t="shared" ref="M499:M501" si="2925">L499-ROUND(G499*I499,2)</f>
        <v>0</v>
      </c>
      <c r="N499" s="82"/>
      <c r="O499" s="81">
        <f t="shared" ref="O499:O501" si="2926">J499+L499+N499</f>
        <v>0</v>
      </c>
      <c r="Q499" s="83">
        <f t="shared" si="2734"/>
        <v>153.91</v>
      </c>
      <c r="R499" s="81">
        <f t="shared" ref="R499:R501" si="2927">ROUND(Q499*E499,2)</f>
        <v>0</v>
      </c>
      <c r="S499" s="83">
        <f t="shared" ref="S499:S501" si="2928">ROUND(F499*Q499,2)</f>
        <v>169.3</v>
      </c>
      <c r="T499" s="81">
        <f t="shared" ref="T499:T501" si="2929">ROUND(S499*G499,2)</f>
        <v>0</v>
      </c>
      <c r="U499" s="81">
        <f t="shared" ref="U499:U501" si="2930">T499-ROUND(Q499*G499,2)</f>
        <v>0</v>
      </c>
      <c r="V499" s="82"/>
      <c r="W499" s="81">
        <f t="shared" ref="W499:W501" si="2931">R499+T499+V499</f>
        <v>0</v>
      </c>
      <c r="X499" s="10"/>
      <c r="Y499" s="151"/>
      <c r="Z499" s="151"/>
      <c r="AA499" s="151"/>
      <c r="AB499" s="151"/>
      <c r="AC499" s="151"/>
      <c r="AD499" s="151"/>
      <c r="AE499" s="159"/>
      <c r="AF499" s="159"/>
      <c r="AG499" s="159"/>
      <c r="AH499" s="159"/>
      <c r="AI499" s="84">
        <f t="shared" ref="AI499" si="2932">IF($I499=AI$6,$E499,0)</f>
        <v>0</v>
      </c>
      <c r="AJ499" s="84">
        <f t="shared" si="2920"/>
        <v>0</v>
      </c>
      <c r="AK499" s="141">
        <f t="shared" ref="AK499:AK501" si="2933">IF($H499&gt;0,AI499,0)</f>
        <v>0</v>
      </c>
      <c r="AL499" s="141">
        <f t="shared" ref="AL499:AL501" si="2934">IF(AK499&gt;0,1,0)</f>
        <v>0</v>
      </c>
      <c r="AM499" s="141">
        <f t="shared" ref="AM499:AM501" si="2935">IF($H499&gt;0,AJ499,0)</f>
        <v>0</v>
      </c>
      <c r="AN499" s="141">
        <f t="shared" ref="AN499:AN501" si="2936">IF(AM499&gt;0,1,0)</f>
        <v>0</v>
      </c>
      <c r="AO499" s="84">
        <f t="shared" ref="AO499" si="2937">IF($I499=AO$6,$E499,0)</f>
        <v>0</v>
      </c>
      <c r="AP499" s="84">
        <f t="shared" si="2921"/>
        <v>0</v>
      </c>
      <c r="AQ499" s="141">
        <f t="shared" ref="AQ499:AQ501" si="2938">IF($H499&gt;0,AO499,0)</f>
        <v>0</v>
      </c>
      <c r="AR499" s="141">
        <f t="shared" ref="AR499:AR501" si="2939">IF(AQ499&gt;0,1,0)</f>
        <v>0</v>
      </c>
      <c r="AS499" s="141">
        <f t="shared" ref="AS499:AS501" si="2940">IF($H499&gt;0,AP499,0)</f>
        <v>0</v>
      </c>
      <c r="AT499" s="141">
        <f t="shared" ref="AT499:AT501" si="2941">IF(AS499&gt;0,1,0)</f>
        <v>0</v>
      </c>
      <c r="AU499" s="141">
        <f>IF($H499&gt;0,#REF!,0)</f>
        <v>0</v>
      </c>
      <c r="AV499" s="141">
        <f t="shared" ref="AV499:AV501" si="2942">IF(AU499&gt;0,1,0)</f>
        <v>0</v>
      </c>
      <c r="AW499" s="141">
        <f>IF($H499&gt;0,#REF!,0)</f>
        <v>0</v>
      </c>
      <c r="AX499" s="141">
        <f t="shared" ref="AX499:AX501" si="2943">IF(AW499&gt;0,1,0)</f>
        <v>0</v>
      </c>
      <c r="AY499" s="247">
        <f t="shared" si="2726"/>
        <v>0</v>
      </c>
      <c r="AZ499" s="85"/>
      <c r="BA499" s="86">
        <v>0</v>
      </c>
    </row>
    <row r="500" spans="1:53" ht="45.75" x14ac:dyDescent="0.65">
      <c r="A500" s="87" t="str">
        <f>IF(E500+G500&gt;0,A498,"")</f>
        <v/>
      </c>
      <c r="B500" s="87" t="str">
        <f>IF(E500+G500&gt;0,B498,"")</f>
        <v/>
      </c>
      <c r="C500" s="76">
        <f>C499</f>
        <v>6</v>
      </c>
      <c r="D500" s="77" t="s">
        <v>277</v>
      </c>
      <c r="E500" s="78">
        <v>0</v>
      </c>
      <c r="F500" s="137">
        <v>1.5</v>
      </c>
      <c r="G500" s="78">
        <v>0</v>
      </c>
      <c r="H500" s="249">
        <f t="shared" si="2725"/>
        <v>0</v>
      </c>
      <c r="I500" s="80">
        <f>SUMIF(Y$14:AT$14,C500,Y$7:AT$7)</f>
        <v>0</v>
      </c>
      <c r="J500" s="81">
        <f t="shared" si="2922"/>
        <v>0</v>
      </c>
      <c r="K500" s="80">
        <f t="shared" si="2923"/>
        <v>0</v>
      </c>
      <c r="L500" s="81">
        <f t="shared" si="2924"/>
        <v>0</v>
      </c>
      <c r="M500" s="81">
        <f t="shared" si="2925"/>
        <v>0</v>
      </c>
      <c r="N500" s="82"/>
      <c r="O500" s="81">
        <f t="shared" si="2926"/>
        <v>0</v>
      </c>
      <c r="Q500" s="83">
        <f t="shared" si="2734"/>
        <v>153.91</v>
      </c>
      <c r="R500" s="81">
        <f t="shared" si="2927"/>
        <v>0</v>
      </c>
      <c r="S500" s="83">
        <f t="shared" si="2928"/>
        <v>230.87</v>
      </c>
      <c r="T500" s="81">
        <f t="shared" si="2929"/>
        <v>0</v>
      </c>
      <c r="U500" s="81">
        <f t="shared" si="2930"/>
        <v>0</v>
      </c>
      <c r="V500" s="82"/>
      <c r="W500" s="81">
        <f t="shared" si="2931"/>
        <v>0</v>
      </c>
      <c r="X500" s="10"/>
      <c r="Y500" s="151"/>
      <c r="Z500" s="151"/>
      <c r="AA500" s="151"/>
      <c r="AB500" s="151"/>
      <c r="AC500" s="151"/>
      <c r="AD500" s="151"/>
      <c r="AE500" s="159"/>
      <c r="AF500" s="159"/>
      <c r="AG500" s="159"/>
      <c r="AH500" s="159"/>
      <c r="AI500" s="84">
        <f>IF($I500=AI$7,$E500,0)</f>
        <v>0</v>
      </c>
      <c r="AJ500" s="84">
        <f>IF($K500=ROUND(AI$7*$F500,2),$G500,0)</f>
        <v>0</v>
      </c>
      <c r="AK500" s="141">
        <f t="shared" si="2933"/>
        <v>0</v>
      </c>
      <c r="AL500" s="141">
        <f t="shared" si="2934"/>
        <v>0</v>
      </c>
      <c r="AM500" s="141">
        <f t="shared" si="2935"/>
        <v>0</v>
      </c>
      <c r="AN500" s="141">
        <f t="shared" si="2936"/>
        <v>0</v>
      </c>
      <c r="AO500" s="84">
        <f>IF($I500=AO$7,$E500,0)</f>
        <v>0</v>
      </c>
      <c r="AP500" s="84">
        <f>IF($K500=ROUND(AO$7*$F500,2),$G500,0)</f>
        <v>0</v>
      </c>
      <c r="AQ500" s="141">
        <f t="shared" si="2938"/>
        <v>0</v>
      </c>
      <c r="AR500" s="141">
        <f t="shared" si="2939"/>
        <v>0</v>
      </c>
      <c r="AS500" s="141">
        <f t="shared" si="2940"/>
        <v>0</v>
      </c>
      <c r="AT500" s="141">
        <f t="shared" si="2941"/>
        <v>0</v>
      </c>
      <c r="AU500" s="141">
        <f>IF($H500&gt;0,#REF!,0)</f>
        <v>0</v>
      </c>
      <c r="AV500" s="141">
        <f t="shared" si="2942"/>
        <v>0</v>
      </c>
      <c r="AW500" s="141">
        <f>IF($H500&gt;0,#REF!,0)</f>
        <v>0</v>
      </c>
      <c r="AX500" s="141">
        <f t="shared" si="2943"/>
        <v>0</v>
      </c>
      <c r="AY500" s="247">
        <f t="shared" si="2726"/>
        <v>0</v>
      </c>
      <c r="AZ500" s="85"/>
      <c r="BA500" s="86">
        <v>0</v>
      </c>
    </row>
    <row r="501" spans="1:53" ht="45.75" x14ac:dyDescent="0.65">
      <c r="A501" s="87" t="str">
        <f>IF(E501+G501&gt;0,A498,"")</f>
        <v/>
      </c>
      <c r="B501" s="87" t="str">
        <f>IF(E501+G501&gt;0,B498,"")</f>
        <v/>
      </c>
      <c r="C501" s="76">
        <f>C499</f>
        <v>6</v>
      </c>
      <c r="D501" s="77" t="s">
        <v>277</v>
      </c>
      <c r="E501" s="78">
        <v>0</v>
      </c>
      <c r="F501" s="137">
        <v>1.1000000000000001</v>
      </c>
      <c r="G501" s="78">
        <v>0</v>
      </c>
      <c r="H501" s="249">
        <f t="shared" si="2725"/>
        <v>0</v>
      </c>
      <c r="I501" s="80">
        <f>SUMIF(Y$14:AT$14,C501,Y$7:AT$7)</f>
        <v>0</v>
      </c>
      <c r="J501" s="81">
        <f t="shared" si="2922"/>
        <v>0</v>
      </c>
      <c r="K501" s="80">
        <f t="shared" si="2923"/>
        <v>0</v>
      </c>
      <c r="L501" s="81">
        <f t="shared" si="2924"/>
        <v>0</v>
      </c>
      <c r="M501" s="81">
        <f t="shared" si="2925"/>
        <v>0</v>
      </c>
      <c r="N501" s="82"/>
      <c r="O501" s="81">
        <f t="shared" si="2926"/>
        <v>0</v>
      </c>
      <c r="Q501" s="83">
        <f t="shared" si="2734"/>
        <v>153.91</v>
      </c>
      <c r="R501" s="81">
        <f t="shared" si="2927"/>
        <v>0</v>
      </c>
      <c r="S501" s="83">
        <f t="shared" si="2928"/>
        <v>169.3</v>
      </c>
      <c r="T501" s="81">
        <f t="shared" si="2929"/>
        <v>0</v>
      </c>
      <c r="U501" s="81">
        <f t="shared" si="2930"/>
        <v>0</v>
      </c>
      <c r="V501" s="82"/>
      <c r="W501" s="81">
        <f t="shared" si="2931"/>
        <v>0</v>
      </c>
      <c r="X501" s="10"/>
      <c r="Y501" s="151"/>
      <c r="Z501" s="151"/>
      <c r="AA501" s="151"/>
      <c r="AB501" s="151"/>
      <c r="AC501" s="151"/>
      <c r="AD501" s="151"/>
      <c r="AE501" s="159"/>
      <c r="AF501" s="159"/>
      <c r="AG501" s="159"/>
      <c r="AH501" s="159"/>
      <c r="AI501" s="84">
        <f>IF($I501=AI$7,$E501,0)</f>
        <v>0</v>
      </c>
      <c r="AJ501" s="84">
        <f>IF($K501=ROUND(AI$7*$F501,2),$G501,0)</f>
        <v>0</v>
      </c>
      <c r="AK501" s="141">
        <f t="shared" si="2933"/>
        <v>0</v>
      </c>
      <c r="AL501" s="141">
        <f t="shared" si="2934"/>
        <v>0</v>
      </c>
      <c r="AM501" s="141">
        <f t="shared" si="2935"/>
        <v>0</v>
      </c>
      <c r="AN501" s="141">
        <f t="shared" si="2936"/>
        <v>0</v>
      </c>
      <c r="AO501" s="84">
        <f>IF($I501=AO$7,$E501,0)</f>
        <v>0</v>
      </c>
      <c r="AP501" s="84">
        <f>IF($K501=ROUND(AO$7*$F501,2),$G501,0)</f>
        <v>0</v>
      </c>
      <c r="AQ501" s="141">
        <f t="shared" si="2938"/>
        <v>0</v>
      </c>
      <c r="AR501" s="141">
        <f t="shared" si="2939"/>
        <v>0</v>
      </c>
      <c r="AS501" s="141">
        <f t="shared" si="2940"/>
        <v>0</v>
      </c>
      <c r="AT501" s="141">
        <f t="shared" si="2941"/>
        <v>0</v>
      </c>
      <c r="AU501" s="141">
        <f>IF($H501&gt;0,#REF!,0)</f>
        <v>0</v>
      </c>
      <c r="AV501" s="141">
        <f t="shared" si="2942"/>
        <v>0</v>
      </c>
      <c r="AW501" s="141">
        <f>IF($H501&gt;0,#REF!,0)</f>
        <v>0</v>
      </c>
      <c r="AX501" s="141">
        <f t="shared" si="2943"/>
        <v>0</v>
      </c>
      <c r="AY501" s="247">
        <f t="shared" si="2726"/>
        <v>0</v>
      </c>
      <c r="AZ501" s="85"/>
      <c r="BA501" s="86">
        <v>0</v>
      </c>
    </row>
    <row r="502" spans="1:53" ht="45.75" x14ac:dyDescent="0.65">
      <c r="A502" s="74" t="s">
        <v>278</v>
      </c>
      <c r="B502" s="74" t="s">
        <v>46</v>
      </c>
      <c r="C502" s="76">
        <f>C503</f>
        <v>7</v>
      </c>
      <c r="D502" s="77" t="s">
        <v>279</v>
      </c>
      <c r="E502" s="78">
        <v>0.38600000000000001</v>
      </c>
      <c r="F502" s="137">
        <v>1.5</v>
      </c>
      <c r="G502" s="78">
        <v>0</v>
      </c>
      <c r="H502" s="249">
        <f t="shared" si="2725"/>
        <v>3.86E-4</v>
      </c>
      <c r="I502" s="80">
        <f>SUMIF(Y$14:AT$14,C502,Y$6:AT$6)</f>
        <v>0</v>
      </c>
      <c r="J502" s="81">
        <f>IF(H502=0,ROUND(E502*I502,2),ROUND(H502*E502,2))</f>
        <v>0</v>
      </c>
      <c r="K502" s="80">
        <f>ROUND(F502*I502,2)</f>
        <v>0</v>
      </c>
      <c r="L502" s="81">
        <f>IF(H502=0,ROUND(ROUND(F502*I502,2)*G502,2),ROUND(G502*H502,2))</f>
        <v>0</v>
      </c>
      <c r="M502" s="81">
        <f>L502-ROUND(G502*I502,2)</f>
        <v>0</v>
      </c>
      <c r="N502" s="82"/>
      <c r="O502" s="81">
        <f>J502+L502+N502</f>
        <v>0</v>
      </c>
      <c r="Q502" s="83">
        <f t="shared" si="2734"/>
        <v>153.91</v>
      </c>
      <c r="R502" s="81">
        <f>ROUND(Q502*E502,2)</f>
        <v>59.41</v>
      </c>
      <c r="S502" s="83">
        <f>ROUND(F502*Q502,2)</f>
        <v>230.87</v>
      </c>
      <c r="T502" s="81">
        <f>ROUND(S502*G502,2)</f>
        <v>0</v>
      </c>
      <c r="U502" s="81">
        <f>T502-ROUND(Q502*G502,2)</f>
        <v>0</v>
      </c>
      <c r="V502" s="82"/>
      <c r="W502" s="81">
        <f>R502+T502+V502</f>
        <v>59.41</v>
      </c>
      <c r="X502" s="10"/>
      <c r="Y502" s="151"/>
      <c r="Z502" s="151"/>
      <c r="AA502" s="151"/>
      <c r="AB502" s="151"/>
      <c r="AC502" s="151"/>
      <c r="AD502" s="151"/>
      <c r="AE502" s="159"/>
      <c r="AF502" s="159"/>
      <c r="AG502" s="159"/>
      <c r="AH502" s="159"/>
      <c r="AI502" s="84">
        <f>IF($I502=AI$6,$E502,0)</f>
        <v>0</v>
      </c>
      <c r="AJ502" s="84">
        <f t="shared" ref="AJ502:AJ503" si="2944">IF($K502=ROUND(AI$6*$F502,2),$G502,0)</f>
        <v>0</v>
      </c>
      <c r="AK502" s="141">
        <f>IF($H502&gt;0,AI502,0)</f>
        <v>0</v>
      </c>
      <c r="AL502" s="141">
        <f>IF(AK502&gt;0,1,0)</f>
        <v>0</v>
      </c>
      <c r="AM502" s="141">
        <f>IF($H502&gt;0,AJ502,0)</f>
        <v>0</v>
      </c>
      <c r="AN502" s="141">
        <f>IF(AM502&gt;0,1,0)</f>
        <v>0</v>
      </c>
      <c r="AO502" s="84">
        <f>IF($I502=AO$6,$E502,0)</f>
        <v>0</v>
      </c>
      <c r="AP502" s="84">
        <f t="shared" ref="AP502:AP503" si="2945">IF($K502=ROUND(AO$6*$F502,2),$G502,0)</f>
        <v>0</v>
      </c>
      <c r="AQ502" s="141">
        <f>IF($H502&gt;0,AO502,0)</f>
        <v>0</v>
      </c>
      <c r="AR502" s="141">
        <f>IF(AQ502&gt;0,1,0)</f>
        <v>0</v>
      </c>
      <c r="AS502" s="141">
        <f>IF($H502&gt;0,AP502,0)</f>
        <v>0</v>
      </c>
      <c r="AT502" s="141">
        <f>IF(AS502&gt;0,1,0)</f>
        <v>0</v>
      </c>
      <c r="AU502" s="141" t="e">
        <f>IF($H502&gt;0,#REF!,0)</f>
        <v>#REF!</v>
      </c>
      <c r="AV502" s="141" t="e">
        <f>IF(AU502&gt;0,1,0)</f>
        <v>#REF!</v>
      </c>
      <c r="AW502" s="141" t="e">
        <f>IF($H502&gt;0,#REF!,0)</f>
        <v>#REF!</v>
      </c>
      <c r="AX502" s="141" t="e">
        <f>IF(AW502&gt;0,1,0)</f>
        <v>#REF!</v>
      </c>
      <c r="AY502" s="247">
        <f t="shared" si="2726"/>
        <v>8.9999999999999998E-4</v>
      </c>
      <c r="AZ502" s="85"/>
      <c r="BA502" s="86">
        <v>0.9</v>
      </c>
    </row>
    <row r="503" spans="1:53" ht="45.75" x14ac:dyDescent="0.65">
      <c r="A503" s="87" t="str">
        <f>IF(E503+G503&gt;0,A502,"")</f>
        <v/>
      </c>
      <c r="B503" s="87" t="str">
        <f>IF(E503+G503&gt;0,B502,"")</f>
        <v/>
      </c>
      <c r="C503" s="76">
        <v>7</v>
      </c>
      <c r="D503" s="77" t="s">
        <v>279</v>
      </c>
      <c r="E503" s="78">
        <v>0</v>
      </c>
      <c r="F503" s="137">
        <v>1.1000000000000001</v>
      </c>
      <c r="G503" s="78">
        <v>0</v>
      </c>
      <c r="H503" s="249">
        <f t="shared" si="2725"/>
        <v>0</v>
      </c>
      <c r="I503" s="80">
        <f>SUMIF(Y$14:AT$14,C503,Y$6:AT$6)</f>
        <v>0</v>
      </c>
      <c r="J503" s="81">
        <f t="shared" ref="J503:J505" si="2946">IF(H503=0,ROUND(E503*I503,2),ROUND(H503*E503,2))</f>
        <v>0</v>
      </c>
      <c r="K503" s="80">
        <f t="shared" ref="K503:K505" si="2947">ROUND(F503*I503,2)</f>
        <v>0</v>
      </c>
      <c r="L503" s="81">
        <f t="shared" ref="L503:L505" si="2948">IF(H503=0,ROUND(ROUND(F503*I503,2)*G503,2),ROUND(G503*H503,2))</f>
        <v>0</v>
      </c>
      <c r="M503" s="81">
        <f t="shared" ref="M503:M505" si="2949">L503-ROUND(G503*I503,2)</f>
        <v>0</v>
      </c>
      <c r="N503" s="82"/>
      <c r="O503" s="81">
        <f t="shared" ref="O503:O505" si="2950">J503+L503+N503</f>
        <v>0</v>
      </c>
      <c r="Q503" s="83">
        <f t="shared" si="2734"/>
        <v>153.91</v>
      </c>
      <c r="R503" s="81">
        <f t="shared" ref="R503:R505" si="2951">ROUND(Q503*E503,2)</f>
        <v>0</v>
      </c>
      <c r="S503" s="83">
        <f t="shared" ref="S503:S505" si="2952">ROUND(F503*Q503,2)</f>
        <v>169.3</v>
      </c>
      <c r="T503" s="81">
        <f t="shared" ref="T503:T505" si="2953">ROUND(S503*G503,2)</f>
        <v>0</v>
      </c>
      <c r="U503" s="81">
        <f t="shared" ref="U503:U505" si="2954">T503-ROUND(Q503*G503,2)</f>
        <v>0</v>
      </c>
      <c r="V503" s="82"/>
      <c r="W503" s="81">
        <f t="shared" ref="W503:W505" si="2955">R503+T503+V503</f>
        <v>0</v>
      </c>
      <c r="X503" s="10"/>
      <c r="Y503" s="151"/>
      <c r="Z503" s="151"/>
      <c r="AA503" s="151"/>
      <c r="AB503" s="151"/>
      <c r="AC503" s="151"/>
      <c r="AD503" s="151"/>
      <c r="AE503" s="159"/>
      <c r="AF503" s="159"/>
      <c r="AG503" s="159"/>
      <c r="AH503" s="159"/>
      <c r="AI503" s="84">
        <f t="shared" ref="AI503" si="2956">IF($I503=AI$6,$E503,0)</f>
        <v>0</v>
      </c>
      <c r="AJ503" s="84">
        <f t="shared" si="2944"/>
        <v>0</v>
      </c>
      <c r="AK503" s="141">
        <f t="shared" ref="AK503:AK505" si="2957">IF($H503&gt;0,AI503,0)</f>
        <v>0</v>
      </c>
      <c r="AL503" s="141">
        <f t="shared" ref="AL503:AL505" si="2958">IF(AK503&gt;0,1,0)</f>
        <v>0</v>
      </c>
      <c r="AM503" s="141">
        <f t="shared" ref="AM503:AM505" si="2959">IF($H503&gt;0,AJ503,0)</f>
        <v>0</v>
      </c>
      <c r="AN503" s="141">
        <f t="shared" ref="AN503:AN505" si="2960">IF(AM503&gt;0,1,0)</f>
        <v>0</v>
      </c>
      <c r="AO503" s="84">
        <f t="shared" ref="AO503" si="2961">IF($I503=AO$6,$E503,0)</f>
        <v>0</v>
      </c>
      <c r="AP503" s="84">
        <f t="shared" si="2945"/>
        <v>0</v>
      </c>
      <c r="AQ503" s="141">
        <f t="shared" ref="AQ503:AQ505" si="2962">IF($H503&gt;0,AO503,0)</f>
        <v>0</v>
      </c>
      <c r="AR503" s="141">
        <f t="shared" ref="AR503:AR505" si="2963">IF(AQ503&gt;0,1,0)</f>
        <v>0</v>
      </c>
      <c r="AS503" s="141">
        <f t="shared" ref="AS503:AS505" si="2964">IF($H503&gt;0,AP503,0)</f>
        <v>0</v>
      </c>
      <c r="AT503" s="141">
        <f t="shared" ref="AT503:AT505" si="2965">IF(AS503&gt;0,1,0)</f>
        <v>0</v>
      </c>
      <c r="AU503" s="141">
        <f>IF($H503&gt;0,#REF!,0)</f>
        <v>0</v>
      </c>
      <c r="AV503" s="141">
        <f t="shared" ref="AV503:AV505" si="2966">IF(AU503&gt;0,1,0)</f>
        <v>0</v>
      </c>
      <c r="AW503" s="141">
        <f>IF($H503&gt;0,#REF!,0)</f>
        <v>0</v>
      </c>
      <c r="AX503" s="141">
        <f t="shared" ref="AX503:AX505" si="2967">IF(AW503&gt;0,1,0)</f>
        <v>0</v>
      </c>
      <c r="AY503" s="247">
        <f t="shared" si="2726"/>
        <v>0</v>
      </c>
      <c r="AZ503" s="85"/>
      <c r="BA503" s="86">
        <v>0</v>
      </c>
    </row>
    <row r="504" spans="1:53" ht="45.75" x14ac:dyDescent="0.65">
      <c r="A504" s="87" t="str">
        <f>IF(E504+G504&gt;0,A502,"")</f>
        <v/>
      </c>
      <c r="B504" s="87" t="str">
        <f>IF(E504+G504&gt;0,B502,"")</f>
        <v/>
      </c>
      <c r="C504" s="76">
        <f>C503</f>
        <v>7</v>
      </c>
      <c r="D504" s="77" t="s">
        <v>279</v>
      </c>
      <c r="E504" s="78">
        <v>0</v>
      </c>
      <c r="F504" s="137">
        <v>1.5</v>
      </c>
      <c r="G504" s="78">
        <v>0</v>
      </c>
      <c r="H504" s="249">
        <f t="shared" si="2725"/>
        <v>0</v>
      </c>
      <c r="I504" s="80">
        <f>SUMIF(Y$14:AT$14,C504,Y$7:AT$7)</f>
        <v>0</v>
      </c>
      <c r="J504" s="81">
        <f t="shared" si="2946"/>
        <v>0</v>
      </c>
      <c r="K504" s="80">
        <f t="shared" si="2947"/>
        <v>0</v>
      </c>
      <c r="L504" s="81">
        <f t="shared" si="2948"/>
        <v>0</v>
      </c>
      <c r="M504" s="81">
        <f t="shared" si="2949"/>
        <v>0</v>
      </c>
      <c r="N504" s="82"/>
      <c r="O504" s="81">
        <f t="shared" si="2950"/>
        <v>0</v>
      </c>
      <c r="Q504" s="83">
        <f t="shared" si="2734"/>
        <v>153.91</v>
      </c>
      <c r="R504" s="81">
        <f t="shared" si="2951"/>
        <v>0</v>
      </c>
      <c r="S504" s="83">
        <f t="shared" si="2952"/>
        <v>230.87</v>
      </c>
      <c r="T504" s="81">
        <f t="shared" si="2953"/>
        <v>0</v>
      </c>
      <c r="U504" s="81">
        <f t="shared" si="2954"/>
        <v>0</v>
      </c>
      <c r="V504" s="82"/>
      <c r="W504" s="81">
        <f t="shared" si="2955"/>
        <v>0</v>
      </c>
      <c r="X504" s="10"/>
      <c r="Y504" s="151"/>
      <c r="Z504" s="151"/>
      <c r="AA504" s="151"/>
      <c r="AB504" s="151"/>
      <c r="AC504" s="151"/>
      <c r="AD504" s="151"/>
      <c r="AE504" s="159"/>
      <c r="AF504" s="159"/>
      <c r="AG504" s="159"/>
      <c r="AH504" s="159"/>
      <c r="AI504" s="84">
        <f>IF($I504=AI$7,$E504,0)</f>
        <v>0</v>
      </c>
      <c r="AJ504" s="84">
        <f>IF($K504=ROUND(AI$7*$F504,2),$G504,0)</f>
        <v>0</v>
      </c>
      <c r="AK504" s="141">
        <f t="shared" si="2957"/>
        <v>0</v>
      </c>
      <c r="AL504" s="141">
        <f t="shared" si="2958"/>
        <v>0</v>
      </c>
      <c r="AM504" s="141">
        <f t="shared" si="2959"/>
        <v>0</v>
      </c>
      <c r="AN504" s="141">
        <f t="shared" si="2960"/>
        <v>0</v>
      </c>
      <c r="AO504" s="84">
        <f>IF($I504=AO$7,$E504,0)</f>
        <v>0</v>
      </c>
      <c r="AP504" s="84">
        <f>IF($K504=ROUND(AO$7*$F504,2),$G504,0)</f>
        <v>0</v>
      </c>
      <c r="AQ504" s="141">
        <f t="shared" si="2962"/>
        <v>0</v>
      </c>
      <c r="AR504" s="141">
        <f t="shared" si="2963"/>
        <v>0</v>
      </c>
      <c r="AS504" s="141">
        <f t="shared" si="2964"/>
        <v>0</v>
      </c>
      <c r="AT504" s="141">
        <f t="shared" si="2965"/>
        <v>0</v>
      </c>
      <c r="AU504" s="141">
        <f>IF($H504&gt;0,#REF!,0)</f>
        <v>0</v>
      </c>
      <c r="AV504" s="141">
        <f t="shared" si="2966"/>
        <v>0</v>
      </c>
      <c r="AW504" s="141">
        <f>IF($H504&gt;0,#REF!,0)</f>
        <v>0</v>
      </c>
      <c r="AX504" s="141">
        <f t="shared" si="2967"/>
        <v>0</v>
      </c>
      <c r="AY504" s="247">
        <f t="shared" si="2726"/>
        <v>0</v>
      </c>
      <c r="AZ504" s="85"/>
      <c r="BA504" s="86">
        <v>0</v>
      </c>
    </row>
    <row r="505" spans="1:53" ht="45.75" x14ac:dyDescent="0.65">
      <c r="A505" s="87" t="str">
        <f>IF(E505+G505&gt;0,A502,"")</f>
        <v/>
      </c>
      <c r="B505" s="87" t="str">
        <f>IF(E505+G505&gt;0,B502,"")</f>
        <v/>
      </c>
      <c r="C505" s="76">
        <f>C503</f>
        <v>7</v>
      </c>
      <c r="D505" s="77" t="s">
        <v>279</v>
      </c>
      <c r="E505" s="78">
        <v>0</v>
      </c>
      <c r="F505" s="137">
        <v>1.1000000000000001</v>
      </c>
      <c r="G505" s="78">
        <v>0</v>
      </c>
      <c r="H505" s="249">
        <f t="shared" si="2725"/>
        <v>0</v>
      </c>
      <c r="I505" s="80">
        <f>SUMIF(Y$14:AT$14,C505,Y$7:AT$7)</f>
        <v>0</v>
      </c>
      <c r="J505" s="81">
        <f t="shared" si="2946"/>
        <v>0</v>
      </c>
      <c r="K505" s="80">
        <f t="shared" si="2947"/>
        <v>0</v>
      </c>
      <c r="L505" s="81">
        <f t="shared" si="2948"/>
        <v>0</v>
      </c>
      <c r="M505" s="81">
        <f t="shared" si="2949"/>
        <v>0</v>
      </c>
      <c r="N505" s="82"/>
      <c r="O505" s="81">
        <f t="shared" si="2950"/>
        <v>0</v>
      </c>
      <c r="Q505" s="83">
        <f t="shared" si="2734"/>
        <v>153.91</v>
      </c>
      <c r="R505" s="81">
        <f t="shared" si="2951"/>
        <v>0</v>
      </c>
      <c r="S505" s="83">
        <f t="shared" si="2952"/>
        <v>169.3</v>
      </c>
      <c r="T505" s="81">
        <f t="shared" si="2953"/>
        <v>0</v>
      </c>
      <c r="U505" s="81">
        <f t="shared" si="2954"/>
        <v>0</v>
      </c>
      <c r="V505" s="82"/>
      <c r="W505" s="81">
        <f t="shared" si="2955"/>
        <v>0</v>
      </c>
      <c r="X505" s="10"/>
      <c r="Y505" s="151"/>
      <c r="Z505" s="151"/>
      <c r="AA505" s="151"/>
      <c r="AB505" s="151"/>
      <c r="AC505" s="151"/>
      <c r="AD505" s="151"/>
      <c r="AE505" s="159"/>
      <c r="AF505" s="159"/>
      <c r="AG505" s="159"/>
      <c r="AH505" s="159"/>
      <c r="AI505" s="84">
        <f>IF($I505=AI$7,$E505,0)</f>
        <v>0</v>
      </c>
      <c r="AJ505" s="84">
        <f>IF($K505=ROUND(AI$7*$F505,2),$G505,0)</f>
        <v>0</v>
      </c>
      <c r="AK505" s="141">
        <f t="shared" si="2957"/>
        <v>0</v>
      </c>
      <c r="AL505" s="141">
        <f t="shared" si="2958"/>
        <v>0</v>
      </c>
      <c r="AM505" s="141">
        <f t="shared" si="2959"/>
        <v>0</v>
      </c>
      <c r="AN505" s="141">
        <f t="shared" si="2960"/>
        <v>0</v>
      </c>
      <c r="AO505" s="84">
        <f>IF($I505=AO$7,$E505,0)</f>
        <v>0</v>
      </c>
      <c r="AP505" s="84">
        <f>IF($K505=ROUND(AO$7*$F505,2),$G505,0)</f>
        <v>0</v>
      </c>
      <c r="AQ505" s="141">
        <f t="shared" si="2962"/>
        <v>0</v>
      </c>
      <c r="AR505" s="141">
        <f t="shared" si="2963"/>
        <v>0</v>
      </c>
      <c r="AS505" s="141">
        <f t="shared" si="2964"/>
        <v>0</v>
      </c>
      <c r="AT505" s="141">
        <f t="shared" si="2965"/>
        <v>0</v>
      </c>
      <c r="AU505" s="141">
        <f>IF($H505&gt;0,#REF!,0)</f>
        <v>0</v>
      </c>
      <c r="AV505" s="141">
        <f t="shared" si="2966"/>
        <v>0</v>
      </c>
      <c r="AW505" s="141">
        <f>IF($H505&gt;0,#REF!,0)</f>
        <v>0</v>
      </c>
      <c r="AX505" s="141">
        <f t="shared" si="2967"/>
        <v>0</v>
      </c>
      <c r="AY505" s="247">
        <f t="shared" si="2726"/>
        <v>0</v>
      </c>
      <c r="AZ505" s="85"/>
      <c r="BA505" s="86">
        <v>0</v>
      </c>
    </row>
    <row r="506" spans="1:53" ht="45.75" x14ac:dyDescent="0.65">
      <c r="A506" s="74" t="s">
        <v>280</v>
      </c>
      <c r="B506" s="74" t="s">
        <v>46</v>
      </c>
      <c r="C506" s="76">
        <f>C507</f>
        <v>7</v>
      </c>
      <c r="D506" s="77" t="s">
        <v>281</v>
      </c>
      <c r="E506" s="78">
        <v>1.1000000000000001</v>
      </c>
      <c r="F506" s="137">
        <v>1.5</v>
      </c>
      <c r="G506" s="78">
        <v>0.13300000000000001</v>
      </c>
      <c r="H506" s="249">
        <f t="shared" si="2725"/>
        <v>1.2330000000000002E-3</v>
      </c>
      <c r="I506" s="80">
        <f>SUMIF(Y$14:AT$14,C506,Y$6:AT$6)</f>
        <v>0</v>
      </c>
      <c r="J506" s="81">
        <f>IF(H506=0,ROUND(E506*I506,2),ROUND(H506*E506,2))</f>
        <v>0</v>
      </c>
      <c r="K506" s="80">
        <f>ROUND(F506*I506,2)</f>
        <v>0</v>
      </c>
      <c r="L506" s="81">
        <f>IF(H506=0,ROUND(ROUND(F506*I506,2)*G506,2),ROUND(G506*H506,2))</f>
        <v>0</v>
      </c>
      <c r="M506" s="81">
        <f>L506-ROUND(G506*I506,2)</f>
        <v>0</v>
      </c>
      <c r="N506" s="82"/>
      <c r="O506" s="81">
        <f>J506+L506+N506</f>
        <v>0</v>
      </c>
      <c r="Q506" s="83">
        <f t="shared" si="2734"/>
        <v>153.91</v>
      </c>
      <c r="R506" s="81">
        <f>ROUND(Q506*E506,2)</f>
        <v>169.3</v>
      </c>
      <c r="S506" s="83">
        <f>ROUND(F506*Q506,2)</f>
        <v>230.87</v>
      </c>
      <c r="T506" s="81">
        <f>ROUND(S506*G506,2)</f>
        <v>30.71</v>
      </c>
      <c r="U506" s="81">
        <f>T506-ROUND(Q506*G506,2)</f>
        <v>10.240000000000002</v>
      </c>
      <c r="V506" s="82"/>
      <c r="W506" s="81">
        <f>R506+T506+V506</f>
        <v>200.01000000000002</v>
      </c>
      <c r="X506" s="10"/>
      <c r="Y506" s="151"/>
      <c r="Z506" s="151"/>
      <c r="AA506" s="151"/>
      <c r="AB506" s="151"/>
      <c r="AC506" s="151"/>
      <c r="AD506" s="151"/>
      <c r="AE506" s="159"/>
      <c r="AF506" s="159"/>
      <c r="AG506" s="159"/>
      <c r="AH506" s="159"/>
      <c r="AI506" s="84">
        <f>IF($I506=AI$6,$E506,0)</f>
        <v>0</v>
      </c>
      <c r="AJ506" s="84">
        <f t="shared" ref="AJ506:AJ507" si="2968">IF($K506=ROUND(AI$6*$F506,2),$G506,0)</f>
        <v>0</v>
      </c>
      <c r="AK506" s="141">
        <f>IF($H506&gt;0,AI506,0)</f>
        <v>0</v>
      </c>
      <c r="AL506" s="141">
        <f>IF(AK506&gt;0,1,0)</f>
        <v>0</v>
      </c>
      <c r="AM506" s="141">
        <f>IF($H506&gt;0,AJ506,0)</f>
        <v>0</v>
      </c>
      <c r="AN506" s="141">
        <f>IF(AM506&gt;0,1,0)</f>
        <v>0</v>
      </c>
      <c r="AO506" s="84">
        <f>IF($I506=AO$6,$E506,0)</f>
        <v>0</v>
      </c>
      <c r="AP506" s="84">
        <f t="shared" ref="AP506:AP507" si="2969">IF($K506=ROUND(AO$6*$F506,2),$G506,0)</f>
        <v>0</v>
      </c>
      <c r="AQ506" s="141">
        <f>IF($H506&gt;0,AO506,0)</f>
        <v>0</v>
      </c>
      <c r="AR506" s="141">
        <f>IF(AQ506&gt;0,1,0)</f>
        <v>0</v>
      </c>
      <c r="AS506" s="141">
        <f>IF($H506&gt;0,AP506,0)</f>
        <v>0</v>
      </c>
      <c r="AT506" s="141">
        <f>IF(AS506&gt;0,1,0)</f>
        <v>0</v>
      </c>
      <c r="AU506" s="141" t="e">
        <f>IF($H506&gt;0,#REF!,0)</f>
        <v>#REF!</v>
      </c>
      <c r="AV506" s="141" t="e">
        <f>IF(AU506&gt;0,1,0)</f>
        <v>#REF!</v>
      </c>
      <c r="AW506" s="141" t="e">
        <f>IF($H506&gt;0,#REF!,0)</f>
        <v>#REF!</v>
      </c>
      <c r="AX506" s="141" t="e">
        <f>IF(AW506&gt;0,1,0)</f>
        <v>#REF!</v>
      </c>
      <c r="AY506" s="247">
        <f t="shared" si="2726"/>
        <v>1E-3</v>
      </c>
      <c r="AZ506" s="85"/>
      <c r="BA506" s="86">
        <v>1</v>
      </c>
    </row>
    <row r="507" spans="1:53" ht="45.75" x14ac:dyDescent="0.65">
      <c r="A507" s="87" t="str">
        <f>IF(E507+G507&gt;0,A506,"")</f>
        <v/>
      </c>
      <c r="B507" s="87" t="str">
        <f>IF(E507+G507&gt;0,B506,"")</f>
        <v/>
      </c>
      <c r="C507" s="76">
        <v>7</v>
      </c>
      <c r="D507" s="77" t="s">
        <v>281</v>
      </c>
      <c r="E507" s="78">
        <v>0</v>
      </c>
      <c r="F507" s="137">
        <v>1.1000000000000001</v>
      </c>
      <c r="G507" s="78">
        <v>0</v>
      </c>
      <c r="H507" s="249">
        <f t="shared" si="2725"/>
        <v>0</v>
      </c>
      <c r="I507" s="80">
        <f>SUMIF(Y$14:AT$14,C507,Y$6:AT$6)</f>
        <v>0</v>
      </c>
      <c r="J507" s="81">
        <f t="shared" ref="J507:J509" si="2970">IF(H507=0,ROUND(E507*I507,2),ROUND(H507*E507,2))</f>
        <v>0</v>
      </c>
      <c r="K507" s="80">
        <f t="shared" ref="K507:K509" si="2971">ROUND(F507*I507,2)</f>
        <v>0</v>
      </c>
      <c r="L507" s="81">
        <f t="shared" ref="L507:L509" si="2972">IF(H507=0,ROUND(ROUND(F507*I507,2)*G507,2),ROUND(G507*H507,2))</f>
        <v>0</v>
      </c>
      <c r="M507" s="81">
        <f t="shared" ref="M507:M509" si="2973">L507-ROUND(G507*I507,2)</f>
        <v>0</v>
      </c>
      <c r="N507" s="82"/>
      <c r="O507" s="81">
        <f t="shared" ref="O507:O509" si="2974">J507+L507+N507</f>
        <v>0</v>
      </c>
      <c r="Q507" s="83">
        <f t="shared" si="2734"/>
        <v>153.91</v>
      </c>
      <c r="R507" s="81">
        <f t="shared" ref="R507:R509" si="2975">ROUND(Q507*E507,2)</f>
        <v>0</v>
      </c>
      <c r="S507" s="83">
        <f t="shared" ref="S507:S509" si="2976">ROUND(F507*Q507,2)</f>
        <v>169.3</v>
      </c>
      <c r="T507" s="81">
        <f t="shared" ref="T507:T509" si="2977">ROUND(S507*G507,2)</f>
        <v>0</v>
      </c>
      <c r="U507" s="81">
        <f t="shared" ref="U507:U509" si="2978">T507-ROUND(Q507*G507,2)</f>
        <v>0</v>
      </c>
      <c r="V507" s="82"/>
      <c r="W507" s="81">
        <f t="shared" ref="W507:W509" si="2979">R507+T507+V507</f>
        <v>0</v>
      </c>
      <c r="X507" s="10"/>
      <c r="Y507" s="151"/>
      <c r="Z507" s="151"/>
      <c r="AA507" s="151"/>
      <c r="AB507" s="151"/>
      <c r="AC507" s="151"/>
      <c r="AD507" s="151"/>
      <c r="AE507" s="159"/>
      <c r="AF507" s="159"/>
      <c r="AG507" s="159"/>
      <c r="AH507" s="159"/>
      <c r="AI507" s="84">
        <f t="shared" ref="AI507" si="2980">IF($I507=AI$6,$E507,0)</f>
        <v>0</v>
      </c>
      <c r="AJ507" s="84">
        <f t="shared" si="2968"/>
        <v>0</v>
      </c>
      <c r="AK507" s="141">
        <f t="shared" ref="AK507:AK509" si="2981">IF($H507&gt;0,AI507,0)</f>
        <v>0</v>
      </c>
      <c r="AL507" s="141">
        <f t="shared" ref="AL507:AL509" si="2982">IF(AK507&gt;0,1,0)</f>
        <v>0</v>
      </c>
      <c r="AM507" s="141">
        <f t="shared" ref="AM507:AM509" si="2983">IF($H507&gt;0,AJ507,0)</f>
        <v>0</v>
      </c>
      <c r="AN507" s="141">
        <f t="shared" ref="AN507:AN509" si="2984">IF(AM507&gt;0,1,0)</f>
        <v>0</v>
      </c>
      <c r="AO507" s="84">
        <f t="shared" ref="AO507" si="2985">IF($I507=AO$6,$E507,0)</f>
        <v>0</v>
      </c>
      <c r="AP507" s="84">
        <f t="shared" si="2969"/>
        <v>0</v>
      </c>
      <c r="AQ507" s="141">
        <f t="shared" ref="AQ507:AQ509" si="2986">IF($H507&gt;0,AO507,0)</f>
        <v>0</v>
      </c>
      <c r="AR507" s="141">
        <f t="shared" ref="AR507:AR509" si="2987">IF(AQ507&gt;0,1,0)</f>
        <v>0</v>
      </c>
      <c r="AS507" s="141">
        <f t="shared" ref="AS507:AS509" si="2988">IF($H507&gt;0,AP507,0)</f>
        <v>0</v>
      </c>
      <c r="AT507" s="141">
        <f t="shared" ref="AT507:AT509" si="2989">IF(AS507&gt;0,1,0)</f>
        <v>0</v>
      </c>
      <c r="AU507" s="141">
        <f>IF($H507&gt;0,#REF!,0)</f>
        <v>0</v>
      </c>
      <c r="AV507" s="141">
        <f t="shared" ref="AV507:AV509" si="2990">IF(AU507&gt;0,1,0)</f>
        <v>0</v>
      </c>
      <c r="AW507" s="141">
        <f>IF($H507&gt;0,#REF!,0)</f>
        <v>0</v>
      </c>
      <c r="AX507" s="141">
        <f t="shared" ref="AX507:AX509" si="2991">IF(AW507&gt;0,1,0)</f>
        <v>0</v>
      </c>
      <c r="AY507" s="247">
        <f t="shared" si="2726"/>
        <v>0</v>
      </c>
      <c r="AZ507" s="85"/>
      <c r="BA507" s="86">
        <v>0</v>
      </c>
    </row>
    <row r="508" spans="1:53" ht="45.75" x14ac:dyDescent="0.65">
      <c r="A508" s="87" t="str">
        <f>IF(E508+G508&gt;0,A506,"")</f>
        <v/>
      </c>
      <c r="B508" s="87" t="str">
        <f>IF(E508+G508&gt;0,B506,"")</f>
        <v/>
      </c>
      <c r="C508" s="76">
        <f>C507</f>
        <v>7</v>
      </c>
      <c r="D508" s="77" t="s">
        <v>281</v>
      </c>
      <c r="E508" s="78">
        <v>0</v>
      </c>
      <c r="F508" s="137">
        <v>1.5</v>
      </c>
      <c r="G508" s="78">
        <v>0</v>
      </c>
      <c r="H508" s="249">
        <f t="shared" si="2725"/>
        <v>0</v>
      </c>
      <c r="I508" s="80">
        <f>SUMIF(Y$14:AT$14,C508,Y$7:AT$7)</f>
        <v>0</v>
      </c>
      <c r="J508" s="81">
        <f t="shared" si="2970"/>
        <v>0</v>
      </c>
      <c r="K508" s="80">
        <f t="shared" si="2971"/>
        <v>0</v>
      </c>
      <c r="L508" s="81">
        <f t="shared" si="2972"/>
        <v>0</v>
      </c>
      <c r="M508" s="81">
        <f t="shared" si="2973"/>
        <v>0</v>
      </c>
      <c r="N508" s="82"/>
      <c r="O508" s="81">
        <f t="shared" si="2974"/>
        <v>0</v>
      </c>
      <c r="Q508" s="83">
        <f t="shared" si="2734"/>
        <v>153.91</v>
      </c>
      <c r="R508" s="81">
        <f t="shared" si="2975"/>
        <v>0</v>
      </c>
      <c r="S508" s="83">
        <f t="shared" si="2976"/>
        <v>230.87</v>
      </c>
      <c r="T508" s="81">
        <f t="shared" si="2977"/>
        <v>0</v>
      </c>
      <c r="U508" s="81">
        <f t="shared" si="2978"/>
        <v>0</v>
      </c>
      <c r="V508" s="82"/>
      <c r="W508" s="81">
        <f t="shared" si="2979"/>
        <v>0</v>
      </c>
      <c r="X508" s="10"/>
      <c r="Y508" s="151"/>
      <c r="Z508" s="151"/>
      <c r="AA508" s="151"/>
      <c r="AB508" s="151"/>
      <c r="AC508" s="151"/>
      <c r="AD508" s="151"/>
      <c r="AE508" s="159"/>
      <c r="AF508" s="159"/>
      <c r="AG508" s="159"/>
      <c r="AH508" s="159"/>
      <c r="AI508" s="84">
        <f>IF($I508=AI$7,$E508,0)</f>
        <v>0</v>
      </c>
      <c r="AJ508" s="84">
        <f>IF($K508=ROUND(AI$7*$F508,2),$G508,0)</f>
        <v>0</v>
      </c>
      <c r="AK508" s="141">
        <f t="shared" si="2981"/>
        <v>0</v>
      </c>
      <c r="AL508" s="141">
        <f t="shared" si="2982"/>
        <v>0</v>
      </c>
      <c r="AM508" s="141">
        <f t="shared" si="2983"/>
        <v>0</v>
      </c>
      <c r="AN508" s="141">
        <f t="shared" si="2984"/>
        <v>0</v>
      </c>
      <c r="AO508" s="84">
        <f>IF($I508=AO$7,$E508,0)</f>
        <v>0</v>
      </c>
      <c r="AP508" s="84">
        <f>IF($K508=ROUND(AO$7*$F508,2),$G508,0)</f>
        <v>0</v>
      </c>
      <c r="AQ508" s="141">
        <f t="shared" si="2986"/>
        <v>0</v>
      </c>
      <c r="AR508" s="141">
        <f t="shared" si="2987"/>
        <v>0</v>
      </c>
      <c r="AS508" s="141">
        <f t="shared" si="2988"/>
        <v>0</v>
      </c>
      <c r="AT508" s="141">
        <f t="shared" si="2989"/>
        <v>0</v>
      </c>
      <c r="AU508" s="141">
        <f>IF($H508&gt;0,#REF!,0)</f>
        <v>0</v>
      </c>
      <c r="AV508" s="141">
        <f t="shared" si="2990"/>
        <v>0</v>
      </c>
      <c r="AW508" s="141">
        <f>IF($H508&gt;0,#REF!,0)</f>
        <v>0</v>
      </c>
      <c r="AX508" s="141">
        <f t="shared" si="2991"/>
        <v>0</v>
      </c>
      <c r="AY508" s="247">
        <f t="shared" si="2726"/>
        <v>0</v>
      </c>
      <c r="AZ508" s="85"/>
      <c r="BA508" s="86">
        <v>0</v>
      </c>
    </row>
    <row r="509" spans="1:53" ht="45.75" x14ac:dyDescent="0.65">
      <c r="A509" s="87" t="str">
        <f>IF(E509+G509&gt;0,A506,"")</f>
        <v/>
      </c>
      <c r="B509" s="87" t="str">
        <f>IF(E509+G509&gt;0,B506,"")</f>
        <v/>
      </c>
      <c r="C509" s="76">
        <f>C507</f>
        <v>7</v>
      </c>
      <c r="D509" s="77" t="s">
        <v>281</v>
      </c>
      <c r="E509" s="78">
        <v>0</v>
      </c>
      <c r="F509" s="137">
        <v>1.1000000000000001</v>
      </c>
      <c r="G509" s="78">
        <v>0</v>
      </c>
      <c r="H509" s="249">
        <f t="shared" si="2725"/>
        <v>0</v>
      </c>
      <c r="I509" s="80">
        <f>SUMIF(Y$14:AT$14,C509,Y$7:AT$7)</f>
        <v>0</v>
      </c>
      <c r="J509" s="81">
        <f t="shared" si="2970"/>
        <v>0</v>
      </c>
      <c r="K509" s="80">
        <f t="shared" si="2971"/>
        <v>0</v>
      </c>
      <c r="L509" s="81">
        <f t="shared" si="2972"/>
        <v>0</v>
      </c>
      <c r="M509" s="81">
        <f t="shared" si="2973"/>
        <v>0</v>
      </c>
      <c r="N509" s="82"/>
      <c r="O509" s="81">
        <f t="shared" si="2974"/>
        <v>0</v>
      </c>
      <c r="Q509" s="83">
        <f t="shared" si="2734"/>
        <v>153.91</v>
      </c>
      <c r="R509" s="81">
        <f t="shared" si="2975"/>
        <v>0</v>
      </c>
      <c r="S509" s="83">
        <f t="shared" si="2976"/>
        <v>169.3</v>
      </c>
      <c r="T509" s="81">
        <f t="shared" si="2977"/>
        <v>0</v>
      </c>
      <c r="U509" s="81">
        <f t="shared" si="2978"/>
        <v>0</v>
      </c>
      <c r="V509" s="82"/>
      <c r="W509" s="81">
        <f t="shared" si="2979"/>
        <v>0</v>
      </c>
      <c r="X509" s="10"/>
      <c r="Y509" s="151"/>
      <c r="Z509" s="151"/>
      <c r="AA509" s="151"/>
      <c r="AB509" s="151"/>
      <c r="AC509" s="151"/>
      <c r="AD509" s="151"/>
      <c r="AE509" s="159"/>
      <c r="AF509" s="159"/>
      <c r="AG509" s="159"/>
      <c r="AH509" s="159"/>
      <c r="AI509" s="84">
        <f>IF($I509=AI$7,$E509,0)</f>
        <v>0</v>
      </c>
      <c r="AJ509" s="84">
        <f>IF($K509=ROUND(AI$7*$F509,2),$G509,0)</f>
        <v>0</v>
      </c>
      <c r="AK509" s="141">
        <f t="shared" si="2981"/>
        <v>0</v>
      </c>
      <c r="AL509" s="141">
        <f t="shared" si="2982"/>
        <v>0</v>
      </c>
      <c r="AM509" s="141">
        <f t="shared" si="2983"/>
        <v>0</v>
      </c>
      <c r="AN509" s="141">
        <f t="shared" si="2984"/>
        <v>0</v>
      </c>
      <c r="AO509" s="84">
        <f>IF($I509=AO$7,$E509,0)</f>
        <v>0</v>
      </c>
      <c r="AP509" s="84">
        <f>IF($K509=ROUND(AO$7*$F509,2),$G509,0)</f>
        <v>0</v>
      </c>
      <c r="AQ509" s="141">
        <f t="shared" si="2986"/>
        <v>0</v>
      </c>
      <c r="AR509" s="141">
        <f t="shared" si="2987"/>
        <v>0</v>
      </c>
      <c r="AS509" s="141">
        <f t="shared" si="2988"/>
        <v>0</v>
      </c>
      <c r="AT509" s="141">
        <f t="shared" si="2989"/>
        <v>0</v>
      </c>
      <c r="AU509" s="141">
        <f>IF($H509&gt;0,#REF!,0)</f>
        <v>0</v>
      </c>
      <c r="AV509" s="141">
        <f t="shared" si="2990"/>
        <v>0</v>
      </c>
      <c r="AW509" s="141">
        <f>IF($H509&gt;0,#REF!,0)</f>
        <v>0</v>
      </c>
      <c r="AX509" s="141">
        <f t="shared" si="2991"/>
        <v>0</v>
      </c>
      <c r="AY509" s="247">
        <f t="shared" si="2726"/>
        <v>0</v>
      </c>
      <c r="AZ509" s="85"/>
      <c r="BA509" s="86">
        <v>0</v>
      </c>
    </row>
    <row r="510" spans="1:53" ht="45.75" x14ac:dyDescent="0.65">
      <c r="A510" s="74" t="s">
        <v>282</v>
      </c>
      <c r="B510" s="74" t="s">
        <v>46</v>
      </c>
      <c r="C510" s="76">
        <f>C511</f>
        <v>6</v>
      </c>
      <c r="D510" s="77" t="s">
        <v>283</v>
      </c>
      <c r="E510" s="78">
        <v>1.244</v>
      </c>
      <c r="F510" s="137">
        <v>1.5</v>
      </c>
      <c r="G510" s="78">
        <v>0</v>
      </c>
      <c r="H510" s="249">
        <f t="shared" si="2725"/>
        <v>1.2440000000000001E-3</v>
      </c>
      <c r="I510" s="80">
        <f>SUMIF(Y$14:AT$14,C510,Y$6:AT$6)</f>
        <v>0</v>
      </c>
      <c r="J510" s="81">
        <f>IF(H510=0,ROUND(E510*I510,2),ROUND(H510*E510,2))</f>
        <v>0</v>
      </c>
      <c r="K510" s="80">
        <f>ROUND(F510*I510,2)</f>
        <v>0</v>
      </c>
      <c r="L510" s="81">
        <f>IF(H510=0,ROUND(ROUND(F510*I510,2)*G510,2),ROUND(G510*H510,2))</f>
        <v>0</v>
      </c>
      <c r="M510" s="81">
        <f>L510-ROUND(G510*I510,2)</f>
        <v>0</v>
      </c>
      <c r="N510" s="82"/>
      <c r="O510" s="81">
        <f>J510+L510+N510</f>
        <v>0</v>
      </c>
      <c r="Q510" s="83">
        <f t="shared" si="2734"/>
        <v>153.91</v>
      </c>
      <c r="R510" s="81">
        <f>ROUND(Q510*E510,2)</f>
        <v>191.46</v>
      </c>
      <c r="S510" s="83">
        <f>ROUND(F510*Q510,2)</f>
        <v>230.87</v>
      </c>
      <c r="T510" s="81">
        <f>ROUND(S510*G510,2)</f>
        <v>0</v>
      </c>
      <c r="U510" s="81">
        <f>T510-ROUND(Q510*G510,2)</f>
        <v>0</v>
      </c>
      <c r="V510" s="82"/>
      <c r="W510" s="81">
        <f>R510+T510+V510</f>
        <v>191.46</v>
      </c>
      <c r="X510" s="10"/>
      <c r="Y510" s="151"/>
      <c r="Z510" s="151"/>
      <c r="AA510" s="151"/>
      <c r="AB510" s="151"/>
      <c r="AC510" s="151"/>
      <c r="AD510" s="151"/>
      <c r="AE510" s="159"/>
      <c r="AF510" s="159"/>
      <c r="AG510" s="159"/>
      <c r="AH510" s="159"/>
      <c r="AI510" s="84">
        <f>IF($I510=AI$6,$E510,0)</f>
        <v>0</v>
      </c>
      <c r="AJ510" s="84">
        <f t="shared" ref="AJ510:AJ511" si="2992">IF($K510=ROUND(AI$6*$F510,2),$G510,0)</f>
        <v>0</v>
      </c>
      <c r="AK510" s="141">
        <f>IF($H510&gt;0,AI510,0)</f>
        <v>0</v>
      </c>
      <c r="AL510" s="141">
        <f>IF(AK510&gt;0,1,0)</f>
        <v>0</v>
      </c>
      <c r="AM510" s="141">
        <f>IF($H510&gt;0,AJ510,0)</f>
        <v>0</v>
      </c>
      <c r="AN510" s="141">
        <f>IF(AM510&gt;0,1,0)</f>
        <v>0</v>
      </c>
      <c r="AO510" s="84">
        <f>IF($I510=AO$6,$E510,0)</f>
        <v>0</v>
      </c>
      <c r="AP510" s="84">
        <f t="shared" ref="AP510:AP511" si="2993">IF($K510=ROUND(AO$6*$F510,2),$G510,0)</f>
        <v>0</v>
      </c>
      <c r="AQ510" s="141">
        <f>IF($H510&gt;0,AO510,0)</f>
        <v>0</v>
      </c>
      <c r="AR510" s="141">
        <f>IF(AQ510&gt;0,1,0)</f>
        <v>0</v>
      </c>
      <c r="AS510" s="141">
        <f>IF($H510&gt;0,AP510,0)</f>
        <v>0</v>
      </c>
      <c r="AT510" s="141">
        <f>IF(AS510&gt;0,1,0)</f>
        <v>0</v>
      </c>
      <c r="AU510" s="141" t="e">
        <f>IF($H510&gt;0,#REF!,0)</f>
        <v>#REF!</v>
      </c>
      <c r="AV510" s="141" t="e">
        <f>IF(AU510&gt;0,1,0)</f>
        <v>#REF!</v>
      </c>
      <c r="AW510" s="141" t="e">
        <f>IF($H510&gt;0,#REF!,0)</f>
        <v>#REF!</v>
      </c>
      <c r="AX510" s="141" t="e">
        <f>IF(AW510&gt;0,1,0)</f>
        <v>#REF!</v>
      </c>
      <c r="AY510" s="247">
        <f t="shared" si="2726"/>
        <v>5.3E-3</v>
      </c>
      <c r="AZ510" s="85"/>
      <c r="BA510" s="86">
        <v>5.3</v>
      </c>
    </row>
    <row r="511" spans="1:53" ht="45.75" x14ac:dyDescent="0.65">
      <c r="A511" s="87" t="str">
        <f>IF(E511+G511&gt;0,A510,"")</f>
        <v/>
      </c>
      <c r="B511" s="87" t="str">
        <f>IF(E511+G511&gt;0,B510,"")</f>
        <v/>
      </c>
      <c r="C511" s="76">
        <v>6</v>
      </c>
      <c r="D511" s="77" t="s">
        <v>283</v>
      </c>
      <c r="E511" s="78">
        <v>0</v>
      </c>
      <c r="F511" s="137">
        <v>1.1000000000000001</v>
      </c>
      <c r="G511" s="78">
        <v>0</v>
      </c>
      <c r="H511" s="249">
        <f t="shared" si="2725"/>
        <v>0</v>
      </c>
      <c r="I511" s="80">
        <f>SUMIF(Y$14:AT$14,C511,Y$6:AT$6)</f>
        <v>0</v>
      </c>
      <c r="J511" s="81">
        <f t="shared" ref="J511:J513" si="2994">IF(H511=0,ROUND(E511*I511,2),ROUND(H511*E511,2))</f>
        <v>0</v>
      </c>
      <c r="K511" s="80">
        <f t="shared" ref="K511:K513" si="2995">ROUND(F511*I511,2)</f>
        <v>0</v>
      </c>
      <c r="L511" s="81">
        <f t="shared" ref="L511:L513" si="2996">IF(H511=0,ROUND(ROUND(F511*I511,2)*G511,2),ROUND(G511*H511,2))</f>
        <v>0</v>
      </c>
      <c r="M511" s="81">
        <f t="shared" ref="M511:M513" si="2997">L511-ROUND(G511*I511,2)</f>
        <v>0</v>
      </c>
      <c r="N511" s="82"/>
      <c r="O511" s="81">
        <f t="shared" ref="O511:O513" si="2998">J511+L511+N511</f>
        <v>0</v>
      </c>
      <c r="Q511" s="83">
        <f t="shared" si="2734"/>
        <v>153.91</v>
      </c>
      <c r="R511" s="81">
        <f t="shared" ref="R511:R513" si="2999">ROUND(Q511*E511,2)</f>
        <v>0</v>
      </c>
      <c r="S511" s="83">
        <f t="shared" ref="S511:S513" si="3000">ROUND(F511*Q511,2)</f>
        <v>169.3</v>
      </c>
      <c r="T511" s="81">
        <f t="shared" ref="T511:T513" si="3001">ROUND(S511*G511,2)</f>
        <v>0</v>
      </c>
      <c r="U511" s="81">
        <f t="shared" ref="U511:U513" si="3002">T511-ROUND(Q511*G511,2)</f>
        <v>0</v>
      </c>
      <c r="V511" s="82"/>
      <c r="W511" s="81">
        <f t="shared" ref="W511:W513" si="3003">R511+T511+V511</f>
        <v>0</v>
      </c>
      <c r="X511" s="10"/>
      <c r="Y511" s="151"/>
      <c r="Z511" s="151"/>
      <c r="AA511" s="151"/>
      <c r="AB511" s="151"/>
      <c r="AC511" s="151"/>
      <c r="AD511" s="151"/>
      <c r="AE511" s="159"/>
      <c r="AF511" s="159"/>
      <c r="AG511" s="159"/>
      <c r="AH511" s="159"/>
      <c r="AI511" s="84">
        <f t="shared" ref="AI511" si="3004">IF($I511=AI$6,$E511,0)</f>
        <v>0</v>
      </c>
      <c r="AJ511" s="84">
        <f t="shared" si="2992"/>
        <v>0</v>
      </c>
      <c r="AK511" s="141">
        <f t="shared" ref="AK511:AK513" si="3005">IF($H511&gt;0,AI511,0)</f>
        <v>0</v>
      </c>
      <c r="AL511" s="141">
        <f t="shared" ref="AL511:AL513" si="3006">IF(AK511&gt;0,1,0)</f>
        <v>0</v>
      </c>
      <c r="AM511" s="141">
        <f t="shared" ref="AM511:AM513" si="3007">IF($H511&gt;0,AJ511,0)</f>
        <v>0</v>
      </c>
      <c r="AN511" s="141">
        <f t="shared" ref="AN511:AN513" si="3008">IF(AM511&gt;0,1,0)</f>
        <v>0</v>
      </c>
      <c r="AO511" s="84">
        <f t="shared" ref="AO511" si="3009">IF($I511=AO$6,$E511,0)</f>
        <v>0</v>
      </c>
      <c r="AP511" s="84">
        <f t="shared" si="2993"/>
        <v>0</v>
      </c>
      <c r="AQ511" s="141">
        <f t="shared" ref="AQ511:AQ513" si="3010">IF($H511&gt;0,AO511,0)</f>
        <v>0</v>
      </c>
      <c r="AR511" s="141">
        <f t="shared" ref="AR511:AR513" si="3011">IF(AQ511&gt;0,1,0)</f>
        <v>0</v>
      </c>
      <c r="AS511" s="141">
        <f t="shared" ref="AS511:AS513" si="3012">IF($H511&gt;0,AP511,0)</f>
        <v>0</v>
      </c>
      <c r="AT511" s="141">
        <f t="shared" ref="AT511:AT513" si="3013">IF(AS511&gt;0,1,0)</f>
        <v>0</v>
      </c>
      <c r="AU511" s="141">
        <f>IF($H511&gt;0,#REF!,0)</f>
        <v>0</v>
      </c>
      <c r="AV511" s="141">
        <f t="shared" ref="AV511:AV513" si="3014">IF(AU511&gt;0,1,0)</f>
        <v>0</v>
      </c>
      <c r="AW511" s="141">
        <f>IF($H511&gt;0,#REF!,0)</f>
        <v>0</v>
      </c>
      <c r="AX511" s="141">
        <f t="shared" ref="AX511:AX513" si="3015">IF(AW511&gt;0,1,0)</f>
        <v>0</v>
      </c>
      <c r="AY511" s="247">
        <f t="shared" si="2726"/>
        <v>0</v>
      </c>
      <c r="AZ511" s="85"/>
      <c r="BA511" s="86">
        <v>0</v>
      </c>
    </row>
    <row r="512" spans="1:53" ht="45.75" x14ac:dyDescent="0.65">
      <c r="A512" s="87" t="str">
        <f>IF(E512+G512&gt;0,A510,"")</f>
        <v/>
      </c>
      <c r="B512" s="87" t="str">
        <f>IF(E512+G512&gt;0,B510,"")</f>
        <v/>
      </c>
      <c r="C512" s="76">
        <f>C511</f>
        <v>6</v>
      </c>
      <c r="D512" s="77" t="s">
        <v>283</v>
      </c>
      <c r="E512" s="78">
        <v>0</v>
      </c>
      <c r="F512" s="137">
        <v>1.5</v>
      </c>
      <c r="G512" s="78">
        <v>0</v>
      </c>
      <c r="H512" s="249">
        <f t="shared" si="2725"/>
        <v>0</v>
      </c>
      <c r="I512" s="80">
        <f>SUMIF(Y$14:AT$14,C512,Y$7:AT$7)</f>
        <v>0</v>
      </c>
      <c r="J512" s="81">
        <f t="shared" si="2994"/>
        <v>0</v>
      </c>
      <c r="K512" s="80">
        <f t="shared" si="2995"/>
        <v>0</v>
      </c>
      <c r="L512" s="81">
        <f t="shared" si="2996"/>
        <v>0</v>
      </c>
      <c r="M512" s="81">
        <f t="shared" si="2997"/>
        <v>0</v>
      </c>
      <c r="N512" s="82"/>
      <c r="O512" s="81">
        <f t="shared" si="2998"/>
        <v>0</v>
      </c>
      <c r="Q512" s="83">
        <f t="shared" si="2734"/>
        <v>153.91</v>
      </c>
      <c r="R512" s="81">
        <f t="shared" si="2999"/>
        <v>0</v>
      </c>
      <c r="S512" s="83">
        <f t="shared" si="3000"/>
        <v>230.87</v>
      </c>
      <c r="T512" s="81">
        <f t="shared" si="3001"/>
        <v>0</v>
      </c>
      <c r="U512" s="81">
        <f t="shared" si="3002"/>
        <v>0</v>
      </c>
      <c r="V512" s="82"/>
      <c r="W512" s="81">
        <f t="shared" si="3003"/>
        <v>0</v>
      </c>
      <c r="X512" s="10"/>
      <c r="Y512" s="151"/>
      <c r="Z512" s="151"/>
      <c r="AA512" s="151"/>
      <c r="AB512" s="151"/>
      <c r="AC512" s="151"/>
      <c r="AD512" s="151"/>
      <c r="AE512" s="159"/>
      <c r="AF512" s="159"/>
      <c r="AG512" s="159"/>
      <c r="AH512" s="159"/>
      <c r="AI512" s="84">
        <f>IF($I512=AI$7,$E512,0)</f>
        <v>0</v>
      </c>
      <c r="AJ512" s="84">
        <f>IF($K512=ROUND(AI$7*$F512,2),$G512,0)</f>
        <v>0</v>
      </c>
      <c r="AK512" s="141">
        <f t="shared" si="3005"/>
        <v>0</v>
      </c>
      <c r="AL512" s="141">
        <f t="shared" si="3006"/>
        <v>0</v>
      </c>
      <c r="AM512" s="141">
        <f t="shared" si="3007"/>
        <v>0</v>
      </c>
      <c r="AN512" s="141">
        <f t="shared" si="3008"/>
        <v>0</v>
      </c>
      <c r="AO512" s="84">
        <f>IF($I512=AO$7,$E512,0)</f>
        <v>0</v>
      </c>
      <c r="AP512" s="84">
        <f>IF($K512=ROUND(AO$7*$F512,2),$G512,0)</f>
        <v>0</v>
      </c>
      <c r="AQ512" s="141">
        <f t="shared" si="3010"/>
        <v>0</v>
      </c>
      <c r="AR512" s="141">
        <f t="shared" si="3011"/>
        <v>0</v>
      </c>
      <c r="AS512" s="141">
        <f t="shared" si="3012"/>
        <v>0</v>
      </c>
      <c r="AT512" s="141">
        <f t="shared" si="3013"/>
        <v>0</v>
      </c>
      <c r="AU512" s="141">
        <f>IF($H512&gt;0,#REF!,0)</f>
        <v>0</v>
      </c>
      <c r="AV512" s="141">
        <f t="shared" si="3014"/>
        <v>0</v>
      </c>
      <c r="AW512" s="141">
        <f>IF($H512&gt;0,#REF!,0)</f>
        <v>0</v>
      </c>
      <c r="AX512" s="141">
        <f t="shared" si="3015"/>
        <v>0</v>
      </c>
      <c r="AY512" s="247">
        <f t="shared" si="2726"/>
        <v>0</v>
      </c>
      <c r="AZ512" s="85"/>
      <c r="BA512" s="86">
        <v>0</v>
      </c>
    </row>
    <row r="513" spans="1:53" ht="45.75" x14ac:dyDescent="0.65">
      <c r="A513" s="87" t="str">
        <f>IF(E513+G513&gt;0,A510,"")</f>
        <v/>
      </c>
      <c r="B513" s="87" t="str">
        <f>IF(E513+G513&gt;0,B510,"")</f>
        <v/>
      </c>
      <c r="C513" s="76">
        <f>C511</f>
        <v>6</v>
      </c>
      <c r="D513" s="77" t="s">
        <v>283</v>
      </c>
      <c r="E513" s="78">
        <v>0</v>
      </c>
      <c r="F513" s="137">
        <v>1.1000000000000001</v>
      </c>
      <c r="G513" s="78">
        <v>0</v>
      </c>
      <c r="H513" s="249">
        <f t="shared" si="2725"/>
        <v>0</v>
      </c>
      <c r="I513" s="80">
        <f>SUMIF(Y$14:AT$14,C513,Y$7:AT$7)</f>
        <v>0</v>
      </c>
      <c r="J513" s="81">
        <f t="shared" si="2994"/>
        <v>0</v>
      </c>
      <c r="K513" s="80">
        <f t="shared" si="2995"/>
        <v>0</v>
      </c>
      <c r="L513" s="81">
        <f t="shared" si="2996"/>
        <v>0</v>
      </c>
      <c r="M513" s="81">
        <f t="shared" si="2997"/>
        <v>0</v>
      </c>
      <c r="N513" s="82"/>
      <c r="O513" s="81">
        <f t="shared" si="2998"/>
        <v>0</v>
      </c>
      <c r="Q513" s="83">
        <f t="shared" si="2734"/>
        <v>153.91</v>
      </c>
      <c r="R513" s="81">
        <f t="shared" si="2999"/>
        <v>0</v>
      </c>
      <c r="S513" s="83">
        <f t="shared" si="3000"/>
        <v>169.3</v>
      </c>
      <c r="T513" s="81">
        <f t="shared" si="3001"/>
        <v>0</v>
      </c>
      <c r="U513" s="81">
        <f t="shared" si="3002"/>
        <v>0</v>
      </c>
      <c r="V513" s="82"/>
      <c r="W513" s="81">
        <f t="shared" si="3003"/>
        <v>0</v>
      </c>
      <c r="X513" s="10"/>
      <c r="Y513" s="151"/>
      <c r="Z513" s="151"/>
      <c r="AA513" s="151"/>
      <c r="AB513" s="151"/>
      <c r="AC513" s="151"/>
      <c r="AD513" s="151"/>
      <c r="AE513" s="159"/>
      <c r="AF513" s="159"/>
      <c r="AG513" s="159"/>
      <c r="AH513" s="159"/>
      <c r="AI513" s="84">
        <f>IF($I513=AI$7,$E513,0)</f>
        <v>0</v>
      </c>
      <c r="AJ513" s="84">
        <f>IF($K513=ROUND(AI$7*$F513,2),$G513,0)</f>
        <v>0</v>
      </c>
      <c r="AK513" s="141">
        <f t="shared" si="3005"/>
        <v>0</v>
      </c>
      <c r="AL513" s="141">
        <f t="shared" si="3006"/>
        <v>0</v>
      </c>
      <c r="AM513" s="141">
        <f t="shared" si="3007"/>
        <v>0</v>
      </c>
      <c r="AN513" s="141">
        <f t="shared" si="3008"/>
        <v>0</v>
      </c>
      <c r="AO513" s="84">
        <f>IF($I513=AO$7,$E513,0)</f>
        <v>0</v>
      </c>
      <c r="AP513" s="84">
        <f>IF($K513=ROUND(AO$7*$F513,2),$G513,0)</f>
        <v>0</v>
      </c>
      <c r="AQ513" s="141">
        <f t="shared" si="3010"/>
        <v>0</v>
      </c>
      <c r="AR513" s="141">
        <f t="shared" si="3011"/>
        <v>0</v>
      </c>
      <c r="AS513" s="141">
        <f t="shared" si="3012"/>
        <v>0</v>
      </c>
      <c r="AT513" s="141">
        <f t="shared" si="3013"/>
        <v>0</v>
      </c>
      <c r="AU513" s="141">
        <f>IF($H513&gt;0,#REF!,0)</f>
        <v>0</v>
      </c>
      <c r="AV513" s="141">
        <f t="shared" si="3014"/>
        <v>0</v>
      </c>
      <c r="AW513" s="141">
        <f>IF($H513&gt;0,#REF!,0)</f>
        <v>0</v>
      </c>
      <c r="AX513" s="141">
        <f t="shared" si="3015"/>
        <v>0</v>
      </c>
      <c r="AY513" s="247">
        <f t="shared" si="2726"/>
        <v>0</v>
      </c>
      <c r="AZ513" s="85"/>
      <c r="BA513" s="86">
        <v>0</v>
      </c>
    </row>
    <row r="514" spans="1:53" ht="45.75" x14ac:dyDescent="0.65">
      <c r="A514" s="74" t="s">
        <v>284</v>
      </c>
      <c r="B514" s="74" t="s">
        <v>46</v>
      </c>
      <c r="C514" s="76">
        <f>C515</f>
        <v>6</v>
      </c>
      <c r="D514" s="77" t="s">
        <v>285</v>
      </c>
      <c r="E514" s="78">
        <v>1.6</v>
      </c>
      <c r="F514" s="137">
        <v>1.5</v>
      </c>
      <c r="G514" s="78">
        <v>0</v>
      </c>
      <c r="H514" s="249">
        <f t="shared" si="2725"/>
        <v>1.6000000000000001E-3</v>
      </c>
      <c r="I514" s="80">
        <f>SUMIF(Y$14:AT$14,C514,Y$6:AT$6)</f>
        <v>0</v>
      </c>
      <c r="J514" s="81">
        <f>IF(H514=0,ROUND(E514*I514,2),ROUND(H514*E514,2))</f>
        <v>0</v>
      </c>
      <c r="K514" s="80">
        <f>ROUND(F514*I514,2)</f>
        <v>0</v>
      </c>
      <c r="L514" s="81">
        <f>IF(H514=0,ROUND(ROUND(F514*I514,2)*G514,2),ROUND(G514*H514,2))</f>
        <v>0</v>
      </c>
      <c r="M514" s="81">
        <f>L514-ROUND(G514*I514,2)</f>
        <v>0</v>
      </c>
      <c r="N514" s="82"/>
      <c r="O514" s="81">
        <f>J514+L514+N514</f>
        <v>0</v>
      </c>
      <c r="Q514" s="83">
        <f t="shared" si="2734"/>
        <v>153.91</v>
      </c>
      <c r="R514" s="81">
        <f>ROUND(Q514*E514,2)</f>
        <v>246.26</v>
      </c>
      <c r="S514" s="83">
        <f>ROUND(F514*Q514,2)</f>
        <v>230.87</v>
      </c>
      <c r="T514" s="81">
        <f>ROUND(S514*G514,2)</f>
        <v>0</v>
      </c>
      <c r="U514" s="81">
        <f>T514-ROUND(Q514*G514,2)</f>
        <v>0</v>
      </c>
      <c r="V514" s="82"/>
      <c r="W514" s="81">
        <f>R514+T514+V514</f>
        <v>246.26</v>
      </c>
      <c r="X514" s="10"/>
      <c r="Y514" s="151"/>
      <c r="Z514" s="151"/>
      <c r="AA514" s="151"/>
      <c r="AB514" s="151"/>
      <c r="AC514" s="151"/>
      <c r="AD514" s="151"/>
      <c r="AE514" s="159"/>
      <c r="AF514" s="159"/>
      <c r="AG514" s="159"/>
      <c r="AH514" s="159"/>
      <c r="AI514" s="84">
        <f>IF($I514=AI$6,$E514,0)</f>
        <v>0</v>
      </c>
      <c r="AJ514" s="84">
        <f t="shared" ref="AJ514:AJ515" si="3016">IF($K514=ROUND(AI$6*$F514,2),$G514,0)</f>
        <v>0</v>
      </c>
      <c r="AK514" s="141">
        <f>IF($H514&gt;0,AI514,0)</f>
        <v>0</v>
      </c>
      <c r="AL514" s="141">
        <f>IF(AK514&gt;0,1,0)</f>
        <v>0</v>
      </c>
      <c r="AM514" s="141">
        <f>IF($H514&gt;0,AJ514,0)</f>
        <v>0</v>
      </c>
      <c r="AN514" s="141">
        <f>IF(AM514&gt;0,1,0)</f>
        <v>0</v>
      </c>
      <c r="AO514" s="84">
        <f>IF($I514=AO$6,$E514,0)</f>
        <v>0</v>
      </c>
      <c r="AP514" s="84">
        <f t="shared" ref="AP514:AP515" si="3017">IF($K514=ROUND(AO$6*$F514,2),$G514,0)</f>
        <v>0</v>
      </c>
      <c r="AQ514" s="141">
        <f>IF($H514&gt;0,AO514,0)</f>
        <v>0</v>
      </c>
      <c r="AR514" s="141">
        <f>IF(AQ514&gt;0,1,0)</f>
        <v>0</v>
      </c>
      <c r="AS514" s="141">
        <f>IF($H514&gt;0,AP514,0)</f>
        <v>0</v>
      </c>
      <c r="AT514" s="141">
        <f>IF(AS514&gt;0,1,0)</f>
        <v>0</v>
      </c>
      <c r="AU514" s="141" t="e">
        <f>IF($H514&gt;0,#REF!,0)</f>
        <v>#REF!</v>
      </c>
      <c r="AV514" s="141" t="e">
        <f>IF(AU514&gt;0,1,0)</f>
        <v>#REF!</v>
      </c>
      <c r="AW514" s="141" t="e">
        <f>IF($H514&gt;0,#REF!,0)</f>
        <v>#REF!</v>
      </c>
      <c r="AX514" s="141" t="e">
        <f>IF(AW514&gt;0,1,0)</f>
        <v>#REF!</v>
      </c>
      <c r="AY514" s="247">
        <f t="shared" si="2726"/>
        <v>2E-3</v>
      </c>
      <c r="AZ514" s="85"/>
      <c r="BA514" s="86">
        <v>2</v>
      </c>
    </row>
    <row r="515" spans="1:53" ht="45.75" x14ac:dyDescent="0.65">
      <c r="A515" s="87" t="str">
        <f>IF(E515+G515&gt;0,A514,"")</f>
        <v/>
      </c>
      <c r="B515" s="87" t="str">
        <f>IF(E515+G515&gt;0,B514,"")</f>
        <v/>
      </c>
      <c r="C515" s="76">
        <v>6</v>
      </c>
      <c r="D515" s="77" t="s">
        <v>285</v>
      </c>
      <c r="E515" s="78">
        <v>0</v>
      </c>
      <c r="F515" s="137">
        <v>1.1000000000000001</v>
      </c>
      <c r="G515" s="78">
        <v>0</v>
      </c>
      <c r="H515" s="249">
        <f t="shared" si="2725"/>
        <v>0</v>
      </c>
      <c r="I515" s="80">
        <f>SUMIF(Y$14:AT$14,C515,Y$6:AT$6)</f>
        <v>0</v>
      </c>
      <c r="J515" s="81">
        <f t="shared" ref="J515:J517" si="3018">IF(H515=0,ROUND(E515*I515,2),ROUND(H515*E515,2))</f>
        <v>0</v>
      </c>
      <c r="K515" s="80">
        <f t="shared" ref="K515:K517" si="3019">ROUND(F515*I515,2)</f>
        <v>0</v>
      </c>
      <c r="L515" s="81">
        <f t="shared" ref="L515:L517" si="3020">IF(H515=0,ROUND(ROUND(F515*I515,2)*G515,2),ROUND(G515*H515,2))</f>
        <v>0</v>
      </c>
      <c r="M515" s="81">
        <f t="shared" ref="M515:M517" si="3021">L515-ROUND(G515*I515,2)</f>
        <v>0</v>
      </c>
      <c r="N515" s="82"/>
      <c r="O515" s="81">
        <f t="shared" ref="O515:O517" si="3022">J515+L515+N515</f>
        <v>0</v>
      </c>
      <c r="Q515" s="83">
        <f t="shared" si="2734"/>
        <v>153.91</v>
      </c>
      <c r="R515" s="81">
        <f t="shared" ref="R515:R517" si="3023">ROUND(Q515*E515,2)</f>
        <v>0</v>
      </c>
      <c r="S515" s="83">
        <f t="shared" ref="S515:S517" si="3024">ROUND(F515*Q515,2)</f>
        <v>169.3</v>
      </c>
      <c r="T515" s="81">
        <f t="shared" ref="T515:T517" si="3025">ROUND(S515*G515,2)</f>
        <v>0</v>
      </c>
      <c r="U515" s="81">
        <f t="shared" ref="U515:U517" si="3026">T515-ROUND(Q515*G515,2)</f>
        <v>0</v>
      </c>
      <c r="V515" s="82"/>
      <c r="W515" s="81">
        <f t="shared" ref="W515:W517" si="3027">R515+T515+V515</f>
        <v>0</v>
      </c>
      <c r="X515" s="10"/>
      <c r="Y515" s="151"/>
      <c r="Z515" s="151"/>
      <c r="AA515" s="151"/>
      <c r="AB515" s="151"/>
      <c r="AC515" s="151"/>
      <c r="AD515" s="151"/>
      <c r="AE515" s="159"/>
      <c r="AF515" s="159"/>
      <c r="AG515" s="159"/>
      <c r="AH515" s="159"/>
      <c r="AI515" s="84">
        <f t="shared" ref="AI515" si="3028">IF($I515=AI$6,$E515,0)</f>
        <v>0</v>
      </c>
      <c r="AJ515" s="84">
        <f t="shared" si="3016"/>
        <v>0</v>
      </c>
      <c r="AK515" s="141">
        <f t="shared" ref="AK515:AK517" si="3029">IF($H515&gt;0,AI515,0)</f>
        <v>0</v>
      </c>
      <c r="AL515" s="141">
        <f t="shared" ref="AL515:AL517" si="3030">IF(AK515&gt;0,1,0)</f>
        <v>0</v>
      </c>
      <c r="AM515" s="141">
        <f t="shared" ref="AM515:AM517" si="3031">IF($H515&gt;0,AJ515,0)</f>
        <v>0</v>
      </c>
      <c r="AN515" s="141">
        <f t="shared" ref="AN515:AN517" si="3032">IF(AM515&gt;0,1,0)</f>
        <v>0</v>
      </c>
      <c r="AO515" s="84">
        <f t="shared" ref="AO515" si="3033">IF($I515=AO$6,$E515,0)</f>
        <v>0</v>
      </c>
      <c r="AP515" s="84">
        <f t="shared" si="3017"/>
        <v>0</v>
      </c>
      <c r="AQ515" s="141">
        <f t="shared" ref="AQ515:AQ517" si="3034">IF($H515&gt;0,AO515,0)</f>
        <v>0</v>
      </c>
      <c r="AR515" s="141">
        <f t="shared" ref="AR515:AR517" si="3035">IF(AQ515&gt;0,1,0)</f>
        <v>0</v>
      </c>
      <c r="AS515" s="141">
        <f t="shared" ref="AS515:AS517" si="3036">IF($H515&gt;0,AP515,0)</f>
        <v>0</v>
      </c>
      <c r="AT515" s="141">
        <f t="shared" ref="AT515:AT517" si="3037">IF(AS515&gt;0,1,0)</f>
        <v>0</v>
      </c>
      <c r="AU515" s="141">
        <f>IF($H515&gt;0,#REF!,0)</f>
        <v>0</v>
      </c>
      <c r="AV515" s="141">
        <f t="shared" ref="AV515:AV517" si="3038">IF(AU515&gt;0,1,0)</f>
        <v>0</v>
      </c>
      <c r="AW515" s="141">
        <f>IF($H515&gt;0,#REF!,0)</f>
        <v>0</v>
      </c>
      <c r="AX515" s="141">
        <f t="shared" ref="AX515:AX517" si="3039">IF(AW515&gt;0,1,0)</f>
        <v>0</v>
      </c>
      <c r="AY515" s="247">
        <f t="shared" si="2726"/>
        <v>0</v>
      </c>
      <c r="AZ515" s="85"/>
      <c r="BA515" s="86">
        <v>0</v>
      </c>
    </row>
    <row r="516" spans="1:53" ht="45.75" x14ac:dyDescent="0.65">
      <c r="A516" s="87" t="str">
        <f>IF(E516+G516&gt;0,A514,"")</f>
        <v/>
      </c>
      <c r="B516" s="87" t="str">
        <f>IF(E516+G516&gt;0,B514,"")</f>
        <v/>
      </c>
      <c r="C516" s="76">
        <f>C515</f>
        <v>6</v>
      </c>
      <c r="D516" s="77" t="s">
        <v>285</v>
      </c>
      <c r="E516" s="78">
        <v>0</v>
      </c>
      <c r="F516" s="137">
        <v>1.5</v>
      </c>
      <c r="G516" s="78">
        <v>0</v>
      </c>
      <c r="H516" s="249">
        <f t="shared" si="2725"/>
        <v>0</v>
      </c>
      <c r="I516" s="80">
        <f>SUMIF(Y$14:AT$14,C516,Y$7:AT$7)</f>
        <v>0</v>
      </c>
      <c r="J516" s="81">
        <f t="shared" si="3018"/>
        <v>0</v>
      </c>
      <c r="K516" s="80">
        <f t="shared" si="3019"/>
        <v>0</v>
      </c>
      <c r="L516" s="81">
        <f t="shared" si="3020"/>
        <v>0</v>
      </c>
      <c r="M516" s="81">
        <f t="shared" si="3021"/>
        <v>0</v>
      </c>
      <c r="N516" s="82"/>
      <c r="O516" s="81">
        <f t="shared" si="3022"/>
        <v>0</v>
      </c>
      <c r="Q516" s="83">
        <f t="shared" si="2734"/>
        <v>153.91</v>
      </c>
      <c r="R516" s="81">
        <f t="shared" si="3023"/>
        <v>0</v>
      </c>
      <c r="S516" s="83">
        <f t="shared" si="3024"/>
        <v>230.87</v>
      </c>
      <c r="T516" s="81">
        <f t="shared" si="3025"/>
        <v>0</v>
      </c>
      <c r="U516" s="81">
        <f t="shared" si="3026"/>
        <v>0</v>
      </c>
      <c r="V516" s="82"/>
      <c r="W516" s="81">
        <f t="shared" si="3027"/>
        <v>0</v>
      </c>
      <c r="X516" s="10"/>
      <c r="Y516" s="151"/>
      <c r="Z516" s="151"/>
      <c r="AA516" s="151"/>
      <c r="AB516" s="151"/>
      <c r="AC516" s="151"/>
      <c r="AD516" s="151"/>
      <c r="AE516" s="159"/>
      <c r="AF516" s="159"/>
      <c r="AG516" s="159"/>
      <c r="AH516" s="159"/>
      <c r="AI516" s="84">
        <f>IF($I516=AI$7,$E516,0)</f>
        <v>0</v>
      </c>
      <c r="AJ516" s="84">
        <f>IF($K516=ROUND(AI$7*$F516,2),$G516,0)</f>
        <v>0</v>
      </c>
      <c r="AK516" s="141">
        <f t="shared" si="3029"/>
        <v>0</v>
      </c>
      <c r="AL516" s="141">
        <f t="shared" si="3030"/>
        <v>0</v>
      </c>
      <c r="AM516" s="141">
        <f t="shared" si="3031"/>
        <v>0</v>
      </c>
      <c r="AN516" s="141">
        <f t="shared" si="3032"/>
        <v>0</v>
      </c>
      <c r="AO516" s="84">
        <f>IF($I516=AO$7,$E516,0)</f>
        <v>0</v>
      </c>
      <c r="AP516" s="84">
        <f>IF($K516=ROUND(AO$7*$F516,2),$G516,0)</f>
        <v>0</v>
      </c>
      <c r="AQ516" s="141">
        <f t="shared" si="3034"/>
        <v>0</v>
      </c>
      <c r="AR516" s="141">
        <f t="shared" si="3035"/>
        <v>0</v>
      </c>
      <c r="AS516" s="141">
        <f t="shared" si="3036"/>
        <v>0</v>
      </c>
      <c r="AT516" s="141">
        <f t="shared" si="3037"/>
        <v>0</v>
      </c>
      <c r="AU516" s="141">
        <f>IF($H516&gt;0,#REF!,0)</f>
        <v>0</v>
      </c>
      <c r="AV516" s="141">
        <f t="shared" si="3038"/>
        <v>0</v>
      </c>
      <c r="AW516" s="141">
        <f>IF($H516&gt;0,#REF!,0)</f>
        <v>0</v>
      </c>
      <c r="AX516" s="141">
        <f t="shared" si="3039"/>
        <v>0</v>
      </c>
      <c r="AY516" s="247">
        <f t="shared" si="2726"/>
        <v>0</v>
      </c>
      <c r="AZ516" s="85"/>
      <c r="BA516" s="86">
        <v>0</v>
      </c>
    </row>
    <row r="517" spans="1:53" ht="45.75" x14ac:dyDescent="0.65">
      <c r="A517" s="87" t="str">
        <f>IF(E517+G517&gt;0,A514,"")</f>
        <v/>
      </c>
      <c r="B517" s="87" t="str">
        <f>IF(E517+G517&gt;0,B514,"")</f>
        <v/>
      </c>
      <c r="C517" s="76">
        <f>C515</f>
        <v>6</v>
      </c>
      <c r="D517" s="77" t="s">
        <v>285</v>
      </c>
      <c r="E517" s="78">
        <v>0</v>
      </c>
      <c r="F517" s="137">
        <v>1.1000000000000001</v>
      </c>
      <c r="G517" s="78">
        <v>0</v>
      </c>
      <c r="H517" s="249">
        <f t="shared" si="2725"/>
        <v>0</v>
      </c>
      <c r="I517" s="80">
        <f>SUMIF(Y$14:AT$14,C517,Y$7:AT$7)</f>
        <v>0</v>
      </c>
      <c r="J517" s="81">
        <f t="shared" si="3018"/>
        <v>0</v>
      </c>
      <c r="K517" s="80">
        <f t="shared" si="3019"/>
        <v>0</v>
      </c>
      <c r="L517" s="81">
        <f t="shared" si="3020"/>
        <v>0</v>
      </c>
      <c r="M517" s="81">
        <f t="shared" si="3021"/>
        <v>0</v>
      </c>
      <c r="N517" s="82"/>
      <c r="O517" s="81">
        <f t="shared" si="3022"/>
        <v>0</v>
      </c>
      <c r="Q517" s="83">
        <f t="shared" si="2734"/>
        <v>153.91</v>
      </c>
      <c r="R517" s="81">
        <f t="shared" si="3023"/>
        <v>0</v>
      </c>
      <c r="S517" s="83">
        <f t="shared" si="3024"/>
        <v>169.3</v>
      </c>
      <c r="T517" s="81">
        <f t="shared" si="3025"/>
        <v>0</v>
      </c>
      <c r="U517" s="81">
        <f t="shared" si="3026"/>
        <v>0</v>
      </c>
      <c r="V517" s="82"/>
      <c r="W517" s="81">
        <f t="shared" si="3027"/>
        <v>0</v>
      </c>
      <c r="X517" s="10"/>
      <c r="Y517" s="151"/>
      <c r="Z517" s="151"/>
      <c r="AA517" s="151"/>
      <c r="AB517" s="151"/>
      <c r="AC517" s="151"/>
      <c r="AD517" s="151"/>
      <c r="AE517" s="159"/>
      <c r="AF517" s="159"/>
      <c r="AG517" s="159"/>
      <c r="AH517" s="159"/>
      <c r="AI517" s="84">
        <f>IF($I517=AI$7,$E517,0)</f>
        <v>0</v>
      </c>
      <c r="AJ517" s="84">
        <f>IF($K517=ROUND(AI$7*$F517,2),$G517,0)</f>
        <v>0</v>
      </c>
      <c r="AK517" s="141">
        <f t="shared" si="3029"/>
        <v>0</v>
      </c>
      <c r="AL517" s="141">
        <f t="shared" si="3030"/>
        <v>0</v>
      </c>
      <c r="AM517" s="141">
        <f t="shared" si="3031"/>
        <v>0</v>
      </c>
      <c r="AN517" s="141">
        <f t="shared" si="3032"/>
        <v>0</v>
      </c>
      <c r="AO517" s="84">
        <f>IF($I517=AO$7,$E517,0)</f>
        <v>0</v>
      </c>
      <c r="AP517" s="84">
        <f>IF($K517=ROUND(AO$7*$F517,2),$G517,0)</f>
        <v>0</v>
      </c>
      <c r="AQ517" s="141">
        <f t="shared" si="3034"/>
        <v>0</v>
      </c>
      <c r="AR517" s="141">
        <f t="shared" si="3035"/>
        <v>0</v>
      </c>
      <c r="AS517" s="141">
        <f t="shared" si="3036"/>
        <v>0</v>
      </c>
      <c r="AT517" s="141">
        <f t="shared" si="3037"/>
        <v>0</v>
      </c>
      <c r="AU517" s="141">
        <f>IF($H517&gt;0,#REF!,0)</f>
        <v>0</v>
      </c>
      <c r="AV517" s="141">
        <f t="shared" si="3038"/>
        <v>0</v>
      </c>
      <c r="AW517" s="141">
        <f>IF($H517&gt;0,#REF!,0)</f>
        <v>0</v>
      </c>
      <c r="AX517" s="141">
        <f t="shared" si="3039"/>
        <v>0</v>
      </c>
      <c r="AY517" s="247">
        <f t="shared" si="2726"/>
        <v>0</v>
      </c>
      <c r="AZ517" s="85"/>
      <c r="BA517" s="86">
        <v>0</v>
      </c>
    </row>
    <row r="518" spans="1:53" ht="45.75" x14ac:dyDescent="0.65">
      <c r="A518" s="74" t="s">
        <v>286</v>
      </c>
      <c r="B518" s="74" t="s">
        <v>46</v>
      </c>
      <c r="C518" s="76">
        <f>C519</f>
        <v>6</v>
      </c>
      <c r="D518" s="77" t="s">
        <v>287</v>
      </c>
      <c r="E518" s="78">
        <v>1.008</v>
      </c>
      <c r="F518" s="137">
        <v>1.5</v>
      </c>
      <c r="G518" s="78">
        <v>0</v>
      </c>
      <c r="H518" s="249">
        <f t="shared" si="2725"/>
        <v>1.008E-3</v>
      </c>
      <c r="I518" s="80">
        <f>SUMIF(Y$14:AT$14,C518,Y$6:AT$6)</f>
        <v>0</v>
      </c>
      <c r="J518" s="81">
        <f>IF(H518=0,ROUND(E518*I518,2),ROUND(H518*E518,2))</f>
        <v>0</v>
      </c>
      <c r="K518" s="80">
        <f>ROUND(F518*I518,2)</f>
        <v>0</v>
      </c>
      <c r="L518" s="81">
        <f>IF(H518=0,ROUND(ROUND(F518*I518,2)*G518,2),ROUND(G518*H518,2))</f>
        <v>0</v>
      </c>
      <c r="M518" s="81">
        <f>L518-ROUND(G518*I518,2)</f>
        <v>0</v>
      </c>
      <c r="N518" s="82"/>
      <c r="O518" s="81">
        <f>J518+L518+N518</f>
        <v>0</v>
      </c>
      <c r="Q518" s="83">
        <f t="shared" si="2734"/>
        <v>153.91</v>
      </c>
      <c r="R518" s="81">
        <f>ROUND(Q518*E518,2)</f>
        <v>155.13999999999999</v>
      </c>
      <c r="S518" s="83">
        <f>ROUND(F518*Q518,2)</f>
        <v>230.87</v>
      </c>
      <c r="T518" s="81">
        <f>ROUND(S518*G518,2)</f>
        <v>0</v>
      </c>
      <c r="U518" s="81">
        <f>T518-ROUND(Q518*G518,2)</f>
        <v>0</v>
      </c>
      <c r="V518" s="82"/>
      <c r="W518" s="81">
        <f>R518+T518+V518</f>
        <v>155.13999999999999</v>
      </c>
      <c r="X518" s="10"/>
      <c r="Y518" s="151"/>
      <c r="Z518" s="151"/>
      <c r="AA518" s="151"/>
      <c r="AB518" s="151"/>
      <c r="AC518" s="151"/>
      <c r="AD518" s="151"/>
      <c r="AE518" s="159"/>
      <c r="AF518" s="159"/>
      <c r="AG518" s="159"/>
      <c r="AH518" s="159"/>
      <c r="AI518" s="84">
        <f>IF($I518=AI$6,$E518,0)</f>
        <v>0</v>
      </c>
      <c r="AJ518" s="84">
        <f t="shared" ref="AJ518:AJ519" si="3040">IF($K518=ROUND(AI$6*$F518,2),$G518,0)</f>
        <v>0</v>
      </c>
      <c r="AK518" s="141">
        <f>IF($H518&gt;0,AI518,0)</f>
        <v>0</v>
      </c>
      <c r="AL518" s="141">
        <f>IF(AK518&gt;0,1,0)</f>
        <v>0</v>
      </c>
      <c r="AM518" s="141">
        <f>IF($H518&gt;0,AJ518,0)</f>
        <v>0</v>
      </c>
      <c r="AN518" s="141">
        <f>IF(AM518&gt;0,1,0)</f>
        <v>0</v>
      </c>
      <c r="AO518" s="84">
        <f>IF($I518=AO$6,$E518,0)</f>
        <v>0</v>
      </c>
      <c r="AP518" s="84">
        <f t="shared" ref="AP518:AP519" si="3041">IF($K518=ROUND(AO$6*$F518,2),$G518,0)</f>
        <v>0</v>
      </c>
      <c r="AQ518" s="141">
        <f>IF($H518&gt;0,AO518,0)</f>
        <v>0</v>
      </c>
      <c r="AR518" s="141">
        <f>IF(AQ518&gt;0,1,0)</f>
        <v>0</v>
      </c>
      <c r="AS518" s="141">
        <f>IF($H518&gt;0,AP518,0)</f>
        <v>0</v>
      </c>
      <c r="AT518" s="141">
        <f>IF(AS518&gt;0,1,0)</f>
        <v>0</v>
      </c>
      <c r="AU518" s="141" t="e">
        <f>IF($H518&gt;0,#REF!,0)</f>
        <v>#REF!</v>
      </c>
      <c r="AV518" s="141" t="e">
        <f>IF(AU518&gt;0,1,0)</f>
        <v>#REF!</v>
      </c>
      <c r="AW518" s="141" t="e">
        <f>IF($H518&gt;0,#REF!,0)</f>
        <v>#REF!</v>
      </c>
      <c r="AX518" s="141" t="e">
        <f>IF(AW518&gt;0,1,0)</f>
        <v>#REF!</v>
      </c>
      <c r="AY518" s="247">
        <f t="shared" si="2726"/>
        <v>2.5000000000000001E-3</v>
      </c>
      <c r="AZ518" s="85"/>
      <c r="BA518" s="86">
        <v>2.5</v>
      </c>
    </row>
    <row r="519" spans="1:53" ht="45.75" x14ac:dyDescent="0.65">
      <c r="A519" s="87" t="str">
        <f>IF(E519+G519&gt;0,A518,"")</f>
        <v/>
      </c>
      <c r="B519" s="87" t="str">
        <f>IF(E519+G519&gt;0,B518,"")</f>
        <v/>
      </c>
      <c r="C519" s="76">
        <v>6</v>
      </c>
      <c r="D519" s="77" t="s">
        <v>287</v>
      </c>
      <c r="E519" s="78">
        <v>0</v>
      </c>
      <c r="F519" s="137">
        <v>1.1000000000000001</v>
      </c>
      <c r="G519" s="78">
        <v>0</v>
      </c>
      <c r="H519" s="249">
        <f t="shared" si="2725"/>
        <v>0</v>
      </c>
      <c r="I519" s="80">
        <f>SUMIF(Y$14:AT$14,C519,Y$6:AT$6)</f>
        <v>0</v>
      </c>
      <c r="J519" s="81">
        <f t="shared" ref="J519:J521" si="3042">IF(H519=0,ROUND(E519*I519,2),ROUND(H519*E519,2))</f>
        <v>0</v>
      </c>
      <c r="K519" s="80">
        <f t="shared" ref="K519:K521" si="3043">ROUND(F519*I519,2)</f>
        <v>0</v>
      </c>
      <c r="L519" s="81">
        <f t="shared" ref="L519:L521" si="3044">IF(H519=0,ROUND(ROUND(F519*I519,2)*G519,2),ROUND(G519*H519,2))</f>
        <v>0</v>
      </c>
      <c r="M519" s="81">
        <f t="shared" ref="M519:M521" si="3045">L519-ROUND(G519*I519,2)</f>
        <v>0</v>
      </c>
      <c r="N519" s="82"/>
      <c r="O519" s="81">
        <f t="shared" ref="O519:O521" si="3046">J519+L519+N519</f>
        <v>0</v>
      </c>
      <c r="Q519" s="83">
        <f t="shared" si="2734"/>
        <v>153.91</v>
      </c>
      <c r="R519" s="81">
        <f t="shared" ref="R519:R521" si="3047">ROUND(Q519*E519,2)</f>
        <v>0</v>
      </c>
      <c r="S519" s="83">
        <f t="shared" ref="S519:S521" si="3048">ROUND(F519*Q519,2)</f>
        <v>169.3</v>
      </c>
      <c r="T519" s="81">
        <f t="shared" ref="T519:T521" si="3049">ROUND(S519*G519,2)</f>
        <v>0</v>
      </c>
      <c r="U519" s="81">
        <f t="shared" ref="U519:U521" si="3050">T519-ROUND(Q519*G519,2)</f>
        <v>0</v>
      </c>
      <c r="V519" s="82"/>
      <c r="W519" s="81">
        <f t="shared" ref="W519:W521" si="3051">R519+T519+V519</f>
        <v>0</v>
      </c>
      <c r="X519" s="10"/>
      <c r="Y519" s="151"/>
      <c r="Z519" s="151"/>
      <c r="AA519" s="151"/>
      <c r="AB519" s="151"/>
      <c r="AC519" s="151"/>
      <c r="AD519" s="151"/>
      <c r="AE519" s="159"/>
      <c r="AF519" s="159"/>
      <c r="AG519" s="159"/>
      <c r="AH519" s="159"/>
      <c r="AI519" s="84">
        <f t="shared" ref="AI519" si="3052">IF($I519=AI$6,$E519,0)</f>
        <v>0</v>
      </c>
      <c r="AJ519" s="84">
        <f t="shared" si="3040"/>
        <v>0</v>
      </c>
      <c r="AK519" s="141">
        <f t="shared" ref="AK519:AK521" si="3053">IF($H519&gt;0,AI519,0)</f>
        <v>0</v>
      </c>
      <c r="AL519" s="141">
        <f t="shared" ref="AL519:AL521" si="3054">IF(AK519&gt;0,1,0)</f>
        <v>0</v>
      </c>
      <c r="AM519" s="141">
        <f t="shared" ref="AM519:AM521" si="3055">IF($H519&gt;0,AJ519,0)</f>
        <v>0</v>
      </c>
      <c r="AN519" s="141">
        <f t="shared" ref="AN519:AN521" si="3056">IF(AM519&gt;0,1,0)</f>
        <v>0</v>
      </c>
      <c r="AO519" s="84">
        <f t="shared" ref="AO519" si="3057">IF($I519=AO$6,$E519,0)</f>
        <v>0</v>
      </c>
      <c r="AP519" s="84">
        <f t="shared" si="3041"/>
        <v>0</v>
      </c>
      <c r="AQ519" s="141">
        <f t="shared" ref="AQ519:AQ521" si="3058">IF($H519&gt;0,AO519,0)</f>
        <v>0</v>
      </c>
      <c r="AR519" s="141">
        <f t="shared" ref="AR519:AR521" si="3059">IF(AQ519&gt;0,1,0)</f>
        <v>0</v>
      </c>
      <c r="AS519" s="141">
        <f t="shared" ref="AS519:AS521" si="3060">IF($H519&gt;0,AP519,0)</f>
        <v>0</v>
      </c>
      <c r="AT519" s="141">
        <f t="shared" ref="AT519:AT521" si="3061">IF(AS519&gt;0,1,0)</f>
        <v>0</v>
      </c>
      <c r="AU519" s="141">
        <f>IF($H519&gt;0,#REF!,0)</f>
        <v>0</v>
      </c>
      <c r="AV519" s="141">
        <f t="shared" ref="AV519:AV521" si="3062">IF(AU519&gt;0,1,0)</f>
        <v>0</v>
      </c>
      <c r="AW519" s="141">
        <f>IF($H519&gt;0,#REF!,0)</f>
        <v>0</v>
      </c>
      <c r="AX519" s="141">
        <f t="shared" ref="AX519:AX521" si="3063">IF(AW519&gt;0,1,0)</f>
        <v>0</v>
      </c>
      <c r="AY519" s="247">
        <f t="shared" si="2726"/>
        <v>0</v>
      </c>
      <c r="AZ519" s="85"/>
      <c r="BA519" s="86">
        <v>0</v>
      </c>
    </row>
    <row r="520" spans="1:53" ht="45.75" x14ac:dyDescent="0.65">
      <c r="A520" s="87" t="str">
        <f>IF(E520+G520&gt;0,A518,"")</f>
        <v/>
      </c>
      <c r="B520" s="87" t="str">
        <f>IF(E520+G520&gt;0,B518,"")</f>
        <v/>
      </c>
      <c r="C520" s="76">
        <f>C519</f>
        <v>6</v>
      </c>
      <c r="D520" s="77" t="s">
        <v>287</v>
      </c>
      <c r="E520" s="78">
        <v>0</v>
      </c>
      <c r="F520" s="137">
        <v>1.5</v>
      </c>
      <c r="G520" s="78">
        <v>0</v>
      </c>
      <c r="H520" s="249">
        <f t="shared" si="2725"/>
        <v>0</v>
      </c>
      <c r="I520" s="80">
        <f>SUMIF(Y$14:AT$14,C520,Y$7:AT$7)</f>
        <v>0</v>
      </c>
      <c r="J520" s="81">
        <f t="shared" si="3042"/>
        <v>0</v>
      </c>
      <c r="K520" s="80">
        <f t="shared" si="3043"/>
        <v>0</v>
      </c>
      <c r="L520" s="81">
        <f t="shared" si="3044"/>
        <v>0</v>
      </c>
      <c r="M520" s="81">
        <f t="shared" si="3045"/>
        <v>0</v>
      </c>
      <c r="N520" s="82"/>
      <c r="O520" s="81">
        <f t="shared" si="3046"/>
        <v>0</v>
      </c>
      <c r="Q520" s="83">
        <f t="shared" si="2734"/>
        <v>153.91</v>
      </c>
      <c r="R520" s="81">
        <f t="shared" si="3047"/>
        <v>0</v>
      </c>
      <c r="S520" s="83">
        <f t="shared" si="3048"/>
        <v>230.87</v>
      </c>
      <c r="T520" s="81">
        <f t="shared" si="3049"/>
        <v>0</v>
      </c>
      <c r="U520" s="81">
        <f t="shared" si="3050"/>
        <v>0</v>
      </c>
      <c r="V520" s="82"/>
      <c r="W520" s="81">
        <f t="shared" si="3051"/>
        <v>0</v>
      </c>
      <c r="X520" s="10"/>
      <c r="Y520" s="151"/>
      <c r="Z520" s="151"/>
      <c r="AA520" s="151"/>
      <c r="AB520" s="151"/>
      <c r="AC520" s="151"/>
      <c r="AD520" s="151"/>
      <c r="AE520" s="159"/>
      <c r="AF520" s="159"/>
      <c r="AG520" s="159"/>
      <c r="AH520" s="159"/>
      <c r="AI520" s="84">
        <f>IF($I520=AI$7,$E520,0)</f>
        <v>0</v>
      </c>
      <c r="AJ520" s="84">
        <f>IF($K520=ROUND(AI$7*$F520,2),$G520,0)</f>
        <v>0</v>
      </c>
      <c r="AK520" s="141">
        <f t="shared" si="3053"/>
        <v>0</v>
      </c>
      <c r="AL520" s="141">
        <f t="shared" si="3054"/>
        <v>0</v>
      </c>
      <c r="AM520" s="141">
        <f t="shared" si="3055"/>
        <v>0</v>
      </c>
      <c r="AN520" s="141">
        <f t="shared" si="3056"/>
        <v>0</v>
      </c>
      <c r="AO520" s="84">
        <f>IF($I520=AO$7,$E520,0)</f>
        <v>0</v>
      </c>
      <c r="AP520" s="84">
        <f>IF($K520=ROUND(AO$7*$F520,2),$G520,0)</f>
        <v>0</v>
      </c>
      <c r="AQ520" s="141">
        <f t="shared" si="3058"/>
        <v>0</v>
      </c>
      <c r="AR520" s="141">
        <f t="shared" si="3059"/>
        <v>0</v>
      </c>
      <c r="AS520" s="141">
        <f t="shared" si="3060"/>
        <v>0</v>
      </c>
      <c r="AT520" s="141">
        <f t="shared" si="3061"/>
        <v>0</v>
      </c>
      <c r="AU520" s="141">
        <f>IF($H520&gt;0,#REF!,0)</f>
        <v>0</v>
      </c>
      <c r="AV520" s="141">
        <f t="shared" si="3062"/>
        <v>0</v>
      </c>
      <c r="AW520" s="141">
        <f>IF($H520&gt;0,#REF!,0)</f>
        <v>0</v>
      </c>
      <c r="AX520" s="141">
        <f t="shared" si="3063"/>
        <v>0</v>
      </c>
      <c r="AY520" s="247">
        <f t="shared" si="2726"/>
        <v>0</v>
      </c>
      <c r="AZ520" s="85"/>
      <c r="BA520" s="86">
        <v>0</v>
      </c>
    </row>
    <row r="521" spans="1:53" ht="45.75" x14ac:dyDescent="0.65">
      <c r="A521" s="87" t="str">
        <f>IF(E521+G521&gt;0,A518,"")</f>
        <v/>
      </c>
      <c r="B521" s="87" t="str">
        <f>IF(E521+G521&gt;0,B518,"")</f>
        <v/>
      </c>
      <c r="C521" s="76">
        <f>C519</f>
        <v>6</v>
      </c>
      <c r="D521" s="77" t="s">
        <v>287</v>
      </c>
      <c r="E521" s="78">
        <v>0</v>
      </c>
      <c r="F521" s="137">
        <v>1.1000000000000001</v>
      </c>
      <c r="G521" s="78">
        <v>0</v>
      </c>
      <c r="H521" s="249">
        <f t="shared" si="2725"/>
        <v>0</v>
      </c>
      <c r="I521" s="80">
        <f>SUMIF(Y$14:AT$14,C521,Y$7:AT$7)</f>
        <v>0</v>
      </c>
      <c r="J521" s="81">
        <f t="shared" si="3042"/>
        <v>0</v>
      </c>
      <c r="K521" s="80">
        <f t="shared" si="3043"/>
        <v>0</v>
      </c>
      <c r="L521" s="81">
        <f t="shared" si="3044"/>
        <v>0</v>
      </c>
      <c r="M521" s="81">
        <f t="shared" si="3045"/>
        <v>0</v>
      </c>
      <c r="N521" s="82"/>
      <c r="O521" s="81">
        <f t="shared" si="3046"/>
        <v>0</v>
      </c>
      <c r="Q521" s="83">
        <f t="shared" si="2734"/>
        <v>153.91</v>
      </c>
      <c r="R521" s="81">
        <f t="shared" si="3047"/>
        <v>0</v>
      </c>
      <c r="S521" s="83">
        <f t="shared" si="3048"/>
        <v>169.3</v>
      </c>
      <c r="T521" s="81">
        <f t="shared" si="3049"/>
        <v>0</v>
      </c>
      <c r="U521" s="81">
        <f t="shared" si="3050"/>
        <v>0</v>
      </c>
      <c r="V521" s="82"/>
      <c r="W521" s="81">
        <f t="shared" si="3051"/>
        <v>0</v>
      </c>
      <c r="X521" s="10"/>
      <c r="Y521" s="151"/>
      <c r="Z521" s="151"/>
      <c r="AA521" s="151"/>
      <c r="AB521" s="151"/>
      <c r="AC521" s="151"/>
      <c r="AD521" s="151"/>
      <c r="AE521" s="159"/>
      <c r="AF521" s="159"/>
      <c r="AG521" s="159"/>
      <c r="AH521" s="159"/>
      <c r="AI521" s="84">
        <f>IF($I521=AI$7,$E521,0)</f>
        <v>0</v>
      </c>
      <c r="AJ521" s="84">
        <f>IF($K521=ROUND(AI$7*$F521,2),$G521,0)</f>
        <v>0</v>
      </c>
      <c r="AK521" s="141">
        <f t="shared" si="3053"/>
        <v>0</v>
      </c>
      <c r="AL521" s="141">
        <f t="shared" si="3054"/>
        <v>0</v>
      </c>
      <c r="AM521" s="141">
        <f t="shared" si="3055"/>
        <v>0</v>
      </c>
      <c r="AN521" s="141">
        <f t="shared" si="3056"/>
        <v>0</v>
      </c>
      <c r="AO521" s="84">
        <f>IF($I521=AO$7,$E521,0)</f>
        <v>0</v>
      </c>
      <c r="AP521" s="84">
        <f>IF($K521=ROUND(AO$7*$F521,2),$G521,0)</f>
        <v>0</v>
      </c>
      <c r="AQ521" s="141">
        <f t="shared" si="3058"/>
        <v>0</v>
      </c>
      <c r="AR521" s="141">
        <f t="shared" si="3059"/>
        <v>0</v>
      </c>
      <c r="AS521" s="141">
        <f t="shared" si="3060"/>
        <v>0</v>
      </c>
      <c r="AT521" s="141">
        <f t="shared" si="3061"/>
        <v>0</v>
      </c>
      <c r="AU521" s="141">
        <f>IF($H521&gt;0,#REF!,0)</f>
        <v>0</v>
      </c>
      <c r="AV521" s="141">
        <f t="shared" si="3062"/>
        <v>0</v>
      </c>
      <c r="AW521" s="141">
        <f>IF($H521&gt;0,#REF!,0)</f>
        <v>0</v>
      </c>
      <c r="AX521" s="141">
        <f t="shared" si="3063"/>
        <v>0</v>
      </c>
      <c r="AY521" s="247">
        <f t="shared" si="2726"/>
        <v>0</v>
      </c>
      <c r="AZ521" s="85"/>
      <c r="BA521" s="86">
        <v>0</v>
      </c>
    </row>
    <row r="522" spans="1:53" ht="45.75" x14ac:dyDescent="0.65">
      <c r="A522" s="74" t="s">
        <v>288</v>
      </c>
      <c r="B522" s="74" t="s">
        <v>46</v>
      </c>
      <c r="C522" s="76">
        <f>C523</f>
        <v>6</v>
      </c>
      <c r="D522" s="77" t="s">
        <v>289</v>
      </c>
      <c r="E522" s="78">
        <v>3.7040000000000002</v>
      </c>
      <c r="F522" s="137">
        <v>1.5</v>
      </c>
      <c r="G522" s="78">
        <v>0</v>
      </c>
      <c r="H522" s="249">
        <f t="shared" si="2725"/>
        <v>3.7040000000000003E-3</v>
      </c>
      <c r="I522" s="80">
        <f>SUMIF(Y$14:AT$14,C522,Y$6:AT$6)</f>
        <v>0</v>
      </c>
      <c r="J522" s="81">
        <f>IF(H522=0,ROUND(E522*I522,2),ROUND(H522*E522,2))</f>
        <v>0.01</v>
      </c>
      <c r="K522" s="80">
        <f>ROUND(F522*I522,2)</f>
        <v>0</v>
      </c>
      <c r="L522" s="81">
        <f>IF(H522=0,ROUND(ROUND(F522*I522,2)*G522,2),ROUND(G522*H522,2))</f>
        <v>0</v>
      </c>
      <c r="M522" s="81">
        <f>L522-ROUND(G522*I522,2)</f>
        <v>0</v>
      </c>
      <c r="N522" s="82"/>
      <c r="O522" s="81">
        <f>J522+L522+N522</f>
        <v>0.01</v>
      </c>
      <c r="Q522" s="83">
        <f t="shared" si="2734"/>
        <v>153.91</v>
      </c>
      <c r="R522" s="81">
        <f>ROUND(Q522*E522,2)</f>
        <v>570.08000000000004</v>
      </c>
      <c r="S522" s="83">
        <f>ROUND(F522*Q522,2)</f>
        <v>230.87</v>
      </c>
      <c r="T522" s="81">
        <f>ROUND(S522*G522,2)</f>
        <v>0</v>
      </c>
      <c r="U522" s="81">
        <f>T522-ROUND(Q522*G522,2)</f>
        <v>0</v>
      </c>
      <c r="V522" s="82"/>
      <c r="W522" s="81">
        <f>R522+T522+V522</f>
        <v>570.08000000000004</v>
      </c>
      <c r="X522" s="10"/>
      <c r="Y522" s="151"/>
      <c r="Z522" s="151"/>
      <c r="AA522" s="151"/>
      <c r="AB522" s="151"/>
      <c r="AC522" s="151"/>
      <c r="AD522" s="151"/>
      <c r="AE522" s="159"/>
      <c r="AF522" s="159"/>
      <c r="AG522" s="159"/>
      <c r="AH522" s="159"/>
      <c r="AI522" s="84">
        <f>IF($I522=AI$6,$E522,0)</f>
        <v>0</v>
      </c>
      <c r="AJ522" s="84">
        <f t="shared" ref="AJ522:AJ523" si="3064">IF($K522=ROUND(AI$6*$F522,2),$G522,0)</f>
        <v>0</v>
      </c>
      <c r="AK522" s="141">
        <f>IF($H522&gt;0,AI522,0)</f>
        <v>0</v>
      </c>
      <c r="AL522" s="141">
        <f>IF(AK522&gt;0,1,0)</f>
        <v>0</v>
      </c>
      <c r="AM522" s="141">
        <f>IF($H522&gt;0,AJ522,0)</f>
        <v>0</v>
      </c>
      <c r="AN522" s="141">
        <f>IF(AM522&gt;0,1,0)</f>
        <v>0</v>
      </c>
      <c r="AO522" s="84">
        <f>IF($I522=AO$6,$E522,0)</f>
        <v>0</v>
      </c>
      <c r="AP522" s="84">
        <f t="shared" ref="AP522:AP523" si="3065">IF($K522=ROUND(AO$6*$F522,2),$G522,0)</f>
        <v>0</v>
      </c>
      <c r="AQ522" s="141">
        <f>IF($H522&gt;0,AO522,0)</f>
        <v>0</v>
      </c>
      <c r="AR522" s="141">
        <f>IF(AQ522&gt;0,1,0)</f>
        <v>0</v>
      </c>
      <c r="AS522" s="141">
        <f>IF($H522&gt;0,AP522,0)</f>
        <v>0</v>
      </c>
      <c r="AT522" s="141">
        <f>IF(AS522&gt;0,1,0)</f>
        <v>0</v>
      </c>
      <c r="AU522" s="141" t="e">
        <f>IF($H522&gt;0,#REF!,0)</f>
        <v>#REF!</v>
      </c>
      <c r="AV522" s="141" t="e">
        <f>IF(AU522&gt;0,1,0)</f>
        <v>#REF!</v>
      </c>
      <c r="AW522" s="141" t="e">
        <f>IF($H522&gt;0,#REF!,0)</f>
        <v>#REF!</v>
      </c>
      <c r="AX522" s="141" t="e">
        <f>IF(AW522&gt;0,1,0)</f>
        <v>#REF!</v>
      </c>
      <c r="AY522" s="247">
        <f t="shared" si="2726"/>
        <v>5.4999999999999997E-3</v>
      </c>
      <c r="AZ522" s="85"/>
      <c r="BA522" s="86">
        <v>5.5</v>
      </c>
    </row>
    <row r="523" spans="1:53" ht="45.75" x14ac:dyDescent="0.65">
      <c r="A523" s="87" t="str">
        <f>IF(E523+G523&gt;0,A522,"")</f>
        <v/>
      </c>
      <c r="B523" s="87" t="str">
        <f>IF(E523+G523&gt;0,B522,"")</f>
        <v/>
      </c>
      <c r="C523" s="76">
        <v>6</v>
      </c>
      <c r="D523" s="77" t="s">
        <v>289</v>
      </c>
      <c r="E523" s="78">
        <v>0</v>
      </c>
      <c r="F523" s="137">
        <v>1.1000000000000001</v>
      </c>
      <c r="G523" s="78">
        <v>0</v>
      </c>
      <c r="H523" s="249">
        <f t="shared" si="2725"/>
        <v>0</v>
      </c>
      <c r="I523" s="80">
        <f>SUMIF(Y$14:AT$14,C523,Y$6:AT$6)</f>
        <v>0</v>
      </c>
      <c r="J523" s="81">
        <f t="shared" ref="J523:J525" si="3066">IF(H523=0,ROUND(E523*I523,2),ROUND(H523*E523,2))</f>
        <v>0</v>
      </c>
      <c r="K523" s="80">
        <f t="shared" ref="K523:K525" si="3067">ROUND(F523*I523,2)</f>
        <v>0</v>
      </c>
      <c r="L523" s="81">
        <f t="shared" ref="L523:L525" si="3068">IF(H523=0,ROUND(ROUND(F523*I523,2)*G523,2),ROUND(G523*H523,2))</f>
        <v>0</v>
      </c>
      <c r="M523" s="81">
        <f t="shared" ref="M523:M525" si="3069">L523-ROUND(G523*I523,2)</f>
        <v>0</v>
      </c>
      <c r="N523" s="82"/>
      <c r="O523" s="81">
        <f t="shared" ref="O523:O525" si="3070">J523+L523+N523</f>
        <v>0</v>
      </c>
      <c r="Q523" s="83">
        <f t="shared" si="2734"/>
        <v>153.91</v>
      </c>
      <c r="R523" s="81">
        <f t="shared" ref="R523:R525" si="3071">ROUND(Q523*E523,2)</f>
        <v>0</v>
      </c>
      <c r="S523" s="83">
        <f t="shared" ref="S523:S525" si="3072">ROUND(F523*Q523,2)</f>
        <v>169.3</v>
      </c>
      <c r="T523" s="81">
        <f t="shared" ref="T523:T525" si="3073">ROUND(S523*G523,2)</f>
        <v>0</v>
      </c>
      <c r="U523" s="81">
        <f t="shared" ref="U523:U525" si="3074">T523-ROUND(Q523*G523,2)</f>
        <v>0</v>
      </c>
      <c r="V523" s="82"/>
      <c r="W523" s="81">
        <f t="shared" ref="W523:W525" si="3075">R523+T523+V523</f>
        <v>0</v>
      </c>
      <c r="X523" s="10"/>
      <c r="Y523" s="151"/>
      <c r="Z523" s="151"/>
      <c r="AA523" s="151"/>
      <c r="AB523" s="151"/>
      <c r="AC523" s="151"/>
      <c r="AD523" s="151"/>
      <c r="AE523" s="159"/>
      <c r="AF523" s="159"/>
      <c r="AG523" s="159"/>
      <c r="AH523" s="159"/>
      <c r="AI523" s="84">
        <f t="shared" ref="AI523" si="3076">IF($I523=AI$6,$E523,0)</f>
        <v>0</v>
      </c>
      <c r="AJ523" s="84">
        <f t="shared" si="3064"/>
        <v>0</v>
      </c>
      <c r="AK523" s="141">
        <f t="shared" ref="AK523:AK525" si="3077">IF($H523&gt;0,AI523,0)</f>
        <v>0</v>
      </c>
      <c r="AL523" s="141">
        <f t="shared" ref="AL523:AL525" si="3078">IF(AK523&gt;0,1,0)</f>
        <v>0</v>
      </c>
      <c r="AM523" s="141">
        <f t="shared" ref="AM523:AM525" si="3079">IF($H523&gt;0,AJ523,0)</f>
        <v>0</v>
      </c>
      <c r="AN523" s="141">
        <f t="shared" ref="AN523:AN525" si="3080">IF(AM523&gt;0,1,0)</f>
        <v>0</v>
      </c>
      <c r="AO523" s="84">
        <f t="shared" ref="AO523" si="3081">IF($I523=AO$6,$E523,0)</f>
        <v>0</v>
      </c>
      <c r="AP523" s="84">
        <f t="shared" si="3065"/>
        <v>0</v>
      </c>
      <c r="AQ523" s="141">
        <f t="shared" ref="AQ523:AQ525" si="3082">IF($H523&gt;0,AO523,0)</f>
        <v>0</v>
      </c>
      <c r="AR523" s="141">
        <f t="shared" ref="AR523:AR525" si="3083">IF(AQ523&gt;0,1,0)</f>
        <v>0</v>
      </c>
      <c r="AS523" s="141">
        <f t="shared" ref="AS523:AS525" si="3084">IF($H523&gt;0,AP523,0)</f>
        <v>0</v>
      </c>
      <c r="AT523" s="141">
        <f t="shared" ref="AT523:AT525" si="3085">IF(AS523&gt;0,1,0)</f>
        <v>0</v>
      </c>
      <c r="AU523" s="141">
        <f>IF($H523&gt;0,#REF!,0)</f>
        <v>0</v>
      </c>
      <c r="AV523" s="141">
        <f t="shared" ref="AV523:AV525" si="3086">IF(AU523&gt;0,1,0)</f>
        <v>0</v>
      </c>
      <c r="AW523" s="141">
        <f>IF($H523&gt;0,#REF!,0)</f>
        <v>0</v>
      </c>
      <c r="AX523" s="141">
        <f t="shared" ref="AX523:AX525" si="3087">IF(AW523&gt;0,1,0)</f>
        <v>0</v>
      </c>
      <c r="AY523" s="247">
        <f t="shared" si="2726"/>
        <v>0</v>
      </c>
      <c r="AZ523" s="85"/>
      <c r="BA523" s="86">
        <v>0</v>
      </c>
    </row>
    <row r="524" spans="1:53" ht="45.75" x14ac:dyDescent="0.65">
      <c r="A524" s="87" t="str">
        <f>IF(E524+G524&gt;0,A522,"")</f>
        <v/>
      </c>
      <c r="B524" s="87" t="str">
        <f>IF(E524+G524&gt;0,B522,"")</f>
        <v/>
      </c>
      <c r="C524" s="76">
        <f>C523</f>
        <v>6</v>
      </c>
      <c r="D524" s="77" t="s">
        <v>289</v>
      </c>
      <c r="E524" s="78">
        <v>0</v>
      </c>
      <c r="F524" s="137">
        <v>1.5</v>
      </c>
      <c r="G524" s="78">
        <v>0</v>
      </c>
      <c r="H524" s="249">
        <f t="shared" si="2725"/>
        <v>0</v>
      </c>
      <c r="I524" s="80">
        <f>SUMIF(Y$14:AT$14,C524,Y$7:AT$7)</f>
        <v>0</v>
      </c>
      <c r="J524" s="81">
        <f t="shared" si="3066"/>
        <v>0</v>
      </c>
      <c r="K524" s="80">
        <f t="shared" si="3067"/>
        <v>0</v>
      </c>
      <c r="L524" s="81">
        <f t="shared" si="3068"/>
        <v>0</v>
      </c>
      <c r="M524" s="81">
        <f t="shared" si="3069"/>
        <v>0</v>
      </c>
      <c r="N524" s="82"/>
      <c r="O524" s="81">
        <f t="shared" si="3070"/>
        <v>0</v>
      </c>
      <c r="Q524" s="83">
        <f t="shared" si="2734"/>
        <v>153.91</v>
      </c>
      <c r="R524" s="81">
        <f t="shared" si="3071"/>
        <v>0</v>
      </c>
      <c r="S524" s="83">
        <f t="shared" si="3072"/>
        <v>230.87</v>
      </c>
      <c r="T524" s="81">
        <f t="shared" si="3073"/>
        <v>0</v>
      </c>
      <c r="U524" s="81">
        <f t="shared" si="3074"/>
        <v>0</v>
      </c>
      <c r="V524" s="82"/>
      <c r="W524" s="81">
        <f t="shared" si="3075"/>
        <v>0</v>
      </c>
      <c r="X524" s="10"/>
      <c r="Y524" s="151"/>
      <c r="Z524" s="151"/>
      <c r="AA524" s="151"/>
      <c r="AB524" s="151"/>
      <c r="AC524" s="151"/>
      <c r="AD524" s="151"/>
      <c r="AE524" s="159"/>
      <c r="AF524" s="159"/>
      <c r="AG524" s="159"/>
      <c r="AH524" s="159"/>
      <c r="AI524" s="84">
        <f>IF($I524=AI$7,$E524,0)</f>
        <v>0</v>
      </c>
      <c r="AJ524" s="84">
        <f>IF($K524=ROUND(AI$7*$F524,2),$G524,0)</f>
        <v>0</v>
      </c>
      <c r="AK524" s="141">
        <f t="shared" si="3077"/>
        <v>0</v>
      </c>
      <c r="AL524" s="141">
        <f t="shared" si="3078"/>
        <v>0</v>
      </c>
      <c r="AM524" s="141">
        <f t="shared" si="3079"/>
        <v>0</v>
      </c>
      <c r="AN524" s="141">
        <f t="shared" si="3080"/>
        <v>0</v>
      </c>
      <c r="AO524" s="84">
        <f>IF($I524=AO$7,$E524,0)</f>
        <v>0</v>
      </c>
      <c r="AP524" s="84">
        <f>IF($K524=ROUND(AO$7*$F524,2),$G524,0)</f>
        <v>0</v>
      </c>
      <c r="AQ524" s="141">
        <f t="shared" si="3082"/>
        <v>0</v>
      </c>
      <c r="AR524" s="141">
        <f t="shared" si="3083"/>
        <v>0</v>
      </c>
      <c r="AS524" s="141">
        <f t="shared" si="3084"/>
        <v>0</v>
      </c>
      <c r="AT524" s="141">
        <f t="shared" si="3085"/>
        <v>0</v>
      </c>
      <c r="AU524" s="141">
        <f>IF($H524&gt;0,#REF!,0)</f>
        <v>0</v>
      </c>
      <c r="AV524" s="141">
        <f t="shared" si="3086"/>
        <v>0</v>
      </c>
      <c r="AW524" s="141">
        <f>IF($H524&gt;0,#REF!,0)</f>
        <v>0</v>
      </c>
      <c r="AX524" s="141">
        <f t="shared" si="3087"/>
        <v>0</v>
      </c>
      <c r="AY524" s="247">
        <f t="shared" si="2726"/>
        <v>0</v>
      </c>
      <c r="AZ524" s="85"/>
      <c r="BA524" s="86">
        <v>0</v>
      </c>
    </row>
    <row r="525" spans="1:53" ht="45.75" x14ac:dyDescent="0.65">
      <c r="A525" s="87" t="str">
        <f>IF(E525+G525&gt;0,A522,"")</f>
        <v/>
      </c>
      <c r="B525" s="87" t="str">
        <f>IF(E525+G525&gt;0,B522,"")</f>
        <v/>
      </c>
      <c r="C525" s="76">
        <f>C523</f>
        <v>6</v>
      </c>
      <c r="D525" s="77" t="s">
        <v>289</v>
      </c>
      <c r="E525" s="78">
        <v>0</v>
      </c>
      <c r="F525" s="137">
        <v>1.1000000000000001</v>
      </c>
      <c r="G525" s="78">
        <v>0</v>
      </c>
      <c r="H525" s="249">
        <f t="shared" si="2725"/>
        <v>0</v>
      </c>
      <c r="I525" s="80">
        <f>SUMIF(Y$14:AT$14,C525,Y$7:AT$7)</f>
        <v>0</v>
      </c>
      <c r="J525" s="81">
        <f t="shared" si="3066"/>
        <v>0</v>
      </c>
      <c r="K525" s="80">
        <f t="shared" si="3067"/>
        <v>0</v>
      </c>
      <c r="L525" s="81">
        <f t="shared" si="3068"/>
        <v>0</v>
      </c>
      <c r="M525" s="81">
        <f t="shared" si="3069"/>
        <v>0</v>
      </c>
      <c r="N525" s="82"/>
      <c r="O525" s="81">
        <f t="shared" si="3070"/>
        <v>0</v>
      </c>
      <c r="Q525" s="83">
        <f t="shared" si="2734"/>
        <v>153.91</v>
      </c>
      <c r="R525" s="81">
        <f t="shared" si="3071"/>
        <v>0</v>
      </c>
      <c r="S525" s="83">
        <f t="shared" si="3072"/>
        <v>169.3</v>
      </c>
      <c r="T525" s="81">
        <f t="shared" si="3073"/>
        <v>0</v>
      </c>
      <c r="U525" s="81">
        <f t="shared" si="3074"/>
        <v>0</v>
      </c>
      <c r="V525" s="82"/>
      <c r="W525" s="81">
        <f t="shared" si="3075"/>
        <v>0</v>
      </c>
      <c r="X525" s="10"/>
      <c r="Y525" s="151"/>
      <c r="Z525" s="151"/>
      <c r="AA525" s="151"/>
      <c r="AB525" s="151"/>
      <c r="AC525" s="151"/>
      <c r="AD525" s="151"/>
      <c r="AE525" s="159"/>
      <c r="AF525" s="159"/>
      <c r="AG525" s="159"/>
      <c r="AH525" s="159"/>
      <c r="AI525" s="84">
        <f>IF($I525=AI$7,$E525,0)</f>
        <v>0</v>
      </c>
      <c r="AJ525" s="84">
        <f>IF($K525=ROUND(AI$7*$F525,2),$G525,0)</f>
        <v>0</v>
      </c>
      <c r="AK525" s="141">
        <f t="shared" si="3077"/>
        <v>0</v>
      </c>
      <c r="AL525" s="141">
        <f t="shared" si="3078"/>
        <v>0</v>
      </c>
      <c r="AM525" s="141">
        <f t="shared" si="3079"/>
        <v>0</v>
      </c>
      <c r="AN525" s="141">
        <f t="shared" si="3080"/>
        <v>0</v>
      </c>
      <c r="AO525" s="84">
        <f>IF($I525=AO$7,$E525,0)</f>
        <v>0</v>
      </c>
      <c r="AP525" s="84">
        <f>IF($K525=ROUND(AO$7*$F525,2),$G525,0)</f>
        <v>0</v>
      </c>
      <c r="AQ525" s="141">
        <f t="shared" si="3082"/>
        <v>0</v>
      </c>
      <c r="AR525" s="141">
        <f t="shared" si="3083"/>
        <v>0</v>
      </c>
      <c r="AS525" s="141">
        <f t="shared" si="3084"/>
        <v>0</v>
      </c>
      <c r="AT525" s="141">
        <f t="shared" si="3085"/>
        <v>0</v>
      </c>
      <c r="AU525" s="141">
        <f>IF($H525&gt;0,#REF!,0)</f>
        <v>0</v>
      </c>
      <c r="AV525" s="141">
        <f t="shared" si="3086"/>
        <v>0</v>
      </c>
      <c r="AW525" s="141">
        <f>IF($H525&gt;0,#REF!,0)</f>
        <v>0</v>
      </c>
      <c r="AX525" s="141">
        <f t="shared" si="3087"/>
        <v>0</v>
      </c>
      <c r="AY525" s="247">
        <f t="shared" si="2726"/>
        <v>0</v>
      </c>
      <c r="AZ525" s="85"/>
      <c r="BA525" s="86">
        <v>0</v>
      </c>
    </row>
    <row r="526" spans="1:53" ht="45.75" x14ac:dyDescent="0.65">
      <c r="A526" s="74" t="s">
        <v>290</v>
      </c>
      <c r="B526" s="74" t="s">
        <v>46</v>
      </c>
      <c r="C526" s="76">
        <f>C527</f>
        <v>7</v>
      </c>
      <c r="D526" s="77" t="s">
        <v>291</v>
      </c>
      <c r="E526" s="78">
        <v>0.84399999999999997</v>
      </c>
      <c r="F526" s="137">
        <v>1.5</v>
      </c>
      <c r="G526" s="78">
        <v>0</v>
      </c>
      <c r="H526" s="249">
        <f t="shared" si="2725"/>
        <v>8.4400000000000002E-4</v>
      </c>
      <c r="I526" s="80">
        <f>SUMIF(Y$14:AT$14,C526,Y$6:AT$6)</f>
        <v>0</v>
      </c>
      <c r="J526" s="81">
        <f>IF(H526=0,ROUND(E526*I526,2),ROUND(H526*E526,2))</f>
        <v>0</v>
      </c>
      <c r="K526" s="80">
        <f>ROUND(F526*I526,2)</f>
        <v>0</v>
      </c>
      <c r="L526" s="81">
        <f>IF(H526=0,ROUND(ROUND(F526*I526,2)*G526,2),ROUND(G526*H526,2))</f>
        <v>0</v>
      </c>
      <c r="M526" s="81">
        <f>L526-ROUND(G526*I526,2)</f>
        <v>0</v>
      </c>
      <c r="N526" s="82"/>
      <c r="O526" s="81">
        <f>J526+L526+N526</f>
        <v>0</v>
      </c>
      <c r="Q526" s="83">
        <f t="shared" si="2734"/>
        <v>153.91</v>
      </c>
      <c r="R526" s="81">
        <f>ROUND(Q526*E526,2)</f>
        <v>129.9</v>
      </c>
      <c r="S526" s="83">
        <f>ROUND(F526*Q526,2)</f>
        <v>230.87</v>
      </c>
      <c r="T526" s="81">
        <f>ROUND(S526*G526,2)</f>
        <v>0</v>
      </c>
      <c r="U526" s="81">
        <f>T526-ROUND(Q526*G526,2)</f>
        <v>0</v>
      </c>
      <c r="V526" s="82"/>
      <c r="W526" s="81">
        <f>R526+T526+V526</f>
        <v>129.9</v>
      </c>
      <c r="X526" s="10"/>
      <c r="Y526" s="151"/>
      <c r="Z526" s="151"/>
      <c r="AA526" s="151"/>
      <c r="AB526" s="151"/>
      <c r="AC526" s="151"/>
      <c r="AD526" s="151"/>
      <c r="AE526" s="159"/>
      <c r="AF526" s="159"/>
      <c r="AG526" s="159"/>
      <c r="AH526" s="159"/>
      <c r="AI526" s="84">
        <f>IF($I526=AI$6,$E526,0)</f>
        <v>0</v>
      </c>
      <c r="AJ526" s="84">
        <f t="shared" ref="AJ526:AJ527" si="3088">IF($K526=ROUND(AI$6*$F526,2),$G526,0)</f>
        <v>0</v>
      </c>
      <c r="AK526" s="141">
        <f>IF($H526&gt;0,AI526,0)</f>
        <v>0</v>
      </c>
      <c r="AL526" s="141">
        <f>IF(AK526&gt;0,1,0)</f>
        <v>0</v>
      </c>
      <c r="AM526" s="141">
        <f>IF($H526&gt;0,AJ526,0)</f>
        <v>0</v>
      </c>
      <c r="AN526" s="141">
        <f>IF(AM526&gt;0,1,0)</f>
        <v>0</v>
      </c>
      <c r="AO526" s="84">
        <f>IF($I526=AO$6,$E526,0)</f>
        <v>0</v>
      </c>
      <c r="AP526" s="84">
        <f t="shared" ref="AP526:AP527" si="3089">IF($K526=ROUND(AO$6*$F526,2),$G526,0)</f>
        <v>0</v>
      </c>
      <c r="AQ526" s="141">
        <f>IF($H526&gt;0,AO526,0)</f>
        <v>0</v>
      </c>
      <c r="AR526" s="141">
        <f>IF(AQ526&gt;0,1,0)</f>
        <v>0</v>
      </c>
      <c r="AS526" s="141">
        <f>IF($H526&gt;0,AP526,0)</f>
        <v>0</v>
      </c>
      <c r="AT526" s="141">
        <f>IF(AS526&gt;0,1,0)</f>
        <v>0</v>
      </c>
      <c r="AU526" s="141" t="e">
        <f>IF($H526&gt;0,#REF!,0)</f>
        <v>#REF!</v>
      </c>
      <c r="AV526" s="141" t="e">
        <f>IF(AU526&gt;0,1,0)</f>
        <v>#REF!</v>
      </c>
      <c r="AW526" s="141" t="e">
        <f>IF($H526&gt;0,#REF!,0)</f>
        <v>#REF!</v>
      </c>
      <c r="AX526" s="141" t="e">
        <f>IF(AW526&gt;0,1,0)</f>
        <v>#REF!</v>
      </c>
      <c r="AY526" s="247">
        <f t="shared" si="2726"/>
        <v>8.0000000000000004E-4</v>
      </c>
      <c r="AZ526" s="85"/>
      <c r="BA526" s="86">
        <v>0.8</v>
      </c>
    </row>
    <row r="527" spans="1:53" ht="45.75" x14ac:dyDescent="0.65">
      <c r="A527" s="87" t="str">
        <f>IF(E527+G527&gt;0,A526,"")</f>
        <v/>
      </c>
      <c r="B527" s="87" t="str">
        <f>IF(E527+G527&gt;0,B526,"")</f>
        <v/>
      </c>
      <c r="C527" s="76">
        <v>7</v>
      </c>
      <c r="D527" s="77" t="s">
        <v>291</v>
      </c>
      <c r="E527" s="78">
        <v>0</v>
      </c>
      <c r="F527" s="137">
        <v>1.1000000000000001</v>
      </c>
      <c r="G527" s="78">
        <v>0</v>
      </c>
      <c r="H527" s="249">
        <f t="shared" si="2725"/>
        <v>0</v>
      </c>
      <c r="I527" s="80">
        <f>SUMIF(Y$14:AT$14,C527,Y$6:AT$6)</f>
        <v>0</v>
      </c>
      <c r="J527" s="81">
        <f t="shared" ref="J527:J529" si="3090">IF(H527=0,ROUND(E527*I527,2),ROUND(H527*E527,2))</f>
        <v>0</v>
      </c>
      <c r="K527" s="80">
        <f t="shared" ref="K527:K529" si="3091">ROUND(F527*I527,2)</f>
        <v>0</v>
      </c>
      <c r="L527" s="81">
        <f t="shared" ref="L527:L529" si="3092">IF(H527=0,ROUND(ROUND(F527*I527,2)*G527,2),ROUND(G527*H527,2))</f>
        <v>0</v>
      </c>
      <c r="M527" s="81">
        <f t="shared" ref="M527:M529" si="3093">L527-ROUND(G527*I527,2)</f>
        <v>0</v>
      </c>
      <c r="N527" s="82"/>
      <c r="O527" s="81">
        <f t="shared" ref="O527:O529" si="3094">J527+L527+N527</f>
        <v>0</v>
      </c>
      <c r="Q527" s="83">
        <f t="shared" si="2734"/>
        <v>153.91</v>
      </c>
      <c r="R527" s="81">
        <f t="shared" ref="R527:R529" si="3095">ROUND(Q527*E527,2)</f>
        <v>0</v>
      </c>
      <c r="S527" s="83">
        <f t="shared" ref="S527:S529" si="3096">ROUND(F527*Q527,2)</f>
        <v>169.3</v>
      </c>
      <c r="T527" s="81">
        <f t="shared" ref="T527:T529" si="3097">ROUND(S527*G527,2)</f>
        <v>0</v>
      </c>
      <c r="U527" s="81">
        <f t="shared" ref="U527:U529" si="3098">T527-ROUND(Q527*G527,2)</f>
        <v>0</v>
      </c>
      <c r="V527" s="82"/>
      <c r="W527" s="81">
        <f t="shared" ref="W527:W529" si="3099">R527+T527+V527</f>
        <v>0</v>
      </c>
      <c r="X527" s="10"/>
      <c r="Y527" s="151"/>
      <c r="Z527" s="151"/>
      <c r="AA527" s="151"/>
      <c r="AB527" s="151"/>
      <c r="AC527" s="151"/>
      <c r="AD527" s="151"/>
      <c r="AE527" s="159"/>
      <c r="AF527" s="159"/>
      <c r="AG527" s="159"/>
      <c r="AH527" s="159"/>
      <c r="AI527" s="84">
        <f t="shared" ref="AI527" si="3100">IF($I527=AI$6,$E527,0)</f>
        <v>0</v>
      </c>
      <c r="AJ527" s="84">
        <f t="shared" si="3088"/>
        <v>0</v>
      </c>
      <c r="AK527" s="141">
        <f t="shared" ref="AK527:AK529" si="3101">IF($H527&gt;0,AI527,0)</f>
        <v>0</v>
      </c>
      <c r="AL527" s="141">
        <f t="shared" ref="AL527:AL529" si="3102">IF(AK527&gt;0,1,0)</f>
        <v>0</v>
      </c>
      <c r="AM527" s="141">
        <f t="shared" ref="AM527:AM529" si="3103">IF($H527&gt;0,AJ527,0)</f>
        <v>0</v>
      </c>
      <c r="AN527" s="141">
        <f t="shared" ref="AN527:AN529" si="3104">IF(AM527&gt;0,1,0)</f>
        <v>0</v>
      </c>
      <c r="AO527" s="84">
        <f t="shared" ref="AO527" si="3105">IF($I527=AO$6,$E527,0)</f>
        <v>0</v>
      </c>
      <c r="AP527" s="84">
        <f t="shared" si="3089"/>
        <v>0</v>
      </c>
      <c r="AQ527" s="141">
        <f t="shared" ref="AQ527:AQ529" si="3106">IF($H527&gt;0,AO527,0)</f>
        <v>0</v>
      </c>
      <c r="AR527" s="141">
        <f t="shared" ref="AR527:AR529" si="3107">IF(AQ527&gt;0,1,0)</f>
        <v>0</v>
      </c>
      <c r="AS527" s="141">
        <f t="shared" ref="AS527:AS529" si="3108">IF($H527&gt;0,AP527,0)</f>
        <v>0</v>
      </c>
      <c r="AT527" s="141">
        <f t="shared" ref="AT527:AT529" si="3109">IF(AS527&gt;0,1,0)</f>
        <v>0</v>
      </c>
      <c r="AU527" s="141">
        <f>IF($H527&gt;0,#REF!,0)</f>
        <v>0</v>
      </c>
      <c r="AV527" s="141">
        <f t="shared" ref="AV527:AV529" si="3110">IF(AU527&gt;0,1,0)</f>
        <v>0</v>
      </c>
      <c r="AW527" s="141">
        <f>IF($H527&gt;0,#REF!,0)</f>
        <v>0</v>
      </c>
      <c r="AX527" s="141">
        <f t="shared" ref="AX527:AX529" si="3111">IF(AW527&gt;0,1,0)</f>
        <v>0</v>
      </c>
      <c r="AY527" s="247">
        <f t="shared" si="2726"/>
        <v>0</v>
      </c>
      <c r="AZ527" s="85"/>
      <c r="BA527" s="86">
        <v>0</v>
      </c>
    </row>
    <row r="528" spans="1:53" ht="45.75" x14ac:dyDescent="0.65">
      <c r="A528" s="87" t="str">
        <f>IF(E528+G528&gt;0,A526,"")</f>
        <v/>
      </c>
      <c r="B528" s="87" t="str">
        <f>IF(E528+G528&gt;0,B526,"")</f>
        <v/>
      </c>
      <c r="C528" s="76">
        <f>C527</f>
        <v>7</v>
      </c>
      <c r="D528" s="77" t="s">
        <v>291</v>
      </c>
      <c r="E528" s="78">
        <v>0</v>
      </c>
      <c r="F528" s="137">
        <v>1.5</v>
      </c>
      <c r="G528" s="78">
        <v>0</v>
      </c>
      <c r="H528" s="249">
        <f t="shared" si="2725"/>
        <v>0</v>
      </c>
      <c r="I528" s="80">
        <f>SUMIF(Y$14:AT$14,C528,Y$7:AT$7)</f>
        <v>0</v>
      </c>
      <c r="J528" s="81">
        <f t="shared" si="3090"/>
        <v>0</v>
      </c>
      <c r="K528" s="80">
        <f t="shared" si="3091"/>
        <v>0</v>
      </c>
      <c r="L528" s="81">
        <f t="shared" si="3092"/>
        <v>0</v>
      </c>
      <c r="M528" s="81">
        <f t="shared" si="3093"/>
        <v>0</v>
      </c>
      <c r="N528" s="82"/>
      <c r="O528" s="81">
        <f t="shared" si="3094"/>
        <v>0</v>
      </c>
      <c r="Q528" s="83">
        <f t="shared" si="2734"/>
        <v>153.91</v>
      </c>
      <c r="R528" s="81">
        <f t="shared" si="3095"/>
        <v>0</v>
      </c>
      <c r="S528" s="83">
        <f t="shared" si="3096"/>
        <v>230.87</v>
      </c>
      <c r="T528" s="81">
        <f t="shared" si="3097"/>
        <v>0</v>
      </c>
      <c r="U528" s="81">
        <f t="shared" si="3098"/>
        <v>0</v>
      </c>
      <c r="V528" s="82"/>
      <c r="W528" s="81">
        <f t="shared" si="3099"/>
        <v>0</v>
      </c>
      <c r="X528" s="10"/>
      <c r="Y528" s="151"/>
      <c r="Z528" s="151"/>
      <c r="AA528" s="151"/>
      <c r="AB528" s="151"/>
      <c r="AC528" s="151"/>
      <c r="AD528" s="151"/>
      <c r="AE528" s="159"/>
      <c r="AF528" s="159"/>
      <c r="AG528" s="159"/>
      <c r="AH528" s="159"/>
      <c r="AI528" s="84">
        <f>IF($I528=AI$7,$E528,0)</f>
        <v>0</v>
      </c>
      <c r="AJ528" s="84">
        <f>IF($K528=ROUND(AI$7*$F528,2),$G528,0)</f>
        <v>0</v>
      </c>
      <c r="AK528" s="141">
        <f t="shared" si="3101"/>
        <v>0</v>
      </c>
      <c r="AL528" s="141">
        <f t="shared" si="3102"/>
        <v>0</v>
      </c>
      <c r="AM528" s="141">
        <f t="shared" si="3103"/>
        <v>0</v>
      </c>
      <c r="AN528" s="141">
        <f t="shared" si="3104"/>
        <v>0</v>
      </c>
      <c r="AO528" s="84">
        <f>IF($I528=AO$7,$E528,0)</f>
        <v>0</v>
      </c>
      <c r="AP528" s="84">
        <f>IF($K528=ROUND(AO$7*$F528,2),$G528,0)</f>
        <v>0</v>
      </c>
      <c r="AQ528" s="141">
        <f t="shared" si="3106"/>
        <v>0</v>
      </c>
      <c r="AR528" s="141">
        <f t="shared" si="3107"/>
        <v>0</v>
      </c>
      <c r="AS528" s="141">
        <f t="shared" si="3108"/>
        <v>0</v>
      </c>
      <c r="AT528" s="141">
        <f t="shared" si="3109"/>
        <v>0</v>
      </c>
      <c r="AU528" s="141">
        <f>IF($H528&gt;0,#REF!,0)</f>
        <v>0</v>
      </c>
      <c r="AV528" s="141">
        <f t="shared" si="3110"/>
        <v>0</v>
      </c>
      <c r="AW528" s="141">
        <f>IF($H528&gt;0,#REF!,0)</f>
        <v>0</v>
      </c>
      <c r="AX528" s="141">
        <f t="shared" si="3111"/>
        <v>0</v>
      </c>
      <c r="AY528" s="247">
        <f t="shared" si="2726"/>
        <v>0</v>
      </c>
      <c r="AZ528" s="85"/>
      <c r="BA528" s="86">
        <v>0</v>
      </c>
    </row>
    <row r="529" spans="1:53" ht="45.75" x14ac:dyDescent="0.65">
      <c r="A529" s="87" t="str">
        <f>IF(E529+G529&gt;0,A526,"")</f>
        <v/>
      </c>
      <c r="B529" s="87" t="str">
        <f>IF(E529+G529&gt;0,B526,"")</f>
        <v/>
      </c>
      <c r="C529" s="76">
        <f>C527</f>
        <v>7</v>
      </c>
      <c r="D529" s="77" t="s">
        <v>291</v>
      </c>
      <c r="E529" s="78">
        <v>0</v>
      </c>
      <c r="F529" s="137">
        <v>1.1000000000000001</v>
      </c>
      <c r="G529" s="78">
        <v>0</v>
      </c>
      <c r="H529" s="249">
        <f t="shared" ref="H529:H592" si="3112">(E529+G529)/1000</f>
        <v>0</v>
      </c>
      <c r="I529" s="80">
        <f>SUMIF(Y$14:AT$14,C529,Y$7:AT$7)</f>
        <v>0</v>
      </c>
      <c r="J529" s="81">
        <f t="shared" si="3090"/>
        <v>0</v>
      </c>
      <c r="K529" s="80">
        <f t="shared" si="3091"/>
        <v>0</v>
      </c>
      <c r="L529" s="81">
        <f t="shared" si="3092"/>
        <v>0</v>
      </c>
      <c r="M529" s="81">
        <f t="shared" si="3093"/>
        <v>0</v>
      </c>
      <c r="N529" s="82"/>
      <c r="O529" s="81">
        <f t="shared" si="3094"/>
        <v>0</v>
      </c>
      <c r="Q529" s="83">
        <f t="shared" si="2734"/>
        <v>153.91</v>
      </c>
      <c r="R529" s="81">
        <f t="shared" si="3095"/>
        <v>0</v>
      </c>
      <c r="S529" s="83">
        <f t="shared" si="3096"/>
        <v>169.3</v>
      </c>
      <c r="T529" s="81">
        <f t="shared" si="3097"/>
        <v>0</v>
      </c>
      <c r="U529" s="81">
        <f t="shared" si="3098"/>
        <v>0</v>
      </c>
      <c r="V529" s="82"/>
      <c r="W529" s="81">
        <f t="shared" si="3099"/>
        <v>0</v>
      </c>
      <c r="X529" s="10"/>
      <c r="Y529" s="151"/>
      <c r="Z529" s="151"/>
      <c r="AA529" s="151"/>
      <c r="AB529" s="151"/>
      <c r="AC529" s="151"/>
      <c r="AD529" s="151"/>
      <c r="AE529" s="159"/>
      <c r="AF529" s="159"/>
      <c r="AG529" s="159"/>
      <c r="AH529" s="159"/>
      <c r="AI529" s="84">
        <f>IF($I529=AI$7,$E529,0)</f>
        <v>0</v>
      </c>
      <c r="AJ529" s="84">
        <f>IF($K529=ROUND(AI$7*$F529,2),$G529,0)</f>
        <v>0</v>
      </c>
      <c r="AK529" s="141">
        <f t="shared" si="3101"/>
        <v>0</v>
      </c>
      <c r="AL529" s="141">
        <f t="shared" si="3102"/>
        <v>0</v>
      </c>
      <c r="AM529" s="141">
        <f t="shared" si="3103"/>
        <v>0</v>
      </c>
      <c r="AN529" s="141">
        <f t="shared" si="3104"/>
        <v>0</v>
      </c>
      <c r="AO529" s="84">
        <f>IF($I529=AO$7,$E529,0)</f>
        <v>0</v>
      </c>
      <c r="AP529" s="84">
        <f>IF($K529=ROUND(AO$7*$F529,2),$G529,0)</f>
        <v>0</v>
      </c>
      <c r="AQ529" s="141">
        <f t="shared" si="3106"/>
        <v>0</v>
      </c>
      <c r="AR529" s="141">
        <f t="shared" si="3107"/>
        <v>0</v>
      </c>
      <c r="AS529" s="141">
        <f t="shared" si="3108"/>
        <v>0</v>
      </c>
      <c r="AT529" s="141">
        <f t="shared" si="3109"/>
        <v>0</v>
      </c>
      <c r="AU529" s="141">
        <f>IF($H529&gt;0,#REF!,0)</f>
        <v>0</v>
      </c>
      <c r="AV529" s="141">
        <f t="shared" si="3110"/>
        <v>0</v>
      </c>
      <c r="AW529" s="141">
        <f>IF($H529&gt;0,#REF!,0)</f>
        <v>0</v>
      </c>
      <c r="AX529" s="141">
        <f t="shared" si="3111"/>
        <v>0</v>
      </c>
      <c r="AY529" s="247">
        <f t="shared" ref="AY529:AY592" si="3113">BA529/1000</f>
        <v>0</v>
      </c>
      <c r="AZ529" s="85"/>
      <c r="BA529" s="86">
        <v>0</v>
      </c>
    </row>
    <row r="530" spans="1:53" ht="45.75" x14ac:dyDescent="0.65">
      <c r="A530" s="74" t="s">
        <v>292</v>
      </c>
      <c r="B530" s="74" t="s">
        <v>46</v>
      </c>
      <c r="C530" s="76">
        <f>C531</f>
        <v>6</v>
      </c>
      <c r="D530" s="77" t="s">
        <v>293</v>
      </c>
      <c r="E530" s="78">
        <v>2</v>
      </c>
      <c r="F530" s="137">
        <v>1.5</v>
      </c>
      <c r="G530" s="78">
        <v>0</v>
      </c>
      <c r="H530" s="249">
        <f t="shared" si="3112"/>
        <v>2E-3</v>
      </c>
      <c r="I530" s="80">
        <f>SUMIF(Y$14:AT$14,C530,Y$6:AT$6)</f>
        <v>0</v>
      </c>
      <c r="J530" s="81">
        <f>IF(H530=0,ROUND(E530*I530,2),ROUND(H530*E530,2))</f>
        <v>0</v>
      </c>
      <c r="K530" s="80">
        <f>ROUND(F530*I530,2)</f>
        <v>0</v>
      </c>
      <c r="L530" s="81">
        <f>IF(H530=0,ROUND(ROUND(F530*I530,2)*G530,2),ROUND(G530*H530,2))</f>
        <v>0</v>
      </c>
      <c r="M530" s="81">
        <f>L530-ROUND(G530*I530,2)</f>
        <v>0</v>
      </c>
      <c r="N530" s="82"/>
      <c r="O530" s="81">
        <f>J530+L530+N530</f>
        <v>0</v>
      </c>
      <c r="Q530" s="83">
        <f t="shared" si="2734"/>
        <v>153.91</v>
      </c>
      <c r="R530" s="81">
        <f>ROUND(Q530*E530,2)</f>
        <v>307.82</v>
      </c>
      <c r="S530" s="83">
        <f>ROUND(F530*Q530,2)</f>
        <v>230.87</v>
      </c>
      <c r="T530" s="81">
        <f>ROUND(S530*G530,2)</f>
        <v>0</v>
      </c>
      <c r="U530" s="81">
        <f>T530-ROUND(Q530*G530,2)</f>
        <v>0</v>
      </c>
      <c r="V530" s="82"/>
      <c r="W530" s="81">
        <f>R530+T530+V530</f>
        <v>307.82</v>
      </c>
      <c r="X530" s="10"/>
      <c r="Y530" s="151"/>
      <c r="Z530" s="151"/>
      <c r="AA530" s="151"/>
      <c r="AB530" s="151"/>
      <c r="AC530" s="151"/>
      <c r="AD530" s="151"/>
      <c r="AE530" s="159"/>
      <c r="AF530" s="159"/>
      <c r="AG530" s="159"/>
      <c r="AH530" s="159"/>
      <c r="AI530" s="84">
        <f>IF($I530=AI$6,$E530,0)</f>
        <v>0</v>
      </c>
      <c r="AJ530" s="84">
        <f t="shared" ref="AJ530:AJ531" si="3114">IF($K530=ROUND(AI$6*$F530,2),$G530,0)</f>
        <v>0</v>
      </c>
      <c r="AK530" s="141">
        <f>IF($H530&gt;0,AI530,0)</f>
        <v>0</v>
      </c>
      <c r="AL530" s="141">
        <f>IF(AK530&gt;0,1,0)</f>
        <v>0</v>
      </c>
      <c r="AM530" s="141">
        <f>IF($H530&gt;0,AJ530,0)</f>
        <v>0</v>
      </c>
      <c r="AN530" s="141">
        <f>IF(AM530&gt;0,1,0)</f>
        <v>0</v>
      </c>
      <c r="AO530" s="84">
        <f>IF($I530=AO$6,$E530,0)</f>
        <v>0</v>
      </c>
      <c r="AP530" s="84">
        <f t="shared" ref="AP530:AP531" si="3115">IF($K530=ROUND(AO$6*$F530,2),$G530,0)</f>
        <v>0</v>
      </c>
      <c r="AQ530" s="141">
        <f>IF($H530&gt;0,AO530,0)</f>
        <v>0</v>
      </c>
      <c r="AR530" s="141">
        <f>IF(AQ530&gt;0,1,0)</f>
        <v>0</v>
      </c>
      <c r="AS530" s="141">
        <f>IF($H530&gt;0,AP530,0)</f>
        <v>0</v>
      </c>
      <c r="AT530" s="141">
        <f>IF(AS530&gt;0,1,0)</f>
        <v>0</v>
      </c>
      <c r="AU530" s="141" t="e">
        <f>IF($H530&gt;0,#REF!,0)</f>
        <v>#REF!</v>
      </c>
      <c r="AV530" s="141" t="e">
        <f>IF(AU530&gt;0,1,0)</f>
        <v>#REF!</v>
      </c>
      <c r="AW530" s="141" t="e">
        <f>IF($H530&gt;0,#REF!,0)</f>
        <v>#REF!</v>
      </c>
      <c r="AX530" s="141" t="e">
        <f>IF(AW530&gt;0,1,0)</f>
        <v>#REF!</v>
      </c>
      <c r="AY530" s="247">
        <f t="shared" si="3113"/>
        <v>4.3E-3</v>
      </c>
      <c r="AZ530" s="85"/>
      <c r="BA530" s="86">
        <v>4.3</v>
      </c>
    </row>
    <row r="531" spans="1:53" ht="45.75" x14ac:dyDescent="0.65">
      <c r="A531" s="87" t="str">
        <f>IF(E531+G531&gt;0,A530,"")</f>
        <v/>
      </c>
      <c r="B531" s="87" t="str">
        <f>IF(E531+G531&gt;0,B530,"")</f>
        <v/>
      </c>
      <c r="C531" s="76">
        <v>6</v>
      </c>
      <c r="D531" s="77" t="s">
        <v>293</v>
      </c>
      <c r="E531" s="78">
        <v>0</v>
      </c>
      <c r="F531" s="137">
        <v>1.1000000000000001</v>
      </c>
      <c r="G531" s="78">
        <v>0</v>
      </c>
      <c r="H531" s="249">
        <f t="shared" si="3112"/>
        <v>0</v>
      </c>
      <c r="I531" s="80">
        <f>SUMIF(Y$14:AT$14,C531,Y$6:AT$6)</f>
        <v>0</v>
      </c>
      <c r="J531" s="81">
        <f t="shared" ref="J531:J533" si="3116">IF(H531=0,ROUND(E531*I531,2),ROUND(H531*E531,2))</f>
        <v>0</v>
      </c>
      <c r="K531" s="80">
        <f t="shared" ref="K531:K533" si="3117">ROUND(F531*I531,2)</f>
        <v>0</v>
      </c>
      <c r="L531" s="81">
        <f t="shared" ref="L531:L533" si="3118">IF(H531=0,ROUND(ROUND(F531*I531,2)*G531,2),ROUND(G531*H531,2))</f>
        <v>0</v>
      </c>
      <c r="M531" s="81">
        <f t="shared" ref="M531:M533" si="3119">L531-ROUND(G531*I531,2)</f>
        <v>0</v>
      </c>
      <c r="N531" s="82"/>
      <c r="O531" s="81">
        <f t="shared" ref="O531:O533" si="3120">J531+L531+N531</f>
        <v>0</v>
      </c>
      <c r="Q531" s="83">
        <f t="shared" ref="Q531:Q594" si="3121">Q$6</f>
        <v>153.91</v>
      </c>
      <c r="R531" s="81">
        <f t="shared" ref="R531:R533" si="3122">ROUND(Q531*E531,2)</f>
        <v>0</v>
      </c>
      <c r="S531" s="83">
        <f t="shared" ref="S531:S533" si="3123">ROUND(F531*Q531,2)</f>
        <v>169.3</v>
      </c>
      <c r="T531" s="81">
        <f t="shared" ref="T531:T533" si="3124">ROUND(S531*G531,2)</f>
        <v>0</v>
      </c>
      <c r="U531" s="81">
        <f t="shared" ref="U531:U533" si="3125">T531-ROUND(Q531*G531,2)</f>
        <v>0</v>
      </c>
      <c r="V531" s="82"/>
      <c r="W531" s="81">
        <f t="shared" ref="W531:W533" si="3126">R531+T531+V531</f>
        <v>0</v>
      </c>
      <c r="X531" s="10"/>
      <c r="Y531" s="151"/>
      <c r="Z531" s="151"/>
      <c r="AA531" s="151"/>
      <c r="AB531" s="151"/>
      <c r="AC531" s="151"/>
      <c r="AD531" s="151"/>
      <c r="AE531" s="159"/>
      <c r="AF531" s="159"/>
      <c r="AG531" s="159"/>
      <c r="AH531" s="159"/>
      <c r="AI531" s="84">
        <f t="shared" ref="AI531" si="3127">IF($I531=AI$6,$E531,0)</f>
        <v>0</v>
      </c>
      <c r="AJ531" s="84">
        <f t="shared" si="3114"/>
        <v>0</v>
      </c>
      <c r="AK531" s="141">
        <f t="shared" ref="AK531:AK533" si="3128">IF($H531&gt;0,AI531,0)</f>
        <v>0</v>
      </c>
      <c r="AL531" s="141">
        <f t="shared" ref="AL531:AL533" si="3129">IF(AK531&gt;0,1,0)</f>
        <v>0</v>
      </c>
      <c r="AM531" s="141">
        <f t="shared" ref="AM531:AM533" si="3130">IF($H531&gt;0,AJ531,0)</f>
        <v>0</v>
      </c>
      <c r="AN531" s="141">
        <f t="shared" ref="AN531:AN533" si="3131">IF(AM531&gt;0,1,0)</f>
        <v>0</v>
      </c>
      <c r="AO531" s="84">
        <f t="shared" ref="AO531" si="3132">IF($I531=AO$6,$E531,0)</f>
        <v>0</v>
      </c>
      <c r="AP531" s="84">
        <f t="shared" si="3115"/>
        <v>0</v>
      </c>
      <c r="AQ531" s="141">
        <f t="shared" ref="AQ531:AQ533" si="3133">IF($H531&gt;0,AO531,0)</f>
        <v>0</v>
      </c>
      <c r="AR531" s="141">
        <f t="shared" ref="AR531:AR533" si="3134">IF(AQ531&gt;0,1,0)</f>
        <v>0</v>
      </c>
      <c r="AS531" s="141">
        <f t="shared" ref="AS531:AS533" si="3135">IF($H531&gt;0,AP531,0)</f>
        <v>0</v>
      </c>
      <c r="AT531" s="141">
        <f t="shared" ref="AT531:AT533" si="3136">IF(AS531&gt;0,1,0)</f>
        <v>0</v>
      </c>
      <c r="AU531" s="141">
        <f>IF($H531&gt;0,#REF!,0)</f>
        <v>0</v>
      </c>
      <c r="AV531" s="141">
        <f t="shared" ref="AV531:AV533" si="3137">IF(AU531&gt;0,1,0)</f>
        <v>0</v>
      </c>
      <c r="AW531" s="141">
        <f>IF($H531&gt;0,#REF!,0)</f>
        <v>0</v>
      </c>
      <c r="AX531" s="141">
        <f t="shared" ref="AX531:AX533" si="3138">IF(AW531&gt;0,1,0)</f>
        <v>0</v>
      </c>
      <c r="AY531" s="247">
        <f t="shared" si="3113"/>
        <v>0</v>
      </c>
      <c r="AZ531" s="85"/>
      <c r="BA531" s="86">
        <v>0</v>
      </c>
    </row>
    <row r="532" spans="1:53" ht="45.75" x14ac:dyDescent="0.65">
      <c r="A532" s="87" t="str">
        <f>IF(E532+G532&gt;0,A530,"")</f>
        <v/>
      </c>
      <c r="B532" s="87" t="str">
        <f>IF(E532+G532&gt;0,B530,"")</f>
        <v/>
      </c>
      <c r="C532" s="76">
        <f>C531</f>
        <v>6</v>
      </c>
      <c r="D532" s="77" t="s">
        <v>293</v>
      </c>
      <c r="E532" s="78">
        <v>0</v>
      </c>
      <c r="F532" s="137">
        <v>1.5</v>
      </c>
      <c r="G532" s="78">
        <v>0</v>
      </c>
      <c r="H532" s="249">
        <f t="shared" si="3112"/>
        <v>0</v>
      </c>
      <c r="I532" s="80">
        <f>SUMIF(Y$14:AT$14,C532,Y$7:AT$7)</f>
        <v>0</v>
      </c>
      <c r="J532" s="81">
        <f t="shared" si="3116"/>
        <v>0</v>
      </c>
      <c r="K532" s="80">
        <f t="shared" si="3117"/>
        <v>0</v>
      </c>
      <c r="L532" s="81">
        <f t="shared" si="3118"/>
        <v>0</v>
      </c>
      <c r="M532" s="81">
        <f t="shared" si="3119"/>
        <v>0</v>
      </c>
      <c r="N532" s="82"/>
      <c r="O532" s="81">
        <f t="shared" si="3120"/>
        <v>0</v>
      </c>
      <c r="Q532" s="83">
        <f t="shared" si="3121"/>
        <v>153.91</v>
      </c>
      <c r="R532" s="81">
        <f t="shared" si="3122"/>
        <v>0</v>
      </c>
      <c r="S532" s="83">
        <f t="shared" si="3123"/>
        <v>230.87</v>
      </c>
      <c r="T532" s="81">
        <f t="shared" si="3124"/>
        <v>0</v>
      </c>
      <c r="U532" s="81">
        <f t="shared" si="3125"/>
        <v>0</v>
      </c>
      <c r="V532" s="82"/>
      <c r="W532" s="81">
        <f t="shared" si="3126"/>
        <v>0</v>
      </c>
      <c r="X532" s="10"/>
      <c r="Y532" s="151"/>
      <c r="Z532" s="151"/>
      <c r="AA532" s="151"/>
      <c r="AB532" s="151"/>
      <c r="AC532" s="151"/>
      <c r="AD532" s="151"/>
      <c r="AE532" s="159"/>
      <c r="AF532" s="159"/>
      <c r="AG532" s="159"/>
      <c r="AH532" s="159"/>
      <c r="AI532" s="84">
        <f>IF($I532=AI$7,$E532,0)</f>
        <v>0</v>
      </c>
      <c r="AJ532" s="84">
        <f>IF($K532=ROUND(AI$7*$F532,2),$G532,0)</f>
        <v>0</v>
      </c>
      <c r="AK532" s="141">
        <f t="shared" si="3128"/>
        <v>0</v>
      </c>
      <c r="AL532" s="141">
        <f t="shared" si="3129"/>
        <v>0</v>
      </c>
      <c r="AM532" s="141">
        <f t="shared" si="3130"/>
        <v>0</v>
      </c>
      <c r="AN532" s="141">
        <f t="shared" si="3131"/>
        <v>0</v>
      </c>
      <c r="AO532" s="84">
        <f>IF($I532=AO$7,$E532,0)</f>
        <v>0</v>
      </c>
      <c r="AP532" s="84">
        <f>IF($K532=ROUND(AO$7*$F532,2),$G532,0)</f>
        <v>0</v>
      </c>
      <c r="AQ532" s="141">
        <f t="shared" si="3133"/>
        <v>0</v>
      </c>
      <c r="AR532" s="141">
        <f t="shared" si="3134"/>
        <v>0</v>
      </c>
      <c r="AS532" s="141">
        <f t="shared" si="3135"/>
        <v>0</v>
      </c>
      <c r="AT532" s="141">
        <f t="shared" si="3136"/>
        <v>0</v>
      </c>
      <c r="AU532" s="141">
        <f>IF($H532&gt;0,#REF!,0)</f>
        <v>0</v>
      </c>
      <c r="AV532" s="141">
        <f t="shared" si="3137"/>
        <v>0</v>
      </c>
      <c r="AW532" s="141">
        <f>IF($H532&gt;0,#REF!,0)</f>
        <v>0</v>
      </c>
      <c r="AX532" s="141">
        <f t="shared" si="3138"/>
        <v>0</v>
      </c>
      <c r="AY532" s="247">
        <f t="shared" si="3113"/>
        <v>0</v>
      </c>
      <c r="AZ532" s="85"/>
      <c r="BA532" s="86">
        <v>0</v>
      </c>
    </row>
    <row r="533" spans="1:53" ht="45.75" x14ac:dyDescent="0.65">
      <c r="A533" s="87" t="str">
        <f>IF(E533+G533&gt;0,A530,"")</f>
        <v/>
      </c>
      <c r="B533" s="87" t="str">
        <f>IF(E533+G533&gt;0,B530,"")</f>
        <v/>
      </c>
      <c r="C533" s="76">
        <f>C531</f>
        <v>6</v>
      </c>
      <c r="D533" s="77" t="s">
        <v>293</v>
      </c>
      <c r="E533" s="78">
        <v>0</v>
      </c>
      <c r="F533" s="137">
        <v>1.1000000000000001</v>
      </c>
      <c r="G533" s="78">
        <v>0</v>
      </c>
      <c r="H533" s="249">
        <f t="shared" si="3112"/>
        <v>0</v>
      </c>
      <c r="I533" s="80">
        <f>SUMIF(Y$14:AT$14,C533,Y$7:AT$7)</f>
        <v>0</v>
      </c>
      <c r="J533" s="81">
        <f t="shared" si="3116"/>
        <v>0</v>
      </c>
      <c r="K533" s="80">
        <f t="shared" si="3117"/>
        <v>0</v>
      </c>
      <c r="L533" s="81">
        <f t="shared" si="3118"/>
        <v>0</v>
      </c>
      <c r="M533" s="81">
        <f t="shared" si="3119"/>
        <v>0</v>
      </c>
      <c r="N533" s="82"/>
      <c r="O533" s="81">
        <f t="shared" si="3120"/>
        <v>0</v>
      </c>
      <c r="Q533" s="83">
        <f t="shared" si="3121"/>
        <v>153.91</v>
      </c>
      <c r="R533" s="81">
        <f t="shared" si="3122"/>
        <v>0</v>
      </c>
      <c r="S533" s="83">
        <f t="shared" si="3123"/>
        <v>169.3</v>
      </c>
      <c r="T533" s="81">
        <f t="shared" si="3124"/>
        <v>0</v>
      </c>
      <c r="U533" s="81">
        <f t="shared" si="3125"/>
        <v>0</v>
      </c>
      <c r="V533" s="82"/>
      <c r="W533" s="81">
        <f t="shared" si="3126"/>
        <v>0</v>
      </c>
      <c r="X533" s="10"/>
      <c r="Y533" s="151"/>
      <c r="Z533" s="151"/>
      <c r="AA533" s="151"/>
      <c r="AB533" s="151"/>
      <c r="AC533" s="151"/>
      <c r="AD533" s="151"/>
      <c r="AE533" s="159"/>
      <c r="AF533" s="159"/>
      <c r="AG533" s="159"/>
      <c r="AH533" s="159"/>
      <c r="AI533" s="84">
        <f>IF($I533=AI$7,$E533,0)</f>
        <v>0</v>
      </c>
      <c r="AJ533" s="84">
        <f>IF($K533=ROUND(AI$7*$F533,2),$G533,0)</f>
        <v>0</v>
      </c>
      <c r="AK533" s="141">
        <f t="shared" si="3128"/>
        <v>0</v>
      </c>
      <c r="AL533" s="141">
        <f t="shared" si="3129"/>
        <v>0</v>
      </c>
      <c r="AM533" s="141">
        <f t="shared" si="3130"/>
        <v>0</v>
      </c>
      <c r="AN533" s="141">
        <f t="shared" si="3131"/>
        <v>0</v>
      </c>
      <c r="AO533" s="84">
        <f>IF($I533=AO$7,$E533,0)</f>
        <v>0</v>
      </c>
      <c r="AP533" s="84">
        <f>IF($K533=ROUND(AO$7*$F533,2),$G533,0)</f>
        <v>0</v>
      </c>
      <c r="AQ533" s="141">
        <f t="shared" si="3133"/>
        <v>0</v>
      </c>
      <c r="AR533" s="141">
        <f t="shared" si="3134"/>
        <v>0</v>
      </c>
      <c r="AS533" s="141">
        <f t="shared" si="3135"/>
        <v>0</v>
      </c>
      <c r="AT533" s="141">
        <f t="shared" si="3136"/>
        <v>0</v>
      </c>
      <c r="AU533" s="141">
        <f>IF($H533&gt;0,#REF!,0)</f>
        <v>0</v>
      </c>
      <c r="AV533" s="141">
        <f t="shared" si="3137"/>
        <v>0</v>
      </c>
      <c r="AW533" s="141">
        <f>IF($H533&gt;0,#REF!,0)</f>
        <v>0</v>
      </c>
      <c r="AX533" s="141">
        <f t="shared" si="3138"/>
        <v>0</v>
      </c>
      <c r="AY533" s="247">
        <f t="shared" si="3113"/>
        <v>0</v>
      </c>
      <c r="AZ533" s="85"/>
      <c r="BA533" s="86">
        <v>0</v>
      </c>
    </row>
    <row r="534" spans="1:53" ht="45.75" x14ac:dyDescent="0.65">
      <c r="A534" s="74" t="s">
        <v>294</v>
      </c>
      <c r="B534" s="74" t="s">
        <v>46</v>
      </c>
      <c r="C534" s="76">
        <f>C535</f>
        <v>7</v>
      </c>
      <c r="D534" s="77" t="s">
        <v>295</v>
      </c>
      <c r="E534" s="78">
        <v>0.21999999999999997</v>
      </c>
      <c r="F534" s="137">
        <v>1.5</v>
      </c>
      <c r="G534" s="78">
        <v>8.2000000000000003E-2</v>
      </c>
      <c r="H534" s="249">
        <f t="shared" si="3112"/>
        <v>3.0199999999999997E-4</v>
      </c>
      <c r="I534" s="80">
        <f>SUMIF(Y$14:AT$14,C534,Y$6:AT$6)</f>
        <v>0</v>
      </c>
      <c r="J534" s="81">
        <f>IF(H534=0,ROUND(E534*I534,2),ROUND(H534*E534,2))</f>
        <v>0</v>
      </c>
      <c r="K534" s="80">
        <f>ROUND(F534*I534,2)</f>
        <v>0</v>
      </c>
      <c r="L534" s="81">
        <f>IF(H534=0,ROUND(ROUND(F534*I534,2)*G534,2),ROUND(G534*H534,2))</f>
        <v>0</v>
      </c>
      <c r="M534" s="81">
        <f>L534-ROUND(G534*I534,2)</f>
        <v>0</v>
      </c>
      <c r="N534" s="82"/>
      <c r="O534" s="81">
        <f>J534+L534+N534</f>
        <v>0</v>
      </c>
      <c r="Q534" s="83">
        <f t="shared" si="3121"/>
        <v>153.91</v>
      </c>
      <c r="R534" s="81">
        <f>ROUND(Q534*E534,2)</f>
        <v>33.86</v>
      </c>
      <c r="S534" s="83">
        <f>ROUND(F534*Q534,2)</f>
        <v>230.87</v>
      </c>
      <c r="T534" s="81">
        <f>ROUND(S534*G534,2)</f>
        <v>18.93</v>
      </c>
      <c r="U534" s="81">
        <f>T534-ROUND(Q534*G534,2)</f>
        <v>6.3100000000000005</v>
      </c>
      <c r="V534" s="82"/>
      <c r="W534" s="81">
        <f>R534+T534+V534</f>
        <v>52.79</v>
      </c>
      <c r="X534" s="10"/>
      <c r="Y534" s="151"/>
      <c r="Z534" s="151"/>
      <c r="AA534" s="151"/>
      <c r="AB534" s="151"/>
      <c r="AC534" s="151"/>
      <c r="AD534" s="151"/>
      <c r="AE534" s="159"/>
      <c r="AF534" s="159"/>
      <c r="AG534" s="159"/>
      <c r="AH534" s="159"/>
      <c r="AI534" s="84">
        <f>IF($I534=AI$6,$E534,0)</f>
        <v>0</v>
      </c>
      <c r="AJ534" s="84">
        <f t="shared" ref="AJ534:AJ535" si="3139">IF($K534=ROUND(AI$6*$F534,2),$G534,0)</f>
        <v>0</v>
      </c>
      <c r="AK534" s="141">
        <f>IF($H534&gt;0,AI534,0)</f>
        <v>0</v>
      </c>
      <c r="AL534" s="141">
        <f>IF(AK534&gt;0,1,0)</f>
        <v>0</v>
      </c>
      <c r="AM534" s="141">
        <f>IF($H534&gt;0,AJ534,0)</f>
        <v>0</v>
      </c>
      <c r="AN534" s="141">
        <f>IF(AM534&gt;0,1,0)</f>
        <v>0</v>
      </c>
      <c r="AO534" s="84">
        <f>IF($I534=AO$6,$E534,0)</f>
        <v>0</v>
      </c>
      <c r="AP534" s="84">
        <f t="shared" ref="AP534:AP535" si="3140">IF($K534=ROUND(AO$6*$F534,2),$G534,0)</f>
        <v>0</v>
      </c>
      <c r="AQ534" s="141">
        <f>IF($H534&gt;0,AO534,0)</f>
        <v>0</v>
      </c>
      <c r="AR534" s="141">
        <f>IF(AQ534&gt;0,1,0)</f>
        <v>0</v>
      </c>
      <c r="AS534" s="141">
        <f>IF($H534&gt;0,AP534,0)</f>
        <v>0</v>
      </c>
      <c r="AT534" s="141">
        <f>IF(AS534&gt;0,1,0)</f>
        <v>0</v>
      </c>
      <c r="AU534" s="141" t="e">
        <f>IF($H534&gt;0,#REF!,0)</f>
        <v>#REF!</v>
      </c>
      <c r="AV534" s="141" t="e">
        <f>IF(AU534&gt;0,1,0)</f>
        <v>#REF!</v>
      </c>
      <c r="AW534" s="141" t="e">
        <f>IF($H534&gt;0,#REF!,0)</f>
        <v>#REF!</v>
      </c>
      <c r="AX534" s="141" t="e">
        <f>IF(AW534&gt;0,1,0)</f>
        <v>#REF!</v>
      </c>
      <c r="AY534" s="247">
        <f t="shared" si="3113"/>
        <v>2.0000000000000001E-4</v>
      </c>
      <c r="AZ534" s="85"/>
      <c r="BA534" s="86">
        <v>0.2</v>
      </c>
    </row>
    <row r="535" spans="1:53" ht="45.75" x14ac:dyDescent="0.65">
      <c r="A535" s="87" t="str">
        <f>IF(E535+G535&gt;0,A534,"")</f>
        <v/>
      </c>
      <c r="B535" s="87" t="str">
        <f>IF(E535+G535&gt;0,B534,"")</f>
        <v/>
      </c>
      <c r="C535" s="76">
        <v>7</v>
      </c>
      <c r="D535" s="77" t="s">
        <v>295</v>
      </c>
      <c r="E535" s="78">
        <v>0</v>
      </c>
      <c r="F535" s="137">
        <v>1.1000000000000001</v>
      </c>
      <c r="G535" s="78">
        <v>0</v>
      </c>
      <c r="H535" s="249">
        <f t="shared" si="3112"/>
        <v>0</v>
      </c>
      <c r="I535" s="80">
        <f>SUMIF(Y$14:AT$14,C535,Y$6:AT$6)</f>
        <v>0</v>
      </c>
      <c r="J535" s="81">
        <f t="shared" ref="J535:J537" si="3141">IF(H535=0,ROUND(E535*I535,2),ROUND(H535*E535,2))</f>
        <v>0</v>
      </c>
      <c r="K535" s="80">
        <f t="shared" ref="K535:K537" si="3142">ROUND(F535*I535,2)</f>
        <v>0</v>
      </c>
      <c r="L535" s="81">
        <f t="shared" ref="L535:L537" si="3143">IF(H535=0,ROUND(ROUND(F535*I535,2)*G535,2),ROUND(G535*H535,2))</f>
        <v>0</v>
      </c>
      <c r="M535" s="81">
        <f t="shared" ref="M535:M537" si="3144">L535-ROUND(G535*I535,2)</f>
        <v>0</v>
      </c>
      <c r="N535" s="82"/>
      <c r="O535" s="81">
        <f t="shared" ref="O535:O537" si="3145">J535+L535+N535</f>
        <v>0</v>
      </c>
      <c r="Q535" s="83">
        <f t="shared" si="3121"/>
        <v>153.91</v>
      </c>
      <c r="R535" s="81">
        <f t="shared" ref="R535:R537" si="3146">ROUND(Q535*E535,2)</f>
        <v>0</v>
      </c>
      <c r="S535" s="83">
        <f t="shared" ref="S535:S537" si="3147">ROUND(F535*Q535,2)</f>
        <v>169.3</v>
      </c>
      <c r="T535" s="81">
        <f t="shared" ref="T535:T537" si="3148">ROUND(S535*G535,2)</f>
        <v>0</v>
      </c>
      <c r="U535" s="81">
        <f t="shared" ref="U535:U537" si="3149">T535-ROUND(Q535*G535,2)</f>
        <v>0</v>
      </c>
      <c r="V535" s="82"/>
      <c r="W535" s="81">
        <f t="shared" ref="W535:W537" si="3150">R535+T535+V535</f>
        <v>0</v>
      </c>
      <c r="X535" s="10"/>
      <c r="Y535" s="151"/>
      <c r="Z535" s="151"/>
      <c r="AA535" s="151"/>
      <c r="AB535" s="151"/>
      <c r="AC535" s="151"/>
      <c r="AD535" s="151"/>
      <c r="AE535" s="159"/>
      <c r="AF535" s="159"/>
      <c r="AG535" s="159"/>
      <c r="AH535" s="159"/>
      <c r="AI535" s="84">
        <f t="shared" ref="AI535" si="3151">IF($I535=AI$6,$E535,0)</f>
        <v>0</v>
      </c>
      <c r="AJ535" s="84">
        <f t="shared" si="3139"/>
        <v>0</v>
      </c>
      <c r="AK535" s="141">
        <f t="shared" ref="AK535:AK537" si="3152">IF($H535&gt;0,AI535,0)</f>
        <v>0</v>
      </c>
      <c r="AL535" s="141">
        <f t="shared" ref="AL535:AL537" si="3153">IF(AK535&gt;0,1,0)</f>
        <v>0</v>
      </c>
      <c r="AM535" s="141">
        <f t="shared" ref="AM535:AM537" si="3154">IF($H535&gt;0,AJ535,0)</f>
        <v>0</v>
      </c>
      <c r="AN535" s="141">
        <f t="shared" ref="AN535:AN537" si="3155">IF(AM535&gt;0,1,0)</f>
        <v>0</v>
      </c>
      <c r="AO535" s="84">
        <f t="shared" ref="AO535" si="3156">IF($I535=AO$6,$E535,0)</f>
        <v>0</v>
      </c>
      <c r="AP535" s="84">
        <f t="shared" si="3140"/>
        <v>0</v>
      </c>
      <c r="AQ535" s="141">
        <f t="shared" ref="AQ535:AQ537" si="3157">IF($H535&gt;0,AO535,0)</f>
        <v>0</v>
      </c>
      <c r="AR535" s="141">
        <f t="shared" ref="AR535:AR537" si="3158">IF(AQ535&gt;0,1,0)</f>
        <v>0</v>
      </c>
      <c r="AS535" s="141">
        <f t="shared" ref="AS535:AS537" si="3159">IF($H535&gt;0,AP535,0)</f>
        <v>0</v>
      </c>
      <c r="AT535" s="141">
        <f t="shared" ref="AT535:AT537" si="3160">IF(AS535&gt;0,1,0)</f>
        <v>0</v>
      </c>
      <c r="AU535" s="141">
        <f>IF($H535&gt;0,#REF!,0)</f>
        <v>0</v>
      </c>
      <c r="AV535" s="141">
        <f t="shared" ref="AV535:AV537" si="3161">IF(AU535&gt;0,1,0)</f>
        <v>0</v>
      </c>
      <c r="AW535" s="141">
        <f>IF($H535&gt;0,#REF!,0)</f>
        <v>0</v>
      </c>
      <c r="AX535" s="141">
        <f t="shared" ref="AX535:AX537" si="3162">IF(AW535&gt;0,1,0)</f>
        <v>0</v>
      </c>
      <c r="AY535" s="247">
        <f t="shared" si="3113"/>
        <v>0</v>
      </c>
      <c r="AZ535" s="85"/>
      <c r="BA535" s="86">
        <v>0</v>
      </c>
    </row>
    <row r="536" spans="1:53" ht="45.75" x14ac:dyDescent="0.65">
      <c r="A536" s="87" t="str">
        <f>IF(E536+G536&gt;0,A534,"")</f>
        <v/>
      </c>
      <c r="B536" s="87" t="str">
        <f>IF(E536+G536&gt;0,B534,"")</f>
        <v/>
      </c>
      <c r="C536" s="76">
        <f>C535</f>
        <v>7</v>
      </c>
      <c r="D536" s="77" t="s">
        <v>295</v>
      </c>
      <c r="E536" s="78">
        <v>0</v>
      </c>
      <c r="F536" s="137">
        <v>1.5</v>
      </c>
      <c r="G536" s="78">
        <v>0</v>
      </c>
      <c r="H536" s="249">
        <f t="shared" si="3112"/>
        <v>0</v>
      </c>
      <c r="I536" s="80">
        <f>SUMIF(Y$14:AT$14,C536,Y$7:AT$7)</f>
        <v>0</v>
      </c>
      <c r="J536" s="81">
        <f t="shared" si="3141"/>
        <v>0</v>
      </c>
      <c r="K536" s="80">
        <f t="shared" si="3142"/>
        <v>0</v>
      </c>
      <c r="L536" s="81">
        <f t="shared" si="3143"/>
        <v>0</v>
      </c>
      <c r="M536" s="81">
        <f t="shared" si="3144"/>
        <v>0</v>
      </c>
      <c r="N536" s="82"/>
      <c r="O536" s="81">
        <f t="shared" si="3145"/>
        <v>0</v>
      </c>
      <c r="Q536" s="83">
        <f t="shared" si="3121"/>
        <v>153.91</v>
      </c>
      <c r="R536" s="81">
        <f t="shared" si="3146"/>
        <v>0</v>
      </c>
      <c r="S536" s="83">
        <f t="shared" si="3147"/>
        <v>230.87</v>
      </c>
      <c r="T536" s="81">
        <f t="shared" si="3148"/>
        <v>0</v>
      </c>
      <c r="U536" s="81">
        <f t="shared" si="3149"/>
        <v>0</v>
      </c>
      <c r="V536" s="82"/>
      <c r="W536" s="81">
        <f t="shared" si="3150"/>
        <v>0</v>
      </c>
      <c r="X536" s="10"/>
      <c r="Y536" s="151"/>
      <c r="Z536" s="151"/>
      <c r="AA536" s="151"/>
      <c r="AB536" s="151"/>
      <c r="AC536" s="151"/>
      <c r="AD536" s="151"/>
      <c r="AE536" s="159"/>
      <c r="AF536" s="159"/>
      <c r="AG536" s="159"/>
      <c r="AH536" s="159"/>
      <c r="AI536" s="84">
        <f>IF($I536=AI$7,$E536,0)</f>
        <v>0</v>
      </c>
      <c r="AJ536" s="84">
        <f>IF($K536=ROUND(AI$7*$F536,2),$G536,0)</f>
        <v>0</v>
      </c>
      <c r="AK536" s="141">
        <f t="shared" si="3152"/>
        <v>0</v>
      </c>
      <c r="AL536" s="141">
        <f t="shared" si="3153"/>
        <v>0</v>
      </c>
      <c r="AM536" s="141">
        <f t="shared" si="3154"/>
        <v>0</v>
      </c>
      <c r="AN536" s="141">
        <f t="shared" si="3155"/>
        <v>0</v>
      </c>
      <c r="AO536" s="84">
        <f>IF($I536=AO$7,$E536,0)</f>
        <v>0</v>
      </c>
      <c r="AP536" s="84">
        <f>IF($K536=ROUND(AO$7*$F536,2),$G536,0)</f>
        <v>0</v>
      </c>
      <c r="AQ536" s="141">
        <f t="shared" si="3157"/>
        <v>0</v>
      </c>
      <c r="AR536" s="141">
        <f t="shared" si="3158"/>
        <v>0</v>
      </c>
      <c r="AS536" s="141">
        <f t="shared" si="3159"/>
        <v>0</v>
      </c>
      <c r="AT536" s="141">
        <f t="shared" si="3160"/>
        <v>0</v>
      </c>
      <c r="AU536" s="141">
        <f>IF($H536&gt;0,#REF!,0)</f>
        <v>0</v>
      </c>
      <c r="AV536" s="141">
        <f t="shared" si="3161"/>
        <v>0</v>
      </c>
      <c r="AW536" s="141">
        <f>IF($H536&gt;0,#REF!,0)</f>
        <v>0</v>
      </c>
      <c r="AX536" s="141">
        <f t="shared" si="3162"/>
        <v>0</v>
      </c>
      <c r="AY536" s="247">
        <f t="shared" si="3113"/>
        <v>0</v>
      </c>
      <c r="AZ536" s="85"/>
      <c r="BA536" s="86">
        <v>0</v>
      </c>
    </row>
    <row r="537" spans="1:53" ht="45.75" x14ac:dyDescent="0.65">
      <c r="A537" s="87" t="str">
        <f>IF(E537+G537&gt;0,A534,"")</f>
        <v/>
      </c>
      <c r="B537" s="87" t="str">
        <f>IF(E537+G537&gt;0,B534,"")</f>
        <v/>
      </c>
      <c r="C537" s="76">
        <f>C535</f>
        <v>7</v>
      </c>
      <c r="D537" s="77" t="s">
        <v>295</v>
      </c>
      <c r="E537" s="78">
        <v>0</v>
      </c>
      <c r="F537" s="137">
        <v>1.1000000000000001</v>
      </c>
      <c r="G537" s="78">
        <v>0</v>
      </c>
      <c r="H537" s="249">
        <f t="shared" si="3112"/>
        <v>0</v>
      </c>
      <c r="I537" s="80">
        <f>SUMIF(Y$14:AT$14,C537,Y$7:AT$7)</f>
        <v>0</v>
      </c>
      <c r="J537" s="81">
        <f t="shared" si="3141"/>
        <v>0</v>
      </c>
      <c r="K537" s="80">
        <f t="shared" si="3142"/>
        <v>0</v>
      </c>
      <c r="L537" s="81">
        <f t="shared" si="3143"/>
        <v>0</v>
      </c>
      <c r="M537" s="81">
        <f t="shared" si="3144"/>
        <v>0</v>
      </c>
      <c r="N537" s="82"/>
      <c r="O537" s="81">
        <f t="shared" si="3145"/>
        <v>0</v>
      </c>
      <c r="Q537" s="83">
        <f t="shared" si="3121"/>
        <v>153.91</v>
      </c>
      <c r="R537" s="81">
        <f t="shared" si="3146"/>
        <v>0</v>
      </c>
      <c r="S537" s="83">
        <f t="shared" si="3147"/>
        <v>169.3</v>
      </c>
      <c r="T537" s="81">
        <f t="shared" si="3148"/>
        <v>0</v>
      </c>
      <c r="U537" s="81">
        <f t="shared" si="3149"/>
        <v>0</v>
      </c>
      <c r="V537" s="82"/>
      <c r="W537" s="81">
        <f t="shared" si="3150"/>
        <v>0</v>
      </c>
      <c r="X537" s="10"/>
      <c r="Y537" s="151"/>
      <c r="Z537" s="151"/>
      <c r="AA537" s="151"/>
      <c r="AB537" s="151"/>
      <c r="AC537" s="151"/>
      <c r="AD537" s="151"/>
      <c r="AE537" s="159"/>
      <c r="AF537" s="159"/>
      <c r="AG537" s="159"/>
      <c r="AH537" s="159"/>
      <c r="AI537" s="84">
        <f>IF($I537=AI$7,$E537,0)</f>
        <v>0</v>
      </c>
      <c r="AJ537" s="84">
        <f>IF($K537=ROUND(AI$7*$F537,2),$G537,0)</f>
        <v>0</v>
      </c>
      <c r="AK537" s="141">
        <f t="shared" si="3152"/>
        <v>0</v>
      </c>
      <c r="AL537" s="141">
        <f t="shared" si="3153"/>
        <v>0</v>
      </c>
      <c r="AM537" s="141">
        <f t="shared" si="3154"/>
        <v>0</v>
      </c>
      <c r="AN537" s="141">
        <f t="shared" si="3155"/>
        <v>0</v>
      </c>
      <c r="AO537" s="84">
        <f>IF($I537=AO$7,$E537,0)</f>
        <v>0</v>
      </c>
      <c r="AP537" s="84">
        <f>IF($K537=ROUND(AO$7*$F537,2),$G537,0)</f>
        <v>0</v>
      </c>
      <c r="AQ537" s="141">
        <f t="shared" si="3157"/>
        <v>0</v>
      </c>
      <c r="AR537" s="141">
        <f t="shared" si="3158"/>
        <v>0</v>
      </c>
      <c r="AS537" s="141">
        <f t="shared" si="3159"/>
        <v>0</v>
      </c>
      <c r="AT537" s="141">
        <f t="shared" si="3160"/>
        <v>0</v>
      </c>
      <c r="AU537" s="141">
        <f>IF($H537&gt;0,#REF!,0)</f>
        <v>0</v>
      </c>
      <c r="AV537" s="141">
        <f t="shared" si="3161"/>
        <v>0</v>
      </c>
      <c r="AW537" s="141">
        <f>IF($H537&gt;0,#REF!,0)</f>
        <v>0</v>
      </c>
      <c r="AX537" s="141">
        <f t="shared" si="3162"/>
        <v>0</v>
      </c>
      <c r="AY537" s="247">
        <f t="shared" si="3113"/>
        <v>0</v>
      </c>
      <c r="AZ537" s="85"/>
      <c r="BA537" s="86">
        <v>0</v>
      </c>
    </row>
    <row r="538" spans="1:53" ht="45.75" x14ac:dyDescent="0.65">
      <c r="A538" s="74" t="s">
        <v>296</v>
      </c>
      <c r="B538" s="74" t="s">
        <v>46</v>
      </c>
      <c r="C538" s="76">
        <f>C539</f>
        <v>6</v>
      </c>
      <c r="D538" s="77" t="s">
        <v>297</v>
      </c>
      <c r="E538" s="78">
        <v>4.7610000000000001</v>
      </c>
      <c r="F538" s="137">
        <v>1.5</v>
      </c>
      <c r="G538" s="78">
        <v>0</v>
      </c>
      <c r="H538" s="249">
        <f t="shared" si="3112"/>
        <v>4.7610000000000005E-3</v>
      </c>
      <c r="I538" s="80">
        <f>SUMIF(Y$14:AT$14,C538,Y$6:AT$6)</f>
        <v>0</v>
      </c>
      <c r="J538" s="81">
        <f>IF(H538=0,ROUND(E538*I538,2),ROUND(H538*E538,2))</f>
        <v>0.02</v>
      </c>
      <c r="K538" s="80">
        <f>ROUND(F538*I538,2)</f>
        <v>0</v>
      </c>
      <c r="L538" s="81">
        <f>IF(H538=0,ROUND(ROUND(F538*I538,2)*G538,2),ROUND(G538*H538,2))</f>
        <v>0</v>
      </c>
      <c r="M538" s="81">
        <f>L538-ROUND(G538*I538,2)</f>
        <v>0</v>
      </c>
      <c r="N538" s="82"/>
      <c r="O538" s="81">
        <f>J538+L538+N538</f>
        <v>0.02</v>
      </c>
      <c r="Q538" s="83">
        <f t="shared" si="3121"/>
        <v>153.91</v>
      </c>
      <c r="R538" s="81">
        <f>ROUND(Q538*E538,2)</f>
        <v>732.77</v>
      </c>
      <c r="S538" s="83">
        <f>ROUND(F538*Q538,2)</f>
        <v>230.87</v>
      </c>
      <c r="T538" s="81">
        <f>ROUND(S538*G538,2)</f>
        <v>0</v>
      </c>
      <c r="U538" s="81">
        <f>T538-ROUND(Q538*G538,2)</f>
        <v>0</v>
      </c>
      <c r="V538" s="82"/>
      <c r="W538" s="81">
        <f>R538+T538+V538</f>
        <v>732.77</v>
      </c>
      <c r="X538" s="10"/>
      <c r="Y538" s="151"/>
      <c r="Z538" s="151"/>
      <c r="AA538" s="151"/>
      <c r="AB538" s="151"/>
      <c r="AC538" s="151"/>
      <c r="AD538" s="151"/>
      <c r="AE538" s="159"/>
      <c r="AF538" s="159"/>
      <c r="AG538" s="159"/>
      <c r="AH538" s="159"/>
      <c r="AI538" s="84">
        <f>IF($I538=AI$6,$E538,0)</f>
        <v>0</v>
      </c>
      <c r="AJ538" s="84">
        <f t="shared" ref="AJ538:AJ539" si="3163">IF($K538=ROUND(AI$6*$F538,2),$G538,0)</f>
        <v>0</v>
      </c>
      <c r="AK538" s="141">
        <f>IF($H538&gt;0,AI538,0)</f>
        <v>0</v>
      </c>
      <c r="AL538" s="141">
        <f>IF(AK538&gt;0,1,0)</f>
        <v>0</v>
      </c>
      <c r="AM538" s="141">
        <f>IF($H538&gt;0,AJ538,0)</f>
        <v>0</v>
      </c>
      <c r="AN538" s="141">
        <f>IF(AM538&gt;0,1,0)</f>
        <v>0</v>
      </c>
      <c r="AO538" s="84">
        <f>IF($I538=AO$6,$E538,0)</f>
        <v>0</v>
      </c>
      <c r="AP538" s="84">
        <f t="shared" ref="AP538:AP539" si="3164">IF($K538=ROUND(AO$6*$F538,2),$G538,0)</f>
        <v>0</v>
      </c>
      <c r="AQ538" s="141">
        <f>IF($H538&gt;0,AO538,0)</f>
        <v>0</v>
      </c>
      <c r="AR538" s="141">
        <f>IF(AQ538&gt;0,1,0)</f>
        <v>0</v>
      </c>
      <c r="AS538" s="141">
        <f>IF($H538&gt;0,AP538,0)</f>
        <v>0</v>
      </c>
      <c r="AT538" s="141">
        <f>IF(AS538&gt;0,1,0)</f>
        <v>0</v>
      </c>
      <c r="AU538" s="141" t="e">
        <f>IF($H538&gt;0,#REF!,0)</f>
        <v>#REF!</v>
      </c>
      <c r="AV538" s="141" t="e">
        <f>IF(AU538&gt;0,1,0)</f>
        <v>#REF!</v>
      </c>
      <c r="AW538" s="141" t="e">
        <f>IF($H538&gt;0,#REF!,0)</f>
        <v>#REF!</v>
      </c>
      <c r="AX538" s="141" t="e">
        <f>IF(AW538&gt;0,1,0)</f>
        <v>#REF!</v>
      </c>
      <c r="AY538" s="247">
        <f t="shared" si="3113"/>
        <v>7.6E-3</v>
      </c>
      <c r="AZ538" s="85"/>
      <c r="BA538" s="86">
        <v>7.6</v>
      </c>
    </row>
    <row r="539" spans="1:53" ht="45.75" x14ac:dyDescent="0.65">
      <c r="A539" s="87" t="str">
        <f>IF(E539+G539&gt;0,A538,"")</f>
        <v/>
      </c>
      <c r="B539" s="87" t="str">
        <f>IF(E539+G539&gt;0,B538,"")</f>
        <v/>
      </c>
      <c r="C539" s="76">
        <v>6</v>
      </c>
      <c r="D539" s="77" t="s">
        <v>297</v>
      </c>
      <c r="E539" s="78">
        <v>0</v>
      </c>
      <c r="F539" s="137">
        <v>1.1000000000000001</v>
      </c>
      <c r="G539" s="78">
        <v>0</v>
      </c>
      <c r="H539" s="249">
        <f t="shared" si="3112"/>
        <v>0</v>
      </c>
      <c r="I539" s="80">
        <f>SUMIF(Y$14:AT$14,C539,Y$6:AT$6)</f>
        <v>0</v>
      </c>
      <c r="J539" s="81">
        <f t="shared" ref="J539:J541" si="3165">IF(H539=0,ROUND(E539*I539,2),ROUND(H539*E539,2))</f>
        <v>0</v>
      </c>
      <c r="K539" s="80">
        <f t="shared" ref="K539:K541" si="3166">ROUND(F539*I539,2)</f>
        <v>0</v>
      </c>
      <c r="L539" s="81">
        <f t="shared" ref="L539:L541" si="3167">IF(H539=0,ROUND(ROUND(F539*I539,2)*G539,2),ROUND(G539*H539,2))</f>
        <v>0</v>
      </c>
      <c r="M539" s="81">
        <f t="shared" ref="M539:M541" si="3168">L539-ROUND(G539*I539,2)</f>
        <v>0</v>
      </c>
      <c r="N539" s="82"/>
      <c r="O539" s="81">
        <f t="shared" ref="O539:O541" si="3169">J539+L539+N539</f>
        <v>0</v>
      </c>
      <c r="Q539" s="83">
        <f t="shared" si="3121"/>
        <v>153.91</v>
      </c>
      <c r="R539" s="81">
        <f t="shared" ref="R539:R541" si="3170">ROUND(Q539*E539,2)</f>
        <v>0</v>
      </c>
      <c r="S539" s="83">
        <f t="shared" ref="S539:S541" si="3171">ROUND(F539*Q539,2)</f>
        <v>169.3</v>
      </c>
      <c r="T539" s="81">
        <f t="shared" ref="T539:T541" si="3172">ROUND(S539*G539,2)</f>
        <v>0</v>
      </c>
      <c r="U539" s="81">
        <f t="shared" ref="U539:U541" si="3173">T539-ROUND(Q539*G539,2)</f>
        <v>0</v>
      </c>
      <c r="V539" s="82"/>
      <c r="W539" s="81">
        <f t="shared" ref="W539:W541" si="3174">R539+T539+V539</f>
        <v>0</v>
      </c>
      <c r="X539" s="10"/>
      <c r="Y539" s="151"/>
      <c r="Z539" s="151"/>
      <c r="AA539" s="151"/>
      <c r="AB539" s="151"/>
      <c r="AC539" s="151"/>
      <c r="AD539" s="151"/>
      <c r="AE539" s="159"/>
      <c r="AF539" s="159"/>
      <c r="AG539" s="159"/>
      <c r="AH539" s="159"/>
      <c r="AI539" s="84">
        <f t="shared" ref="AI539" si="3175">IF($I539=AI$6,$E539,0)</f>
        <v>0</v>
      </c>
      <c r="AJ539" s="84">
        <f t="shared" si="3163"/>
        <v>0</v>
      </c>
      <c r="AK539" s="141">
        <f t="shared" ref="AK539:AK541" si="3176">IF($H539&gt;0,AI539,0)</f>
        <v>0</v>
      </c>
      <c r="AL539" s="141">
        <f t="shared" ref="AL539:AL541" si="3177">IF(AK539&gt;0,1,0)</f>
        <v>0</v>
      </c>
      <c r="AM539" s="141">
        <f t="shared" ref="AM539:AM541" si="3178">IF($H539&gt;0,AJ539,0)</f>
        <v>0</v>
      </c>
      <c r="AN539" s="141">
        <f t="shared" ref="AN539:AN541" si="3179">IF(AM539&gt;0,1,0)</f>
        <v>0</v>
      </c>
      <c r="AO539" s="84">
        <f t="shared" ref="AO539" si="3180">IF($I539=AO$6,$E539,0)</f>
        <v>0</v>
      </c>
      <c r="AP539" s="84">
        <f t="shared" si="3164"/>
        <v>0</v>
      </c>
      <c r="AQ539" s="141">
        <f t="shared" ref="AQ539:AQ541" si="3181">IF($H539&gt;0,AO539,0)</f>
        <v>0</v>
      </c>
      <c r="AR539" s="141">
        <f t="shared" ref="AR539:AR541" si="3182">IF(AQ539&gt;0,1,0)</f>
        <v>0</v>
      </c>
      <c r="AS539" s="141">
        <f t="shared" ref="AS539:AS541" si="3183">IF($H539&gt;0,AP539,0)</f>
        <v>0</v>
      </c>
      <c r="AT539" s="141">
        <f t="shared" ref="AT539:AT541" si="3184">IF(AS539&gt;0,1,0)</f>
        <v>0</v>
      </c>
      <c r="AU539" s="141">
        <f>IF($H539&gt;0,#REF!,0)</f>
        <v>0</v>
      </c>
      <c r="AV539" s="141">
        <f t="shared" ref="AV539:AV541" si="3185">IF(AU539&gt;0,1,0)</f>
        <v>0</v>
      </c>
      <c r="AW539" s="141">
        <f>IF($H539&gt;0,#REF!,0)</f>
        <v>0</v>
      </c>
      <c r="AX539" s="141">
        <f t="shared" ref="AX539:AX541" si="3186">IF(AW539&gt;0,1,0)</f>
        <v>0</v>
      </c>
      <c r="AY539" s="247">
        <f t="shared" si="3113"/>
        <v>0</v>
      </c>
      <c r="AZ539" s="85"/>
      <c r="BA539" s="86">
        <v>0</v>
      </c>
    </row>
    <row r="540" spans="1:53" ht="45.75" x14ac:dyDescent="0.65">
      <c r="A540" s="87" t="str">
        <f>IF(E540+G540&gt;0,A538,"")</f>
        <v/>
      </c>
      <c r="B540" s="87" t="str">
        <f>IF(E540+G540&gt;0,B538,"")</f>
        <v/>
      </c>
      <c r="C540" s="76">
        <f>C539</f>
        <v>6</v>
      </c>
      <c r="D540" s="77" t="s">
        <v>297</v>
      </c>
      <c r="E540" s="78">
        <v>0</v>
      </c>
      <c r="F540" s="137">
        <v>1.5</v>
      </c>
      <c r="G540" s="78">
        <v>0</v>
      </c>
      <c r="H540" s="249">
        <f t="shared" si="3112"/>
        <v>0</v>
      </c>
      <c r="I540" s="80">
        <f>SUMIF(Y$14:AT$14,C540,Y$7:AT$7)</f>
        <v>0</v>
      </c>
      <c r="J540" s="81">
        <f t="shared" si="3165"/>
        <v>0</v>
      </c>
      <c r="K540" s="80">
        <f t="shared" si="3166"/>
        <v>0</v>
      </c>
      <c r="L540" s="81">
        <f t="shared" si="3167"/>
        <v>0</v>
      </c>
      <c r="M540" s="81">
        <f t="shared" si="3168"/>
        <v>0</v>
      </c>
      <c r="N540" s="82"/>
      <c r="O540" s="81">
        <f t="shared" si="3169"/>
        <v>0</v>
      </c>
      <c r="Q540" s="83">
        <f t="shared" si="3121"/>
        <v>153.91</v>
      </c>
      <c r="R540" s="81">
        <f t="shared" si="3170"/>
        <v>0</v>
      </c>
      <c r="S540" s="83">
        <f t="shared" si="3171"/>
        <v>230.87</v>
      </c>
      <c r="T540" s="81">
        <f t="shared" si="3172"/>
        <v>0</v>
      </c>
      <c r="U540" s="81">
        <f t="shared" si="3173"/>
        <v>0</v>
      </c>
      <c r="V540" s="82"/>
      <c r="W540" s="81">
        <f t="shared" si="3174"/>
        <v>0</v>
      </c>
      <c r="X540" s="10"/>
      <c r="Y540" s="151"/>
      <c r="Z540" s="151"/>
      <c r="AA540" s="151"/>
      <c r="AB540" s="151"/>
      <c r="AC540" s="151"/>
      <c r="AD540" s="151"/>
      <c r="AE540" s="159"/>
      <c r="AF540" s="159"/>
      <c r="AG540" s="159"/>
      <c r="AH540" s="159"/>
      <c r="AI540" s="84">
        <f>IF($I540=AI$7,$E540,0)</f>
        <v>0</v>
      </c>
      <c r="AJ540" s="84">
        <f>IF($K540=ROUND(AI$7*$F540,2),$G540,0)</f>
        <v>0</v>
      </c>
      <c r="AK540" s="141">
        <f t="shared" si="3176"/>
        <v>0</v>
      </c>
      <c r="AL540" s="141">
        <f t="shared" si="3177"/>
        <v>0</v>
      </c>
      <c r="AM540" s="141">
        <f t="shared" si="3178"/>
        <v>0</v>
      </c>
      <c r="AN540" s="141">
        <f t="shared" si="3179"/>
        <v>0</v>
      </c>
      <c r="AO540" s="84">
        <f>IF($I540=AO$7,$E540,0)</f>
        <v>0</v>
      </c>
      <c r="AP540" s="84">
        <f>IF($K540=ROUND(AO$7*$F540,2),$G540,0)</f>
        <v>0</v>
      </c>
      <c r="AQ540" s="141">
        <f t="shared" si="3181"/>
        <v>0</v>
      </c>
      <c r="AR540" s="141">
        <f t="shared" si="3182"/>
        <v>0</v>
      </c>
      <c r="AS540" s="141">
        <f t="shared" si="3183"/>
        <v>0</v>
      </c>
      <c r="AT540" s="141">
        <f t="shared" si="3184"/>
        <v>0</v>
      </c>
      <c r="AU540" s="141">
        <f>IF($H540&gt;0,#REF!,0)</f>
        <v>0</v>
      </c>
      <c r="AV540" s="141">
        <f t="shared" si="3185"/>
        <v>0</v>
      </c>
      <c r="AW540" s="141">
        <f>IF($H540&gt;0,#REF!,0)</f>
        <v>0</v>
      </c>
      <c r="AX540" s="141">
        <f t="shared" si="3186"/>
        <v>0</v>
      </c>
      <c r="AY540" s="247">
        <f t="shared" si="3113"/>
        <v>0</v>
      </c>
      <c r="AZ540" s="85"/>
      <c r="BA540" s="86">
        <v>0</v>
      </c>
    </row>
    <row r="541" spans="1:53" ht="45.75" x14ac:dyDescent="0.65">
      <c r="A541" s="87" t="str">
        <f>IF(E541+G541&gt;0,A538,"")</f>
        <v/>
      </c>
      <c r="B541" s="87" t="str">
        <f>IF(E541+G541&gt;0,B538,"")</f>
        <v/>
      </c>
      <c r="C541" s="76">
        <f>C539</f>
        <v>6</v>
      </c>
      <c r="D541" s="77" t="s">
        <v>297</v>
      </c>
      <c r="E541" s="78">
        <v>0</v>
      </c>
      <c r="F541" s="137">
        <v>1.1000000000000001</v>
      </c>
      <c r="G541" s="78">
        <v>0</v>
      </c>
      <c r="H541" s="249">
        <f t="shared" si="3112"/>
        <v>0</v>
      </c>
      <c r="I541" s="80">
        <f>SUMIF(Y$14:AT$14,C541,Y$7:AT$7)</f>
        <v>0</v>
      </c>
      <c r="J541" s="81">
        <f t="shared" si="3165"/>
        <v>0</v>
      </c>
      <c r="K541" s="80">
        <f t="shared" si="3166"/>
        <v>0</v>
      </c>
      <c r="L541" s="81">
        <f t="shared" si="3167"/>
        <v>0</v>
      </c>
      <c r="M541" s="81">
        <f t="shared" si="3168"/>
        <v>0</v>
      </c>
      <c r="N541" s="82"/>
      <c r="O541" s="81">
        <f t="shared" si="3169"/>
        <v>0</v>
      </c>
      <c r="Q541" s="83">
        <f t="shared" si="3121"/>
        <v>153.91</v>
      </c>
      <c r="R541" s="81">
        <f t="shared" si="3170"/>
        <v>0</v>
      </c>
      <c r="S541" s="83">
        <f t="shared" si="3171"/>
        <v>169.3</v>
      </c>
      <c r="T541" s="81">
        <f t="shared" si="3172"/>
        <v>0</v>
      </c>
      <c r="U541" s="81">
        <f t="shared" si="3173"/>
        <v>0</v>
      </c>
      <c r="V541" s="82"/>
      <c r="W541" s="81">
        <f t="shared" si="3174"/>
        <v>0</v>
      </c>
      <c r="X541" s="10"/>
      <c r="Y541" s="151"/>
      <c r="Z541" s="151"/>
      <c r="AA541" s="151"/>
      <c r="AB541" s="151"/>
      <c r="AC541" s="151"/>
      <c r="AD541" s="151"/>
      <c r="AE541" s="159"/>
      <c r="AF541" s="159"/>
      <c r="AG541" s="159"/>
      <c r="AH541" s="159"/>
      <c r="AI541" s="84">
        <f>IF($I541=AI$7,$E541,0)</f>
        <v>0</v>
      </c>
      <c r="AJ541" s="84">
        <f>IF($K541=ROUND(AI$7*$F541,2),$G541,0)</f>
        <v>0</v>
      </c>
      <c r="AK541" s="141">
        <f t="shared" si="3176"/>
        <v>0</v>
      </c>
      <c r="AL541" s="141">
        <f t="shared" si="3177"/>
        <v>0</v>
      </c>
      <c r="AM541" s="141">
        <f t="shared" si="3178"/>
        <v>0</v>
      </c>
      <c r="AN541" s="141">
        <f t="shared" si="3179"/>
        <v>0</v>
      </c>
      <c r="AO541" s="84">
        <f>IF($I541=AO$7,$E541,0)</f>
        <v>0</v>
      </c>
      <c r="AP541" s="84">
        <f>IF($K541=ROUND(AO$7*$F541,2),$G541,0)</f>
        <v>0</v>
      </c>
      <c r="AQ541" s="141">
        <f t="shared" si="3181"/>
        <v>0</v>
      </c>
      <c r="AR541" s="141">
        <f t="shared" si="3182"/>
        <v>0</v>
      </c>
      <c r="AS541" s="141">
        <f t="shared" si="3183"/>
        <v>0</v>
      </c>
      <c r="AT541" s="141">
        <f t="shared" si="3184"/>
        <v>0</v>
      </c>
      <c r="AU541" s="141">
        <f>IF($H541&gt;0,#REF!,0)</f>
        <v>0</v>
      </c>
      <c r="AV541" s="141">
        <f t="shared" si="3185"/>
        <v>0</v>
      </c>
      <c r="AW541" s="141">
        <f>IF($H541&gt;0,#REF!,0)</f>
        <v>0</v>
      </c>
      <c r="AX541" s="141">
        <f t="shared" si="3186"/>
        <v>0</v>
      </c>
      <c r="AY541" s="247">
        <f t="shared" si="3113"/>
        <v>0</v>
      </c>
      <c r="AZ541" s="85"/>
      <c r="BA541" s="86">
        <v>0</v>
      </c>
    </row>
    <row r="542" spans="1:53" ht="45.75" x14ac:dyDescent="0.65">
      <c r="A542" s="74" t="s">
        <v>298</v>
      </c>
      <c r="B542" s="74" t="s">
        <v>46</v>
      </c>
      <c r="C542" s="76">
        <f>C543</f>
        <v>6</v>
      </c>
      <c r="D542" s="77" t="s">
        <v>299</v>
      </c>
      <c r="E542" s="78">
        <v>0.67</v>
      </c>
      <c r="F542" s="137">
        <v>1.5</v>
      </c>
      <c r="G542" s="78">
        <v>0</v>
      </c>
      <c r="H542" s="249">
        <f t="shared" si="3112"/>
        <v>6.7000000000000002E-4</v>
      </c>
      <c r="I542" s="80">
        <f>SUMIF(Y$14:AT$14,C542,Y$6:AT$6)</f>
        <v>0</v>
      </c>
      <c r="J542" s="81">
        <f>IF(H542=0,ROUND(E542*I542,2),ROUND(H542*E542,2))</f>
        <v>0</v>
      </c>
      <c r="K542" s="80">
        <f>ROUND(F542*I542,2)</f>
        <v>0</v>
      </c>
      <c r="L542" s="81">
        <f>IF(H542=0,ROUND(ROUND(F542*I542,2)*G542,2),ROUND(G542*H542,2))</f>
        <v>0</v>
      </c>
      <c r="M542" s="81">
        <f>L542-ROUND(G542*I542,2)</f>
        <v>0</v>
      </c>
      <c r="N542" s="82"/>
      <c r="O542" s="81">
        <f>J542+L542+N542</f>
        <v>0</v>
      </c>
      <c r="Q542" s="83">
        <f t="shared" si="3121"/>
        <v>153.91</v>
      </c>
      <c r="R542" s="81">
        <f>ROUND(Q542*E542,2)</f>
        <v>103.12</v>
      </c>
      <c r="S542" s="83">
        <f>ROUND(F542*Q542,2)</f>
        <v>230.87</v>
      </c>
      <c r="T542" s="81">
        <f>ROUND(S542*G542,2)</f>
        <v>0</v>
      </c>
      <c r="U542" s="81">
        <f>T542-ROUND(Q542*G542,2)</f>
        <v>0</v>
      </c>
      <c r="V542" s="82"/>
      <c r="W542" s="81">
        <f>R542+T542+V542</f>
        <v>103.12</v>
      </c>
      <c r="X542" s="10"/>
      <c r="Y542" s="151"/>
      <c r="Z542" s="151"/>
      <c r="AA542" s="151"/>
      <c r="AB542" s="151"/>
      <c r="AC542" s="151"/>
      <c r="AD542" s="151"/>
      <c r="AE542" s="159"/>
      <c r="AF542" s="159"/>
      <c r="AG542" s="159"/>
      <c r="AH542" s="159"/>
      <c r="AI542" s="84">
        <f>IF($I542=AI$6,$E542,0)</f>
        <v>0</v>
      </c>
      <c r="AJ542" s="84">
        <f t="shared" ref="AJ542:AJ543" si="3187">IF($K542=ROUND(AI$6*$F542,2),$G542,0)</f>
        <v>0</v>
      </c>
      <c r="AK542" s="141">
        <f>IF($H542&gt;0,AI542,0)</f>
        <v>0</v>
      </c>
      <c r="AL542" s="141">
        <f>IF(AK542&gt;0,1,0)</f>
        <v>0</v>
      </c>
      <c r="AM542" s="141">
        <f>IF($H542&gt;0,AJ542,0)</f>
        <v>0</v>
      </c>
      <c r="AN542" s="141">
        <f>IF(AM542&gt;0,1,0)</f>
        <v>0</v>
      </c>
      <c r="AO542" s="84">
        <f>IF($I542=AO$6,$E542,0)</f>
        <v>0</v>
      </c>
      <c r="AP542" s="84">
        <f t="shared" ref="AP542:AP543" si="3188">IF($K542=ROUND(AO$6*$F542,2),$G542,0)</f>
        <v>0</v>
      </c>
      <c r="AQ542" s="141">
        <f>IF($H542&gt;0,AO542,0)</f>
        <v>0</v>
      </c>
      <c r="AR542" s="141">
        <f>IF(AQ542&gt;0,1,0)</f>
        <v>0</v>
      </c>
      <c r="AS542" s="141">
        <f>IF($H542&gt;0,AP542,0)</f>
        <v>0</v>
      </c>
      <c r="AT542" s="141">
        <f>IF(AS542&gt;0,1,0)</f>
        <v>0</v>
      </c>
      <c r="AU542" s="141" t="e">
        <f>IF($H542&gt;0,#REF!,0)</f>
        <v>#REF!</v>
      </c>
      <c r="AV542" s="141" t="e">
        <f>IF(AU542&gt;0,1,0)</f>
        <v>#REF!</v>
      </c>
      <c r="AW542" s="141" t="e">
        <f>IF($H542&gt;0,#REF!,0)</f>
        <v>#REF!</v>
      </c>
      <c r="AX542" s="141" t="e">
        <f>IF(AW542&gt;0,1,0)</f>
        <v>#REF!</v>
      </c>
      <c r="AY542" s="247">
        <f t="shared" si="3113"/>
        <v>1.1999999999999999E-3</v>
      </c>
      <c r="AZ542" s="85"/>
      <c r="BA542" s="86">
        <v>1.2</v>
      </c>
    </row>
    <row r="543" spans="1:53" ht="45.75" x14ac:dyDescent="0.65">
      <c r="A543" s="87" t="str">
        <f>IF(E543+G543&gt;0,A542,"")</f>
        <v/>
      </c>
      <c r="B543" s="87" t="str">
        <f>IF(E543+G543&gt;0,B542,"")</f>
        <v/>
      </c>
      <c r="C543" s="76">
        <v>6</v>
      </c>
      <c r="D543" s="77" t="s">
        <v>299</v>
      </c>
      <c r="E543" s="78">
        <v>0</v>
      </c>
      <c r="F543" s="137">
        <v>1.1000000000000001</v>
      </c>
      <c r="G543" s="78">
        <v>0</v>
      </c>
      <c r="H543" s="249">
        <f t="shared" si="3112"/>
        <v>0</v>
      </c>
      <c r="I543" s="80">
        <f>SUMIF(Y$14:AT$14,C543,Y$6:AT$6)</f>
        <v>0</v>
      </c>
      <c r="J543" s="81">
        <f t="shared" ref="J543:J545" si="3189">IF(H543=0,ROUND(E543*I543,2),ROUND(H543*E543,2))</f>
        <v>0</v>
      </c>
      <c r="K543" s="80">
        <f t="shared" ref="K543:K545" si="3190">ROUND(F543*I543,2)</f>
        <v>0</v>
      </c>
      <c r="L543" s="81">
        <f t="shared" ref="L543:L545" si="3191">IF(H543=0,ROUND(ROUND(F543*I543,2)*G543,2),ROUND(G543*H543,2))</f>
        <v>0</v>
      </c>
      <c r="M543" s="81">
        <f t="shared" ref="M543:M545" si="3192">L543-ROUND(G543*I543,2)</f>
        <v>0</v>
      </c>
      <c r="N543" s="82"/>
      <c r="O543" s="81">
        <f t="shared" ref="O543:O545" si="3193">J543+L543+N543</f>
        <v>0</v>
      </c>
      <c r="Q543" s="83">
        <f t="shared" si="3121"/>
        <v>153.91</v>
      </c>
      <c r="R543" s="81">
        <f t="shared" ref="R543:R545" si="3194">ROUND(Q543*E543,2)</f>
        <v>0</v>
      </c>
      <c r="S543" s="83">
        <f t="shared" ref="S543:S545" si="3195">ROUND(F543*Q543,2)</f>
        <v>169.3</v>
      </c>
      <c r="T543" s="81">
        <f t="shared" ref="T543:T545" si="3196">ROUND(S543*G543,2)</f>
        <v>0</v>
      </c>
      <c r="U543" s="81">
        <f t="shared" ref="U543:U545" si="3197">T543-ROUND(Q543*G543,2)</f>
        <v>0</v>
      </c>
      <c r="V543" s="82"/>
      <c r="W543" s="81">
        <f t="shared" ref="W543:W545" si="3198">R543+T543+V543</f>
        <v>0</v>
      </c>
      <c r="X543" s="10"/>
      <c r="Y543" s="151"/>
      <c r="Z543" s="151"/>
      <c r="AA543" s="151"/>
      <c r="AB543" s="151"/>
      <c r="AC543" s="151"/>
      <c r="AD543" s="151"/>
      <c r="AE543" s="159"/>
      <c r="AF543" s="159"/>
      <c r="AG543" s="159"/>
      <c r="AH543" s="159"/>
      <c r="AI543" s="84">
        <f t="shared" ref="AI543" si="3199">IF($I543=AI$6,$E543,0)</f>
        <v>0</v>
      </c>
      <c r="AJ543" s="84">
        <f t="shared" si="3187"/>
        <v>0</v>
      </c>
      <c r="AK543" s="141">
        <f t="shared" ref="AK543:AK545" si="3200">IF($H543&gt;0,AI543,0)</f>
        <v>0</v>
      </c>
      <c r="AL543" s="141">
        <f t="shared" ref="AL543:AL545" si="3201">IF(AK543&gt;0,1,0)</f>
        <v>0</v>
      </c>
      <c r="AM543" s="141">
        <f t="shared" ref="AM543:AM545" si="3202">IF($H543&gt;0,AJ543,0)</f>
        <v>0</v>
      </c>
      <c r="AN543" s="141">
        <f t="shared" ref="AN543:AN545" si="3203">IF(AM543&gt;0,1,0)</f>
        <v>0</v>
      </c>
      <c r="AO543" s="84">
        <f t="shared" ref="AO543" si="3204">IF($I543=AO$6,$E543,0)</f>
        <v>0</v>
      </c>
      <c r="AP543" s="84">
        <f t="shared" si="3188"/>
        <v>0</v>
      </c>
      <c r="AQ543" s="141">
        <f t="shared" ref="AQ543:AQ545" si="3205">IF($H543&gt;0,AO543,0)</f>
        <v>0</v>
      </c>
      <c r="AR543" s="141">
        <f t="shared" ref="AR543:AR545" si="3206">IF(AQ543&gt;0,1,0)</f>
        <v>0</v>
      </c>
      <c r="AS543" s="141">
        <f t="shared" ref="AS543:AS545" si="3207">IF($H543&gt;0,AP543,0)</f>
        <v>0</v>
      </c>
      <c r="AT543" s="141">
        <f t="shared" ref="AT543:AT545" si="3208">IF(AS543&gt;0,1,0)</f>
        <v>0</v>
      </c>
      <c r="AU543" s="141">
        <f>IF($H543&gt;0,#REF!,0)</f>
        <v>0</v>
      </c>
      <c r="AV543" s="141">
        <f t="shared" ref="AV543:AV545" si="3209">IF(AU543&gt;0,1,0)</f>
        <v>0</v>
      </c>
      <c r="AW543" s="141">
        <f>IF($H543&gt;0,#REF!,0)</f>
        <v>0</v>
      </c>
      <c r="AX543" s="141">
        <f t="shared" ref="AX543:AX545" si="3210">IF(AW543&gt;0,1,0)</f>
        <v>0</v>
      </c>
      <c r="AY543" s="247">
        <f t="shared" si="3113"/>
        <v>0</v>
      </c>
      <c r="AZ543" s="85"/>
      <c r="BA543" s="86">
        <v>0</v>
      </c>
    </row>
    <row r="544" spans="1:53" ht="45.75" x14ac:dyDescent="0.65">
      <c r="A544" s="87" t="str">
        <f>IF(E544+G544&gt;0,A542,"")</f>
        <v/>
      </c>
      <c r="B544" s="87" t="str">
        <f>IF(E544+G544&gt;0,B542,"")</f>
        <v/>
      </c>
      <c r="C544" s="76">
        <f>C543</f>
        <v>6</v>
      </c>
      <c r="D544" s="77" t="s">
        <v>299</v>
      </c>
      <c r="E544" s="78">
        <v>0</v>
      </c>
      <c r="F544" s="137">
        <v>1.5</v>
      </c>
      <c r="G544" s="78">
        <v>0</v>
      </c>
      <c r="H544" s="249">
        <f t="shared" si="3112"/>
        <v>0</v>
      </c>
      <c r="I544" s="80">
        <f>SUMIF(Y$14:AT$14,C544,Y$7:AT$7)</f>
        <v>0</v>
      </c>
      <c r="J544" s="81">
        <f t="shared" si="3189"/>
        <v>0</v>
      </c>
      <c r="K544" s="80">
        <f t="shared" si="3190"/>
        <v>0</v>
      </c>
      <c r="L544" s="81">
        <f t="shared" si="3191"/>
        <v>0</v>
      </c>
      <c r="M544" s="81">
        <f t="shared" si="3192"/>
        <v>0</v>
      </c>
      <c r="N544" s="82"/>
      <c r="O544" s="81">
        <f t="shared" si="3193"/>
        <v>0</v>
      </c>
      <c r="Q544" s="83">
        <f t="shared" si="3121"/>
        <v>153.91</v>
      </c>
      <c r="R544" s="81">
        <f t="shared" si="3194"/>
        <v>0</v>
      </c>
      <c r="S544" s="83">
        <f t="shared" si="3195"/>
        <v>230.87</v>
      </c>
      <c r="T544" s="81">
        <f t="shared" si="3196"/>
        <v>0</v>
      </c>
      <c r="U544" s="81">
        <f t="shared" si="3197"/>
        <v>0</v>
      </c>
      <c r="V544" s="82"/>
      <c r="W544" s="81">
        <f t="shared" si="3198"/>
        <v>0</v>
      </c>
      <c r="X544" s="10"/>
      <c r="Y544" s="151"/>
      <c r="Z544" s="151"/>
      <c r="AA544" s="151"/>
      <c r="AB544" s="151"/>
      <c r="AC544" s="151"/>
      <c r="AD544" s="151"/>
      <c r="AE544" s="159"/>
      <c r="AF544" s="159"/>
      <c r="AG544" s="159"/>
      <c r="AH544" s="159"/>
      <c r="AI544" s="84">
        <f>IF($I544=AI$7,$E544,0)</f>
        <v>0</v>
      </c>
      <c r="AJ544" s="84">
        <f>IF($K544=ROUND(AI$7*$F544,2),$G544,0)</f>
        <v>0</v>
      </c>
      <c r="AK544" s="141">
        <f t="shared" si="3200"/>
        <v>0</v>
      </c>
      <c r="AL544" s="141">
        <f t="shared" si="3201"/>
        <v>0</v>
      </c>
      <c r="AM544" s="141">
        <f t="shared" si="3202"/>
        <v>0</v>
      </c>
      <c r="AN544" s="141">
        <f t="shared" si="3203"/>
        <v>0</v>
      </c>
      <c r="AO544" s="84">
        <f>IF($I544=AO$7,$E544,0)</f>
        <v>0</v>
      </c>
      <c r="AP544" s="84">
        <f>IF($K544=ROUND(AO$7*$F544,2),$G544,0)</f>
        <v>0</v>
      </c>
      <c r="AQ544" s="141">
        <f t="shared" si="3205"/>
        <v>0</v>
      </c>
      <c r="AR544" s="141">
        <f t="shared" si="3206"/>
        <v>0</v>
      </c>
      <c r="AS544" s="141">
        <f t="shared" si="3207"/>
        <v>0</v>
      </c>
      <c r="AT544" s="141">
        <f t="shared" si="3208"/>
        <v>0</v>
      </c>
      <c r="AU544" s="141">
        <f>IF($H544&gt;0,#REF!,0)</f>
        <v>0</v>
      </c>
      <c r="AV544" s="141">
        <f t="shared" si="3209"/>
        <v>0</v>
      </c>
      <c r="AW544" s="141">
        <f>IF($H544&gt;0,#REF!,0)</f>
        <v>0</v>
      </c>
      <c r="AX544" s="141">
        <f t="shared" si="3210"/>
        <v>0</v>
      </c>
      <c r="AY544" s="247">
        <f t="shared" si="3113"/>
        <v>0</v>
      </c>
      <c r="AZ544" s="85"/>
      <c r="BA544" s="86">
        <v>0</v>
      </c>
    </row>
    <row r="545" spans="1:53" ht="45.75" x14ac:dyDescent="0.65">
      <c r="A545" s="87" t="str">
        <f>IF(E545+G545&gt;0,A542,"")</f>
        <v/>
      </c>
      <c r="B545" s="87" t="str">
        <f>IF(E545+G545&gt;0,B542,"")</f>
        <v/>
      </c>
      <c r="C545" s="76">
        <f>C543</f>
        <v>6</v>
      </c>
      <c r="D545" s="77" t="s">
        <v>299</v>
      </c>
      <c r="E545" s="78">
        <v>0</v>
      </c>
      <c r="F545" s="137">
        <v>1.1000000000000001</v>
      </c>
      <c r="G545" s="78">
        <v>0</v>
      </c>
      <c r="H545" s="249">
        <f t="shared" si="3112"/>
        <v>0</v>
      </c>
      <c r="I545" s="80">
        <f>SUMIF(Y$14:AT$14,C545,Y$7:AT$7)</f>
        <v>0</v>
      </c>
      <c r="J545" s="81">
        <f t="shared" si="3189"/>
        <v>0</v>
      </c>
      <c r="K545" s="80">
        <f t="shared" si="3190"/>
        <v>0</v>
      </c>
      <c r="L545" s="81">
        <f t="shared" si="3191"/>
        <v>0</v>
      </c>
      <c r="M545" s="81">
        <f t="shared" si="3192"/>
        <v>0</v>
      </c>
      <c r="N545" s="82"/>
      <c r="O545" s="81">
        <f t="shared" si="3193"/>
        <v>0</v>
      </c>
      <c r="Q545" s="83">
        <f t="shared" si="3121"/>
        <v>153.91</v>
      </c>
      <c r="R545" s="81">
        <f t="shared" si="3194"/>
        <v>0</v>
      </c>
      <c r="S545" s="83">
        <f t="shared" si="3195"/>
        <v>169.3</v>
      </c>
      <c r="T545" s="81">
        <f t="shared" si="3196"/>
        <v>0</v>
      </c>
      <c r="U545" s="81">
        <f t="shared" si="3197"/>
        <v>0</v>
      </c>
      <c r="V545" s="82"/>
      <c r="W545" s="81">
        <f t="shared" si="3198"/>
        <v>0</v>
      </c>
      <c r="X545" s="10"/>
      <c r="Y545" s="151"/>
      <c r="Z545" s="151"/>
      <c r="AA545" s="151"/>
      <c r="AB545" s="151"/>
      <c r="AC545" s="151"/>
      <c r="AD545" s="151"/>
      <c r="AE545" s="159"/>
      <c r="AF545" s="159"/>
      <c r="AG545" s="159"/>
      <c r="AH545" s="159"/>
      <c r="AI545" s="84">
        <f>IF($I545=AI$7,$E545,0)</f>
        <v>0</v>
      </c>
      <c r="AJ545" s="84">
        <f>IF($K545=ROUND(AI$7*$F545,2),$G545,0)</f>
        <v>0</v>
      </c>
      <c r="AK545" s="141">
        <f t="shared" si="3200"/>
        <v>0</v>
      </c>
      <c r="AL545" s="141">
        <f t="shared" si="3201"/>
        <v>0</v>
      </c>
      <c r="AM545" s="141">
        <f t="shared" si="3202"/>
        <v>0</v>
      </c>
      <c r="AN545" s="141">
        <f t="shared" si="3203"/>
        <v>0</v>
      </c>
      <c r="AO545" s="84">
        <f>IF($I545=AO$7,$E545,0)</f>
        <v>0</v>
      </c>
      <c r="AP545" s="84">
        <f>IF($K545=ROUND(AO$7*$F545,2),$G545,0)</f>
        <v>0</v>
      </c>
      <c r="AQ545" s="141">
        <f t="shared" si="3205"/>
        <v>0</v>
      </c>
      <c r="AR545" s="141">
        <f t="shared" si="3206"/>
        <v>0</v>
      </c>
      <c r="AS545" s="141">
        <f t="shared" si="3207"/>
        <v>0</v>
      </c>
      <c r="AT545" s="141">
        <f t="shared" si="3208"/>
        <v>0</v>
      </c>
      <c r="AU545" s="141">
        <f>IF($H545&gt;0,#REF!,0)</f>
        <v>0</v>
      </c>
      <c r="AV545" s="141">
        <f t="shared" si="3209"/>
        <v>0</v>
      </c>
      <c r="AW545" s="141">
        <f>IF($H545&gt;0,#REF!,0)</f>
        <v>0</v>
      </c>
      <c r="AX545" s="141">
        <f t="shared" si="3210"/>
        <v>0</v>
      </c>
      <c r="AY545" s="247">
        <f t="shared" si="3113"/>
        <v>0</v>
      </c>
      <c r="AZ545" s="85"/>
      <c r="BA545" s="86">
        <v>0</v>
      </c>
    </row>
    <row r="546" spans="1:53" ht="45.75" x14ac:dyDescent="0.65">
      <c r="A546" s="74" t="s">
        <v>300</v>
      </c>
      <c r="B546" s="74" t="s">
        <v>301</v>
      </c>
      <c r="C546" s="76">
        <f>C547</f>
        <v>6</v>
      </c>
      <c r="D546" s="77" t="s">
        <v>302</v>
      </c>
      <c r="E546" s="78">
        <v>9.1820000000000004</v>
      </c>
      <c r="F546" s="137">
        <v>1.5</v>
      </c>
      <c r="G546" s="78">
        <v>0</v>
      </c>
      <c r="H546" s="249">
        <f t="shared" si="3112"/>
        <v>9.1820000000000009E-3</v>
      </c>
      <c r="I546" s="80">
        <f>SUMIF(Y$14:AT$14,C546,Y$6:AT$6)</f>
        <v>0</v>
      </c>
      <c r="J546" s="81">
        <f>IF(H546=0,ROUND(E546*I546,2),ROUND(H546*E546,2))</f>
        <v>0.08</v>
      </c>
      <c r="K546" s="80">
        <f>ROUND(F546*I546,2)</f>
        <v>0</v>
      </c>
      <c r="L546" s="81">
        <f>IF(H546=0,ROUND(ROUND(F546*I546,2)*G546,2),ROUND(G546*H546,2))</f>
        <v>0</v>
      </c>
      <c r="M546" s="81">
        <f>L546-ROUND(G546*I546,2)</f>
        <v>0</v>
      </c>
      <c r="N546" s="82"/>
      <c r="O546" s="81">
        <f>J546+L546+N546</f>
        <v>0.08</v>
      </c>
      <c r="Q546" s="83">
        <f t="shared" si="3121"/>
        <v>153.91</v>
      </c>
      <c r="R546" s="81">
        <f>ROUND(Q546*E546,2)</f>
        <v>1413.2</v>
      </c>
      <c r="S546" s="83">
        <f>ROUND(F546*Q546,2)</f>
        <v>230.87</v>
      </c>
      <c r="T546" s="81">
        <f>ROUND(S546*G546,2)</f>
        <v>0</v>
      </c>
      <c r="U546" s="81">
        <f>T546-ROUND(Q546*G546,2)</f>
        <v>0</v>
      </c>
      <c r="V546" s="82"/>
      <c r="W546" s="81">
        <f>R546+T546+V546</f>
        <v>1413.2</v>
      </c>
      <c r="X546" s="10"/>
      <c r="Y546" s="151"/>
      <c r="Z546" s="151"/>
      <c r="AA546" s="151"/>
      <c r="AB546" s="151"/>
      <c r="AC546" s="151"/>
      <c r="AD546" s="151"/>
      <c r="AE546" s="159"/>
      <c r="AF546" s="159"/>
      <c r="AG546" s="159"/>
      <c r="AH546" s="159"/>
      <c r="AI546" s="84">
        <f>IF($I546=AI$6,$E546,0)</f>
        <v>0</v>
      </c>
      <c r="AJ546" s="84">
        <f t="shared" ref="AJ546:AJ547" si="3211">IF($K546=ROUND(AI$6*$F546,2),$G546,0)</f>
        <v>0</v>
      </c>
      <c r="AK546" s="141">
        <f>IF($H546&gt;0,AI546,0)</f>
        <v>0</v>
      </c>
      <c r="AL546" s="141">
        <f>IF(AK546&gt;0,1,0)</f>
        <v>0</v>
      </c>
      <c r="AM546" s="141">
        <f>IF($H546&gt;0,AJ546,0)</f>
        <v>0</v>
      </c>
      <c r="AN546" s="141">
        <f>IF(AM546&gt;0,1,0)</f>
        <v>0</v>
      </c>
      <c r="AO546" s="84">
        <f>IF($I546=AO$6,$E546,0)</f>
        <v>0</v>
      </c>
      <c r="AP546" s="84">
        <f t="shared" ref="AP546:AP547" si="3212">IF($K546=ROUND(AO$6*$F546,2),$G546,0)</f>
        <v>0</v>
      </c>
      <c r="AQ546" s="141">
        <f>IF($H546&gt;0,AO546,0)</f>
        <v>0</v>
      </c>
      <c r="AR546" s="141">
        <f>IF(AQ546&gt;0,1,0)</f>
        <v>0</v>
      </c>
      <c r="AS546" s="141">
        <f>IF($H546&gt;0,AP546,0)</f>
        <v>0</v>
      </c>
      <c r="AT546" s="141">
        <f>IF(AS546&gt;0,1,0)</f>
        <v>0</v>
      </c>
      <c r="AU546" s="141" t="e">
        <f>IF($H546&gt;0,#REF!,0)</f>
        <v>#REF!</v>
      </c>
      <c r="AV546" s="141" t="e">
        <f>IF(AU546&gt;0,1,0)</f>
        <v>#REF!</v>
      </c>
      <c r="AW546" s="141" t="e">
        <f>IF($H546&gt;0,#REF!,0)</f>
        <v>#REF!</v>
      </c>
      <c r="AX546" s="141" t="e">
        <f>IF(AW546&gt;0,1,0)</f>
        <v>#REF!</v>
      </c>
      <c r="AY546" s="247">
        <f t="shared" si="3113"/>
        <v>1.0999999999999999E-2</v>
      </c>
      <c r="AZ546" s="85"/>
      <c r="BA546" s="86">
        <v>11</v>
      </c>
    </row>
    <row r="547" spans="1:53" ht="45.75" x14ac:dyDescent="0.65">
      <c r="A547" s="87" t="str">
        <f>IF(E547+G547&gt;0,A546,"")</f>
        <v/>
      </c>
      <c r="B547" s="87" t="str">
        <f>IF(E547+G547&gt;0,B546,"")</f>
        <v/>
      </c>
      <c r="C547" s="76">
        <v>6</v>
      </c>
      <c r="D547" s="77" t="s">
        <v>302</v>
      </c>
      <c r="E547" s="78">
        <v>0</v>
      </c>
      <c r="F547" s="137">
        <v>1.1000000000000001</v>
      </c>
      <c r="G547" s="78">
        <v>0</v>
      </c>
      <c r="H547" s="249">
        <f t="shared" si="3112"/>
        <v>0</v>
      </c>
      <c r="I547" s="80">
        <f>SUMIF(Y$14:AT$14,C547,Y$6:AT$6)</f>
        <v>0</v>
      </c>
      <c r="J547" s="81">
        <f t="shared" ref="J547:J549" si="3213">IF(H547=0,ROUND(E547*I547,2),ROUND(H547*E547,2))</f>
        <v>0</v>
      </c>
      <c r="K547" s="80">
        <f t="shared" ref="K547:K549" si="3214">ROUND(F547*I547,2)</f>
        <v>0</v>
      </c>
      <c r="L547" s="81">
        <f t="shared" ref="L547:L549" si="3215">IF(H547=0,ROUND(ROUND(F547*I547,2)*G547,2),ROUND(G547*H547,2))</f>
        <v>0</v>
      </c>
      <c r="M547" s="81">
        <f t="shared" ref="M547:M549" si="3216">L547-ROUND(G547*I547,2)</f>
        <v>0</v>
      </c>
      <c r="N547" s="82"/>
      <c r="O547" s="81">
        <f t="shared" ref="O547:O549" si="3217">J547+L547+N547</f>
        <v>0</v>
      </c>
      <c r="Q547" s="83">
        <f t="shared" si="3121"/>
        <v>153.91</v>
      </c>
      <c r="R547" s="81">
        <f t="shared" ref="R547:R549" si="3218">ROUND(Q547*E547,2)</f>
        <v>0</v>
      </c>
      <c r="S547" s="83">
        <f t="shared" ref="S547:S549" si="3219">ROUND(F547*Q547,2)</f>
        <v>169.3</v>
      </c>
      <c r="T547" s="81">
        <f t="shared" ref="T547:T549" si="3220">ROUND(S547*G547,2)</f>
        <v>0</v>
      </c>
      <c r="U547" s="81">
        <f t="shared" ref="U547:U549" si="3221">T547-ROUND(Q547*G547,2)</f>
        <v>0</v>
      </c>
      <c r="V547" s="82"/>
      <c r="W547" s="81">
        <f t="shared" ref="W547:W549" si="3222">R547+T547+V547</f>
        <v>0</v>
      </c>
      <c r="X547" s="10"/>
      <c r="Y547" s="151"/>
      <c r="Z547" s="151"/>
      <c r="AA547" s="151"/>
      <c r="AB547" s="151"/>
      <c r="AC547" s="151"/>
      <c r="AD547" s="151"/>
      <c r="AE547" s="159"/>
      <c r="AF547" s="159"/>
      <c r="AG547" s="159"/>
      <c r="AH547" s="159"/>
      <c r="AI547" s="84">
        <f t="shared" ref="AI547" si="3223">IF($I547=AI$6,$E547,0)</f>
        <v>0</v>
      </c>
      <c r="AJ547" s="84">
        <f t="shared" si="3211"/>
        <v>0</v>
      </c>
      <c r="AK547" s="141">
        <f t="shared" ref="AK547:AK549" si="3224">IF($H547&gt;0,AI547,0)</f>
        <v>0</v>
      </c>
      <c r="AL547" s="141">
        <f t="shared" ref="AL547:AL549" si="3225">IF(AK547&gt;0,1,0)</f>
        <v>0</v>
      </c>
      <c r="AM547" s="141">
        <f t="shared" ref="AM547:AM549" si="3226">IF($H547&gt;0,AJ547,0)</f>
        <v>0</v>
      </c>
      <c r="AN547" s="141">
        <f t="shared" ref="AN547:AN549" si="3227">IF(AM547&gt;0,1,0)</f>
        <v>0</v>
      </c>
      <c r="AO547" s="84">
        <f t="shared" ref="AO547" si="3228">IF($I547=AO$6,$E547,0)</f>
        <v>0</v>
      </c>
      <c r="AP547" s="84">
        <f t="shared" si="3212"/>
        <v>0</v>
      </c>
      <c r="AQ547" s="141">
        <f t="shared" ref="AQ547:AQ549" si="3229">IF($H547&gt;0,AO547,0)</f>
        <v>0</v>
      </c>
      <c r="AR547" s="141">
        <f t="shared" ref="AR547:AR549" si="3230">IF(AQ547&gt;0,1,0)</f>
        <v>0</v>
      </c>
      <c r="AS547" s="141">
        <f t="shared" ref="AS547:AS549" si="3231">IF($H547&gt;0,AP547,0)</f>
        <v>0</v>
      </c>
      <c r="AT547" s="141">
        <f t="shared" ref="AT547:AT549" si="3232">IF(AS547&gt;0,1,0)</f>
        <v>0</v>
      </c>
      <c r="AU547" s="141">
        <f>IF($H547&gt;0,#REF!,0)</f>
        <v>0</v>
      </c>
      <c r="AV547" s="141">
        <f t="shared" ref="AV547:AV549" si="3233">IF(AU547&gt;0,1,0)</f>
        <v>0</v>
      </c>
      <c r="AW547" s="141">
        <f>IF($H547&gt;0,#REF!,0)</f>
        <v>0</v>
      </c>
      <c r="AX547" s="141">
        <f t="shared" ref="AX547:AX549" si="3234">IF(AW547&gt;0,1,0)</f>
        <v>0</v>
      </c>
      <c r="AY547" s="247">
        <f t="shared" si="3113"/>
        <v>0</v>
      </c>
      <c r="AZ547" s="85"/>
      <c r="BA547" s="86">
        <v>0</v>
      </c>
    </row>
    <row r="548" spans="1:53" ht="45.75" x14ac:dyDescent="0.65">
      <c r="A548" s="87" t="str">
        <f>IF(E548+G548&gt;0,A546,"")</f>
        <v/>
      </c>
      <c r="B548" s="87" t="str">
        <f>IF(E548+G548&gt;0,B546,"")</f>
        <v/>
      </c>
      <c r="C548" s="76">
        <f>C547</f>
        <v>6</v>
      </c>
      <c r="D548" s="77" t="s">
        <v>302</v>
      </c>
      <c r="E548" s="78">
        <v>0</v>
      </c>
      <c r="F548" s="137">
        <v>1.5</v>
      </c>
      <c r="G548" s="78">
        <v>0</v>
      </c>
      <c r="H548" s="249">
        <f t="shared" si="3112"/>
        <v>0</v>
      </c>
      <c r="I548" s="80">
        <f>SUMIF(Y$14:AT$14,C548,Y$7:AT$7)</f>
        <v>0</v>
      </c>
      <c r="J548" s="81">
        <f t="shared" si="3213"/>
        <v>0</v>
      </c>
      <c r="K548" s="80">
        <f t="shared" si="3214"/>
        <v>0</v>
      </c>
      <c r="L548" s="81">
        <f t="shared" si="3215"/>
        <v>0</v>
      </c>
      <c r="M548" s="81">
        <f t="shared" si="3216"/>
        <v>0</v>
      </c>
      <c r="N548" s="82"/>
      <c r="O548" s="81">
        <f t="shared" si="3217"/>
        <v>0</v>
      </c>
      <c r="Q548" s="83">
        <f t="shared" si="3121"/>
        <v>153.91</v>
      </c>
      <c r="R548" s="81">
        <f t="shared" si="3218"/>
        <v>0</v>
      </c>
      <c r="S548" s="83">
        <f t="shared" si="3219"/>
        <v>230.87</v>
      </c>
      <c r="T548" s="81">
        <f t="shared" si="3220"/>
        <v>0</v>
      </c>
      <c r="U548" s="81">
        <f t="shared" si="3221"/>
        <v>0</v>
      </c>
      <c r="V548" s="82"/>
      <c r="W548" s="81">
        <f t="shared" si="3222"/>
        <v>0</v>
      </c>
      <c r="X548" s="10"/>
      <c r="Y548" s="151"/>
      <c r="Z548" s="151"/>
      <c r="AA548" s="151"/>
      <c r="AB548" s="151"/>
      <c r="AC548" s="151"/>
      <c r="AD548" s="151"/>
      <c r="AE548" s="159"/>
      <c r="AF548" s="159"/>
      <c r="AG548" s="159"/>
      <c r="AH548" s="159"/>
      <c r="AI548" s="84">
        <f>IF($I548=AI$7,$E548,0)</f>
        <v>0</v>
      </c>
      <c r="AJ548" s="84">
        <f>IF($K548=ROUND(AI$7*$F548,2),$G548,0)</f>
        <v>0</v>
      </c>
      <c r="AK548" s="141">
        <f t="shared" si="3224"/>
        <v>0</v>
      </c>
      <c r="AL548" s="141">
        <f t="shared" si="3225"/>
        <v>0</v>
      </c>
      <c r="AM548" s="141">
        <f t="shared" si="3226"/>
        <v>0</v>
      </c>
      <c r="AN548" s="141">
        <f t="shared" si="3227"/>
        <v>0</v>
      </c>
      <c r="AO548" s="84">
        <f>IF($I548=AO$7,$E548,0)</f>
        <v>0</v>
      </c>
      <c r="AP548" s="84">
        <f>IF($K548=ROUND(AO$7*$F548,2),$G548,0)</f>
        <v>0</v>
      </c>
      <c r="AQ548" s="141">
        <f t="shared" si="3229"/>
        <v>0</v>
      </c>
      <c r="AR548" s="141">
        <f t="shared" si="3230"/>
        <v>0</v>
      </c>
      <c r="AS548" s="141">
        <f t="shared" si="3231"/>
        <v>0</v>
      </c>
      <c r="AT548" s="141">
        <f t="shared" si="3232"/>
        <v>0</v>
      </c>
      <c r="AU548" s="141">
        <f>IF($H548&gt;0,#REF!,0)</f>
        <v>0</v>
      </c>
      <c r="AV548" s="141">
        <f t="shared" si="3233"/>
        <v>0</v>
      </c>
      <c r="AW548" s="141">
        <f>IF($H548&gt;0,#REF!,0)</f>
        <v>0</v>
      </c>
      <c r="AX548" s="141">
        <f t="shared" si="3234"/>
        <v>0</v>
      </c>
      <c r="AY548" s="247">
        <f t="shared" si="3113"/>
        <v>0</v>
      </c>
      <c r="AZ548" s="85"/>
      <c r="BA548" s="86">
        <v>0</v>
      </c>
    </row>
    <row r="549" spans="1:53" ht="45.75" x14ac:dyDescent="0.65">
      <c r="A549" s="87" t="str">
        <f>IF(E549+G549&gt;0,A546,"")</f>
        <v/>
      </c>
      <c r="B549" s="87" t="str">
        <f>IF(E549+G549&gt;0,B546,"")</f>
        <v/>
      </c>
      <c r="C549" s="76">
        <f>C547</f>
        <v>6</v>
      </c>
      <c r="D549" s="77" t="s">
        <v>302</v>
      </c>
      <c r="E549" s="78">
        <v>0</v>
      </c>
      <c r="F549" s="137">
        <v>1.1000000000000001</v>
      </c>
      <c r="G549" s="78">
        <v>0</v>
      </c>
      <c r="H549" s="249">
        <f t="shared" si="3112"/>
        <v>0</v>
      </c>
      <c r="I549" s="80">
        <f>SUMIF(Y$14:AT$14,C549,Y$7:AT$7)</f>
        <v>0</v>
      </c>
      <c r="J549" s="81">
        <f t="shared" si="3213"/>
        <v>0</v>
      </c>
      <c r="K549" s="80">
        <f t="shared" si="3214"/>
        <v>0</v>
      </c>
      <c r="L549" s="81">
        <f t="shared" si="3215"/>
        <v>0</v>
      </c>
      <c r="M549" s="81">
        <f t="shared" si="3216"/>
        <v>0</v>
      </c>
      <c r="N549" s="82"/>
      <c r="O549" s="81">
        <f t="shared" si="3217"/>
        <v>0</v>
      </c>
      <c r="Q549" s="83">
        <f t="shared" si="3121"/>
        <v>153.91</v>
      </c>
      <c r="R549" s="81">
        <f t="shared" si="3218"/>
        <v>0</v>
      </c>
      <c r="S549" s="83">
        <f t="shared" si="3219"/>
        <v>169.3</v>
      </c>
      <c r="T549" s="81">
        <f t="shared" si="3220"/>
        <v>0</v>
      </c>
      <c r="U549" s="81">
        <f t="shared" si="3221"/>
        <v>0</v>
      </c>
      <c r="V549" s="82"/>
      <c r="W549" s="81">
        <f t="shared" si="3222"/>
        <v>0</v>
      </c>
      <c r="X549" s="10"/>
      <c r="Y549" s="151"/>
      <c r="Z549" s="151"/>
      <c r="AA549" s="151"/>
      <c r="AB549" s="151"/>
      <c r="AC549" s="151"/>
      <c r="AD549" s="151"/>
      <c r="AE549" s="159"/>
      <c r="AF549" s="159"/>
      <c r="AG549" s="159"/>
      <c r="AH549" s="159"/>
      <c r="AI549" s="84">
        <f>IF($I549=AI$7,$E549,0)</f>
        <v>0</v>
      </c>
      <c r="AJ549" s="84">
        <f>IF($K549=ROUND(AI$7*$F549,2),$G549,0)</f>
        <v>0</v>
      </c>
      <c r="AK549" s="141">
        <f t="shared" si="3224"/>
        <v>0</v>
      </c>
      <c r="AL549" s="141">
        <f t="shared" si="3225"/>
        <v>0</v>
      </c>
      <c r="AM549" s="141">
        <f t="shared" si="3226"/>
        <v>0</v>
      </c>
      <c r="AN549" s="141">
        <f t="shared" si="3227"/>
        <v>0</v>
      </c>
      <c r="AO549" s="84">
        <f>IF($I549=AO$7,$E549,0)</f>
        <v>0</v>
      </c>
      <c r="AP549" s="84">
        <f>IF($K549=ROUND(AO$7*$F549,2),$G549,0)</f>
        <v>0</v>
      </c>
      <c r="AQ549" s="141">
        <f t="shared" si="3229"/>
        <v>0</v>
      </c>
      <c r="AR549" s="141">
        <f t="shared" si="3230"/>
        <v>0</v>
      </c>
      <c r="AS549" s="141">
        <f t="shared" si="3231"/>
        <v>0</v>
      </c>
      <c r="AT549" s="141">
        <f t="shared" si="3232"/>
        <v>0</v>
      </c>
      <c r="AU549" s="141">
        <f>IF($H549&gt;0,#REF!,0)</f>
        <v>0</v>
      </c>
      <c r="AV549" s="141">
        <f t="shared" si="3233"/>
        <v>0</v>
      </c>
      <c r="AW549" s="141">
        <f>IF($H549&gt;0,#REF!,0)</f>
        <v>0</v>
      </c>
      <c r="AX549" s="141">
        <f t="shared" si="3234"/>
        <v>0</v>
      </c>
      <c r="AY549" s="247">
        <f t="shared" si="3113"/>
        <v>0</v>
      </c>
      <c r="AZ549" s="85"/>
      <c r="BA549" s="86">
        <v>0</v>
      </c>
    </row>
    <row r="550" spans="1:53" ht="45.75" x14ac:dyDescent="0.65">
      <c r="A550" s="74" t="s">
        <v>300</v>
      </c>
      <c r="B550" s="74" t="s">
        <v>303</v>
      </c>
      <c r="C550" s="76">
        <f>C551</f>
        <v>6</v>
      </c>
      <c r="D550" s="77" t="s">
        <v>304</v>
      </c>
      <c r="E550" s="78">
        <v>4.7539999999999996</v>
      </c>
      <c r="F550" s="137">
        <v>1.5</v>
      </c>
      <c r="G550" s="78">
        <v>0</v>
      </c>
      <c r="H550" s="249">
        <f t="shared" si="3112"/>
        <v>4.7539999999999995E-3</v>
      </c>
      <c r="I550" s="80">
        <f>SUMIF(Y$14:AT$14,C550,Y$6:AT$6)</f>
        <v>0</v>
      </c>
      <c r="J550" s="81">
        <f>IF(H550=0,ROUND(E550*I550,2),ROUND(H550*E550,2))</f>
        <v>0.02</v>
      </c>
      <c r="K550" s="80">
        <f>ROUND(F550*I550,2)</f>
        <v>0</v>
      </c>
      <c r="L550" s="81">
        <f>IF(H550=0,ROUND(ROUND(F550*I550,2)*G550,2),ROUND(G550*H550,2))</f>
        <v>0</v>
      </c>
      <c r="M550" s="81">
        <f>L550-ROUND(G550*I550,2)</f>
        <v>0</v>
      </c>
      <c r="N550" s="82"/>
      <c r="O550" s="81">
        <f>J550+L550+N550</f>
        <v>0.02</v>
      </c>
      <c r="Q550" s="83">
        <f t="shared" si="3121"/>
        <v>153.91</v>
      </c>
      <c r="R550" s="81">
        <f>ROUND(Q550*E550,2)</f>
        <v>731.69</v>
      </c>
      <c r="S550" s="83">
        <f>ROUND(F550*Q550,2)</f>
        <v>230.87</v>
      </c>
      <c r="T550" s="81">
        <f>ROUND(S550*G550,2)</f>
        <v>0</v>
      </c>
      <c r="U550" s="81">
        <f>T550-ROUND(Q550*G550,2)</f>
        <v>0</v>
      </c>
      <c r="V550" s="82"/>
      <c r="W550" s="81">
        <f>R550+T550+V550</f>
        <v>731.69</v>
      </c>
      <c r="X550" s="10"/>
      <c r="Y550" s="151"/>
      <c r="Z550" s="151"/>
      <c r="AA550" s="151"/>
      <c r="AB550" s="151"/>
      <c r="AC550" s="151"/>
      <c r="AD550" s="151"/>
      <c r="AE550" s="159"/>
      <c r="AF550" s="159"/>
      <c r="AG550" s="159"/>
      <c r="AH550" s="159"/>
      <c r="AI550" s="84">
        <f>IF($I550=AI$6,$E550,0)</f>
        <v>0</v>
      </c>
      <c r="AJ550" s="84">
        <f t="shared" ref="AJ550:AJ551" si="3235">IF($K550=ROUND(AI$6*$F550,2),$G550,0)</f>
        <v>0</v>
      </c>
      <c r="AK550" s="141">
        <f>IF($H550&gt;0,AI550,0)</f>
        <v>0</v>
      </c>
      <c r="AL550" s="141">
        <f>IF(AK550&gt;0,1,0)</f>
        <v>0</v>
      </c>
      <c r="AM550" s="141">
        <f>IF($H550&gt;0,AJ550,0)</f>
        <v>0</v>
      </c>
      <c r="AN550" s="141">
        <f>IF(AM550&gt;0,1,0)</f>
        <v>0</v>
      </c>
      <c r="AO550" s="84">
        <f>IF($I550=AO$6,$E550,0)</f>
        <v>0</v>
      </c>
      <c r="AP550" s="84">
        <f t="shared" ref="AP550:AP551" si="3236">IF($K550=ROUND(AO$6*$F550,2),$G550,0)</f>
        <v>0</v>
      </c>
      <c r="AQ550" s="141">
        <f>IF($H550&gt;0,AO550,0)</f>
        <v>0</v>
      </c>
      <c r="AR550" s="141">
        <f>IF(AQ550&gt;0,1,0)</f>
        <v>0</v>
      </c>
      <c r="AS550" s="141">
        <f>IF($H550&gt;0,AP550,0)</f>
        <v>0</v>
      </c>
      <c r="AT550" s="141">
        <f>IF(AS550&gt;0,1,0)</f>
        <v>0</v>
      </c>
      <c r="AU550" s="141" t="e">
        <f>IF($H550&gt;0,#REF!,0)</f>
        <v>#REF!</v>
      </c>
      <c r="AV550" s="141" t="e">
        <f>IF(AU550&gt;0,1,0)</f>
        <v>#REF!</v>
      </c>
      <c r="AW550" s="141" t="e">
        <f>IF($H550&gt;0,#REF!,0)</f>
        <v>#REF!</v>
      </c>
      <c r="AX550" s="141" t="e">
        <f>IF(AW550&gt;0,1,0)</f>
        <v>#REF!</v>
      </c>
      <c r="AY550" s="247">
        <f t="shared" si="3113"/>
        <v>4.4999999999999997E-3</v>
      </c>
      <c r="AZ550" s="85"/>
      <c r="BA550" s="86">
        <v>4.5</v>
      </c>
    </row>
    <row r="551" spans="1:53" ht="45.75" x14ac:dyDescent="0.65">
      <c r="A551" s="87" t="str">
        <f>IF(E551+G551&gt;0,A550,"")</f>
        <v/>
      </c>
      <c r="B551" s="87" t="str">
        <f>IF(E551+G551&gt;0,B550,"")</f>
        <v/>
      </c>
      <c r="C551" s="76">
        <v>6</v>
      </c>
      <c r="D551" s="77" t="s">
        <v>304</v>
      </c>
      <c r="E551" s="78">
        <v>0</v>
      </c>
      <c r="F551" s="137">
        <v>1.1000000000000001</v>
      </c>
      <c r="G551" s="78">
        <v>0</v>
      </c>
      <c r="H551" s="249">
        <f t="shared" si="3112"/>
        <v>0</v>
      </c>
      <c r="I551" s="80">
        <f>SUMIF(Y$14:AT$14,C551,Y$6:AT$6)</f>
        <v>0</v>
      </c>
      <c r="J551" s="81">
        <f t="shared" ref="J551:J553" si="3237">IF(H551=0,ROUND(E551*I551,2),ROUND(H551*E551,2))</f>
        <v>0</v>
      </c>
      <c r="K551" s="80">
        <f t="shared" ref="K551:K553" si="3238">ROUND(F551*I551,2)</f>
        <v>0</v>
      </c>
      <c r="L551" s="81">
        <f t="shared" ref="L551:L553" si="3239">IF(H551=0,ROUND(ROUND(F551*I551,2)*G551,2),ROUND(G551*H551,2))</f>
        <v>0</v>
      </c>
      <c r="M551" s="81">
        <f t="shared" ref="M551:M553" si="3240">L551-ROUND(G551*I551,2)</f>
        <v>0</v>
      </c>
      <c r="N551" s="82"/>
      <c r="O551" s="81">
        <f t="shared" ref="O551:O553" si="3241">J551+L551+N551</f>
        <v>0</v>
      </c>
      <c r="Q551" s="83">
        <f t="shared" si="3121"/>
        <v>153.91</v>
      </c>
      <c r="R551" s="81">
        <f t="shared" ref="R551:R553" si="3242">ROUND(Q551*E551,2)</f>
        <v>0</v>
      </c>
      <c r="S551" s="83">
        <f t="shared" ref="S551:S553" si="3243">ROUND(F551*Q551,2)</f>
        <v>169.3</v>
      </c>
      <c r="T551" s="81">
        <f t="shared" ref="T551:T553" si="3244">ROUND(S551*G551,2)</f>
        <v>0</v>
      </c>
      <c r="U551" s="81">
        <f t="shared" ref="U551:U553" si="3245">T551-ROUND(Q551*G551,2)</f>
        <v>0</v>
      </c>
      <c r="V551" s="82"/>
      <c r="W551" s="81">
        <f t="shared" ref="W551:W553" si="3246">R551+T551+V551</f>
        <v>0</v>
      </c>
      <c r="X551" s="10"/>
      <c r="Y551" s="151"/>
      <c r="Z551" s="151"/>
      <c r="AA551" s="151"/>
      <c r="AB551" s="151"/>
      <c r="AC551" s="151"/>
      <c r="AD551" s="151"/>
      <c r="AE551" s="159"/>
      <c r="AF551" s="159"/>
      <c r="AG551" s="159"/>
      <c r="AH551" s="159"/>
      <c r="AI551" s="84">
        <f t="shared" ref="AI551" si="3247">IF($I551=AI$6,$E551,0)</f>
        <v>0</v>
      </c>
      <c r="AJ551" s="84">
        <f t="shared" si="3235"/>
        <v>0</v>
      </c>
      <c r="AK551" s="141">
        <f t="shared" ref="AK551:AK553" si="3248">IF($H551&gt;0,AI551,0)</f>
        <v>0</v>
      </c>
      <c r="AL551" s="141">
        <f t="shared" ref="AL551:AL553" si="3249">IF(AK551&gt;0,1,0)</f>
        <v>0</v>
      </c>
      <c r="AM551" s="141">
        <f t="shared" ref="AM551:AM553" si="3250">IF($H551&gt;0,AJ551,0)</f>
        <v>0</v>
      </c>
      <c r="AN551" s="141">
        <f t="shared" ref="AN551:AN553" si="3251">IF(AM551&gt;0,1,0)</f>
        <v>0</v>
      </c>
      <c r="AO551" s="84">
        <f t="shared" ref="AO551" si="3252">IF($I551=AO$6,$E551,0)</f>
        <v>0</v>
      </c>
      <c r="AP551" s="84">
        <f t="shared" si="3236"/>
        <v>0</v>
      </c>
      <c r="AQ551" s="141">
        <f t="shared" ref="AQ551:AQ553" si="3253">IF($H551&gt;0,AO551,0)</f>
        <v>0</v>
      </c>
      <c r="AR551" s="141">
        <f t="shared" ref="AR551:AR553" si="3254">IF(AQ551&gt;0,1,0)</f>
        <v>0</v>
      </c>
      <c r="AS551" s="141">
        <f t="shared" ref="AS551:AS553" si="3255">IF($H551&gt;0,AP551,0)</f>
        <v>0</v>
      </c>
      <c r="AT551" s="141">
        <f t="shared" ref="AT551:AT553" si="3256">IF(AS551&gt;0,1,0)</f>
        <v>0</v>
      </c>
      <c r="AU551" s="141">
        <f>IF($H551&gt;0,#REF!,0)</f>
        <v>0</v>
      </c>
      <c r="AV551" s="141">
        <f t="shared" ref="AV551:AV553" si="3257">IF(AU551&gt;0,1,0)</f>
        <v>0</v>
      </c>
      <c r="AW551" s="141">
        <f>IF($H551&gt;0,#REF!,0)</f>
        <v>0</v>
      </c>
      <c r="AX551" s="141">
        <f t="shared" ref="AX551:AX553" si="3258">IF(AW551&gt;0,1,0)</f>
        <v>0</v>
      </c>
      <c r="AY551" s="247">
        <f t="shared" si="3113"/>
        <v>0</v>
      </c>
      <c r="AZ551" s="85"/>
      <c r="BA551" s="86">
        <v>0</v>
      </c>
    </row>
    <row r="552" spans="1:53" ht="45.75" x14ac:dyDescent="0.65">
      <c r="A552" s="87" t="str">
        <f>IF(E552+G552&gt;0,A550,"")</f>
        <v/>
      </c>
      <c r="B552" s="87" t="str">
        <f>IF(E552+G552&gt;0,B550,"")</f>
        <v/>
      </c>
      <c r="C552" s="76">
        <f>C551</f>
        <v>6</v>
      </c>
      <c r="D552" s="77" t="s">
        <v>304</v>
      </c>
      <c r="E552" s="78">
        <v>0</v>
      </c>
      <c r="F552" s="137">
        <v>1.5</v>
      </c>
      <c r="G552" s="78">
        <v>0</v>
      </c>
      <c r="H552" s="249">
        <f t="shared" si="3112"/>
        <v>0</v>
      </c>
      <c r="I552" s="80">
        <f>SUMIF(Y$14:AT$14,C552,Y$7:AT$7)</f>
        <v>0</v>
      </c>
      <c r="J552" s="81">
        <f t="shared" si="3237"/>
        <v>0</v>
      </c>
      <c r="K552" s="80">
        <f t="shared" si="3238"/>
        <v>0</v>
      </c>
      <c r="L552" s="81">
        <f t="shared" si="3239"/>
        <v>0</v>
      </c>
      <c r="M552" s="81">
        <f t="shared" si="3240"/>
        <v>0</v>
      </c>
      <c r="N552" s="82"/>
      <c r="O552" s="81">
        <f t="shared" si="3241"/>
        <v>0</v>
      </c>
      <c r="Q552" s="83">
        <f t="shared" si="3121"/>
        <v>153.91</v>
      </c>
      <c r="R552" s="81">
        <f t="shared" si="3242"/>
        <v>0</v>
      </c>
      <c r="S552" s="83">
        <f t="shared" si="3243"/>
        <v>230.87</v>
      </c>
      <c r="T552" s="81">
        <f t="shared" si="3244"/>
        <v>0</v>
      </c>
      <c r="U552" s="81">
        <f t="shared" si="3245"/>
        <v>0</v>
      </c>
      <c r="V552" s="82"/>
      <c r="W552" s="81">
        <f t="shared" si="3246"/>
        <v>0</v>
      </c>
      <c r="X552" s="10"/>
      <c r="Y552" s="151"/>
      <c r="Z552" s="151"/>
      <c r="AA552" s="151"/>
      <c r="AB552" s="151"/>
      <c r="AC552" s="151"/>
      <c r="AD552" s="151"/>
      <c r="AE552" s="159"/>
      <c r="AF552" s="159"/>
      <c r="AG552" s="159"/>
      <c r="AH552" s="159"/>
      <c r="AI552" s="84">
        <f>IF($I552=AI$7,$E552,0)</f>
        <v>0</v>
      </c>
      <c r="AJ552" s="84">
        <f>IF($K552=ROUND(AI$7*$F552,2),$G552,0)</f>
        <v>0</v>
      </c>
      <c r="AK552" s="141">
        <f t="shared" si="3248"/>
        <v>0</v>
      </c>
      <c r="AL552" s="141">
        <f t="shared" si="3249"/>
        <v>0</v>
      </c>
      <c r="AM552" s="141">
        <f t="shared" si="3250"/>
        <v>0</v>
      </c>
      <c r="AN552" s="141">
        <f t="shared" si="3251"/>
        <v>0</v>
      </c>
      <c r="AO552" s="84">
        <f>IF($I552=AO$7,$E552,0)</f>
        <v>0</v>
      </c>
      <c r="AP552" s="84">
        <f>IF($K552=ROUND(AO$7*$F552,2),$G552,0)</f>
        <v>0</v>
      </c>
      <c r="AQ552" s="141">
        <f t="shared" si="3253"/>
        <v>0</v>
      </c>
      <c r="AR552" s="141">
        <f t="shared" si="3254"/>
        <v>0</v>
      </c>
      <c r="AS552" s="141">
        <f t="shared" si="3255"/>
        <v>0</v>
      </c>
      <c r="AT552" s="141">
        <f t="shared" si="3256"/>
        <v>0</v>
      </c>
      <c r="AU552" s="141">
        <f>IF($H552&gt;0,#REF!,0)</f>
        <v>0</v>
      </c>
      <c r="AV552" s="141">
        <f t="shared" si="3257"/>
        <v>0</v>
      </c>
      <c r="AW552" s="141">
        <f>IF($H552&gt;0,#REF!,0)</f>
        <v>0</v>
      </c>
      <c r="AX552" s="141">
        <f t="shared" si="3258"/>
        <v>0</v>
      </c>
      <c r="AY552" s="247">
        <f t="shared" si="3113"/>
        <v>0</v>
      </c>
      <c r="AZ552" s="85"/>
      <c r="BA552" s="86">
        <v>0</v>
      </c>
    </row>
    <row r="553" spans="1:53" ht="45.75" x14ac:dyDescent="0.65">
      <c r="A553" s="87" t="str">
        <f>IF(E553+G553&gt;0,A550,"")</f>
        <v/>
      </c>
      <c r="B553" s="87" t="str">
        <f>IF(E553+G553&gt;0,B550,"")</f>
        <v/>
      </c>
      <c r="C553" s="76">
        <f>C551</f>
        <v>6</v>
      </c>
      <c r="D553" s="77" t="s">
        <v>304</v>
      </c>
      <c r="E553" s="78">
        <v>0</v>
      </c>
      <c r="F553" s="137">
        <v>1.1000000000000001</v>
      </c>
      <c r="G553" s="78">
        <v>0</v>
      </c>
      <c r="H553" s="249">
        <f t="shared" si="3112"/>
        <v>0</v>
      </c>
      <c r="I553" s="80">
        <f>SUMIF(Y$14:AT$14,C553,Y$7:AT$7)</f>
        <v>0</v>
      </c>
      <c r="J553" s="81">
        <f t="shared" si="3237"/>
        <v>0</v>
      </c>
      <c r="K553" s="80">
        <f t="shared" si="3238"/>
        <v>0</v>
      </c>
      <c r="L553" s="81">
        <f t="shared" si="3239"/>
        <v>0</v>
      </c>
      <c r="M553" s="81">
        <f t="shared" si="3240"/>
        <v>0</v>
      </c>
      <c r="N553" s="82"/>
      <c r="O553" s="81">
        <f t="shared" si="3241"/>
        <v>0</v>
      </c>
      <c r="Q553" s="83">
        <f t="shared" si="3121"/>
        <v>153.91</v>
      </c>
      <c r="R553" s="81">
        <f t="shared" si="3242"/>
        <v>0</v>
      </c>
      <c r="S553" s="83">
        <f t="shared" si="3243"/>
        <v>169.3</v>
      </c>
      <c r="T553" s="81">
        <f t="shared" si="3244"/>
        <v>0</v>
      </c>
      <c r="U553" s="81">
        <f t="shared" si="3245"/>
        <v>0</v>
      </c>
      <c r="V553" s="82"/>
      <c r="W553" s="81">
        <f t="shared" si="3246"/>
        <v>0</v>
      </c>
      <c r="X553" s="10"/>
      <c r="Y553" s="151"/>
      <c r="Z553" s="151"/>
      <c r="AA553" s="151"/>
      <c r="AB553" s="151"/>
      <c r="AC553" s="151"/>
      <c r="AD553" s="151"/>
      <c r="AE553" s="159"/>
      <c r="AF553" s="159"/>
      <c r="AG553" s="159"/>
      <c r="AH553" s="159"/>
      <c r="AI553" s="84">
        <f>IF($I553=AI$7,$E553,0)</f>
        <v>0</v>
      </c>
      <c r="AJ553" s="84">
        <f>IF($K553=ROUND(AI$7*$F553,2),$G553,0)</f>
        <v>0</v>
      </c>
      <c r="AK553" s="141">
        <f t="shared" si="3248"/>
        <v>0</v>
      </c>
      <c r="AL553" s="141">
        <f t="shared" si="3249"/>
        <v>0</v>
      </c>
      <c r="AM553" s="141">
        <f t="shared" si="3250"/>
        <v>0</v>
      </c>
      <c r="AN553" s="141">
        <f t="shared" si="3251"/>
        <v>0</v>
      </c>
      <c r="AO553" s="84">
        <f>IF($I553=AO$7,$E553,0)</f>
        <v>0</v>
      </c>
      <c r="AP553" s="84">
        <f>IF($K553=ROUND(AO$7*$F553,2),$G553,0)</f>
        <v>0</v>
      </c>
      <c r="AQ553" s="141">
        <f t="shared" si="3253"/>
        <v>0</v>
      </c>
      <c r="AR553" s="141">
        <f t="shared" si="3254"/>
        <v>0</v>
      </c>
      <c r="AS553" s="141">
        <f t="shared" si="3255"/>
        <v>0</v>
      </c>
      <c r="AT553" s="141">
        <f t="shared" si="3256"/>
        <v>0</v>
      </c>
      <c r="AU553" s="141">
        <f>IF($H553&gt;0,#REF!,0)</f>
        <v>0</v>
      </c>
      <c r="AV553" s="141">
        <f t="shared" si="3257"/>
        <v>0</v>
      </c>
      <c r="AW553" s="141">
        <f>IF($H553&gt;0,#REF!,0)</f>
        <v>0</v>
      </c>
      <c r="AX553" s="141">
        <f t="shared" si="3258"/>
        <v>0</v>
      </c>
      <c r="AY553" s="247">
        <f t="shared" si="3113"/>
        <v>0</v>
      </c>
      <c r="AZ553" s="85"/>
      <c r="BA553" s="86">
        <v>0</v>
      </c>
    </row>
    <row r="554" spans="1:53" ht="45.75" x14ac:dyDescent="0.65">
      <c r="A554" s="74" t="s">
        <v>305</v>
      </c>
      <c r="B554" s="74" t="s">
        <v>46</v>
      </c>
      <c r="C554" s="76">
        <f>C555</f>
        <v>7</v>
      </c>
      <c r="D554" s="77" t="s">
        <v>306</v>
      </c>
      <c r="E554" s="78">
        <v>0.23300000000000001</v>
      </c>
      <c r="F554" s="137">
        <v>1.5</v>
      </c>
      <c r="G554" s="78">
        <v>0</v>
      </c>
      <c r="H554" s="249">
        <f t="shared" si="3112"/>
        <v>2.3300000000000003E-4</v>
      </c>
      <c r="I554" s="80">
        <f>SUMIF(Y$14:AT$14,C554,Y$6:AT$6)</f>
        <v>0</v>
      </c>
      <c r="J554" s="81">
        <f>IF(H554=0,ROUND(E554*I554,2),ROUND(H554*E554,2))</f>
        <v>0</v>
      </c>
      <c r="K554" s="80">
        <f>ROUND(F554*I554,2)</f>
        <v>0</v>
      </c>
      <c r="L554" s="81">
        <f>IF(H554=0,ROUND(ROUND(F554*I554,2)*G554,2),ROUND(G554*H554,2))</f>
        <v>0</v>
      </c>
      <c r="M554" s="81">
        <f>L554-ROUND(G554*I554,2)</f>
        <v>0</v>
      </c>
      <c r="N554" s="82"/>
      <c r="O554" s="81">
        <f>J554+L554+N554</f>
        <v>0</v>
      </c>
      <c r="Q554" s="83">
        <f t="shared" si="3121"/>
        <v>153.91</v>
      </c>
      <c r="R554" s="81">
        <f>ROUND(Q554*E554,2)</f>
        <v>35.86</v>
      </c>
      <c r="S554" s="83">
        <f>ROUND(F554*Q554,2)</f>
        <v>230.87</v>
      </c>
      <c r="T554" s="81">
        <f>ROUND(S554*G554,2)</f>
        <v>0</v>
      </c>
      <c r="U554" s="81">
        <f>T554-ROUND(Q554*G554,2)</f>
        <v>0</v>
      </c>
      <c r="V554" s="82"/>
      <c r="W554" s="81">
        <f>R554+T554+V554</f>
        <v>35.86</v>
      </c>
      <c r="X554" s="10"/>
      <c r="Y554" s="151"/>
      <c r="Z554" s="151"/>
      <c r="AA554" s="151"/>
      <c r="AB554" s="151"/>
      <c r="AC554" s="151"/>
      <c r="AD554" s="151"/>
      <c r="AE554" s="159"/>
      <c r="AF554" s="159"/>
      <c r="AG554" s="159"/>
      <c r="AH554" s="159"/>
      <c r="AI554" s="84">
        <f>IF($I554=AI$6,$E554,0)</f>
        <v>0</v>
      </c>
      <c r="AJ554" s="84">
        <f t="shared" ref="AJ554:AJ555" si="3259">IF($K554=ROUND(AI$6*$F554,2),$G554,0)</f>
        <v>0</v>
      </c>
      <c r="AK554" s="141">
        <f>IF($H554&gt;0,AI554,0)</f>
        <v>0</v>
      </c>
      <c r="AL554" s="141">
        <f>IF(AK554&gt;0,1,0)</f>
        <v>0</v>
      </c>
      <c r="AM554" s="141">
        <f>IF($H554&gt;0,AJ554,0)</f>
        <v>0</v>
      </c>
      <c r="AN554" s="141">
        <f>IF(AM554&gt;0,1,0)</f>
        <v>0</v>
      </c>
      <c r="AO554" s="84">
        <f>IF($I554=AO$6,$E554,0)</f>
        <v>0</v>
      </c>
      <c r="AP554" s="84">
        <f t="shared" ref="AP554:AP555" si="3260">IF($K554=ROUND(AO$6*$F554,2),$G554,0)</f>
        <v>0</v>
      </c>
      <c r="AQ554" s="141">
        <f>IF($H554&gt;0,AO554,0)</f>
        <v>0</v>
      </c>
      <c r="AR554" s="141">
        <f>IF(AQ554&gt;0,1,0)</f>
        <v>0</v>
      </c>
      <c r="AS554" s="141">
        <f>IF($H554&gt;0,AP554,0)</f>
        <v>0</v>
      </c>
      <c r="AT554" s="141">
        <f>IF(AS554&gt;0,1,0)</f>
        <v>0</v>
      </c>
      <c r="AU554" s="141" t="e">
        <f>IF($H554&gt;0,#REF!,0)</f>
        <v>#REF!</v>
      </c>
      <c r="AV554" s="141" t="e">
        <f>IF(AU554&gt;0,1,0)</f>
        <v>#REF!</v>
      </c>
      <c r="AW554" s="141" t="e">
        <f>IF($H554&gt;0,#REF!,0)</f>
        <v>#REF!</v>
      </c>
      <c r="AX554" s="141" t="e">
        <f>IF(AW554&gt;0,1,0)</f>
        <v>#REF!</v>
      </c>
      <c r="AY554" s="247">
        <f t="shared" si="3113"/>
        <v>2.9999999999999997E-4</v>
      </c>
      <c r="AZ554" s="85"/>
      <c r="BA554" s="86">
        <v>0.3</v>
      </c>
    </row>
    <row r="555" spans="1:53" ht="45.75" x14ac:dyDescent="0.65">
      <c r="A555" s="87" t="str">
        <f>IF(E555+G555&gt;0,A554,"")</f>
        <v/>
      </c>
      <c r="B555" s="87" t="str">
        <f>IF(E555+G555&gt;0,B554,"")</f>
        <v/>
      </c>
      <c r="C555" s="76">
        <v>7</v>
      </c>
      <c r="D555" s="77" t="s">
        <v>306</v>
      </c>
      <c r="E555" s="78">
        <v>0</v>
      </c>
      <c r="F555" s="137">
        <v>1.1000000000000001</v>
      </c>
      <c r="G555" s="78">
        <v>0</v>
      </c>
      <c r="H555" s="249">
        <f t="shared" si="3112"/>
        <v>0</v>
      </c>
      <c r="I555" s="80">
        <f>SUMIF(Y$14:AT$14,C555,Y$6:AT$6)</f>
        <v>0</v>
      </c>
      <c r="J555" s="81">
        <f t="shared" ref="J555:J557" si="3261">IF(H555=0,ROUND(E555*I555,2),ROUND(H555*E555,2))</f>
        <v>0</v>
      </c>
      <c r="K555" s="80">
        <f t="shared" ref="K555:K557" si="3262">ROUND(F555*I555,2)</f>
        <v>0</v>
      </c>
      <c r="L555" s="81">
        <f t="shared" ref="L555:L557" si="3263">IF(H555=0,ROUND(ROUND(F555*I555,2)*G555,2),ROUND(G555*H555,2))</f>
        <v>0</v>
      </c>
      <c r="M555" s="81">
        <f t="shared" ref="M555:M557" si="3264">L555-ROUND(G555*I555,2)</f>
        <v>0</v>
      </c>
      <c r="N555" s="82"/>
      <c r="O555" s="81">
        <f t="shared" ref="O555:O557" si="3265">J555+L555+N555</f>
        <v>0</v>
      </c>
      <c r="Q555" s="83">
        <f t="shared" si="3121"/>
        <v>153.91</v>
      </c>
      <c r="R555" s="81">
        <f t="shared" ref="R555:R557" si="3266">ROUND(Q555*E555,2)</f>
        <v>0</v>
      </c>
      <c r="S555" s="83">
        <f t="shared" ref="S555:S557" si="3267">ROUND(F555*Q555,2)</f>
        <v>169.3</v>
      </c>
      <c r="T555" s="81">
        <f t="shared" ref="T555:T557" si="3268">ROUND(S555*G555,2)</f>
        <v>0</v>
      </c>
      <c r="U555" s="81">
        <f t="shared" ref="U555:U557" si="3269">T555-ROUND(Q555*G555,2)</f>
        <v>0</v>
      </c>
      <c r="V555" s="82"/>
      <c r="W555" s="81">
        <f t="shared" ref="W555:W557" si="3270">R555+T555+V555</f>
        <v>0</v>
      </c>
      <c r="X555" s="10"/>
      <c r="Y555" s="151"/>
      <c r="Z555" s="151"/>
      <c r="AA555" s="151"/>
      <c r="AB555" s="151"/>
      <c r="AC555" s="151"/>
      <c r="AD555" s="151"/>
      <c r="AE555" s="159"/>
      <c r="AF555" s="159"/>
      <c r="AG555" s="159"/>
      <c r="AH555" s="159"/>
      <c r="AI555" s="84">
        <f t="shared" ref="AI555" si="3271">IF($I555=AI$6,$E555,0)</f>
        <v>0</v>
      </c>
      <c r="AJ555" s="84">
        <f t="shared" si="3259"/>
        <v>0</v>
      </c>
      <c r="AK555" s="141">
        <f t="shared" ref="AK555:AK557" si="3272">IF($H555&gt;0,AI555,0)</f>
        <v>0</v>
      </c>
      <c r="AL555" s="141">
        <f t="shared" ref="AL555:AL557" si="3273">IF(AK555&gt;0,1,0)</f>
        <v>0</v>
      </c>
      <c r="AM555" s="141">
        <f t="shared" ref="AM555:AM557" si="3274">IF($H555&gt;0,AJ555,0)</f>
        <v>0</v>
      </c>
      <c r="AN555" s="141">
        <f t="shared" ref="AN555:AN557" si="3275">IF(AM555&gt;0,1,0)</f>
        <v>0</v>
      </c>
      <c r="AO555" s="84">
        <f t="shared" ref="AO555" si="3276">IF($I555=AO$6,$E555,0)</f>
        <v>0</v>
      </c>
      <c r="AP555" s="84">
        <f t="shared" si="3260"/>
        <v>0</v>
      </c>
      <c r="AQ555" s="141">
        <f t="shared" ref="AQ555:AQ557" si="3277">IF($H555&gt;0,AO555,0)</f>
        <v>0</v>
      </c>
      <c r="AR555" s="141">
        <f t="shared" ref="AR555:AR557" si="3278">IF(AQ555&gt;0,1,0)</f>
        <v>0</v>
      </c>
      <c r="AS555" s="141">
        <f t="shared" ref="AS555:AS557" si="3279">IF($H555&gt;0,AP555,0)</f>
        <v>0</v>
      </c>
      <c r="AT555" s="141">
        <f t="shared" ref="AT555:AT557" si="3280">IF(AS555&gt;0,1,0)</f>
        <v>0</v>
      </c>
      <c r="AU555" s="141">
        <f>IF($H555&gt;0,#REF!,0)</f>
        <v>0</v>
      </c>
      <c r="AV555" s="141">
        <f t="shared" ref="AV555:AV557" si="3281">IF(AU555&gt;0,1,0)</f>
        <v>0</v>
      </c>
      <c r="AW555" s="141">
        <f>IF($H555&gt;0,#REF!,0)</f>
        <v>0</v>
      </c>
      <c r="AX555" s="141">
        <f t="shared" ref="AX555:AX557" si="3282">IF(AW555&gt;0,1,0)</f>
        <v>0</v>
      </c>
      <c r="AY555" s="247">
        <f t="shared" si="3113"/>
        <v>0</v>
      </c>
      <c r="AZ555" s="85"/>
      <c r="BA555" s="86">
        <v>0</v>
      </c>
    </row>
    <row r="556" spans="1:53" ht="45.75" x14ac:dyDescent="0.65">
      <c r="A556" s="87" t="str">
        <f>IF(E556+G556&gt;0,A554,"")</f>
        <v/>
      </c>
      <c r="B556" s="87" t="str">
        <f>IF(E556+G556&gt;0,B554,"")</f>
        <v/>
      </c>
      <c r="C556" s="76">
        <f>C555</f>
        <v>7</v>
      </c>
      <c r="D556" s="77" t="s">
        <v>306</v>
      </c>
      <c r="E556" s="78">
        <v>0</v>
      </c>
      <c r="F556" s="137">
        <v>1.5</v>
      </c>
      <c r="G556" s="78">
        <v>0</v>
      </c>
      <c r="H556" s="249">
        <f t="shared" si="3112"/>
        <v>0</v>
      </c>
      <c r="I556" s="80">
        <f>SUMIF(Y$14:AT$14,C556,Y$7:AT$7)</f>
        <v>0</v>
      </c>
      <c r="J556" s="81">
        <f t="shared" si="3261"/>
        <v>0</v>
      </c>
      <c r="K556" s="80">
        <f t="shared" si="3262"/>
        <v>0</v>
      </c>
      <c r="L556" s="81">
        <f t="shared" si="3263"/>
        <v>0</v>
      </c>
      <c r="M556" s="81">
        <f t="shared" si="3264"/>
        <v>0</v>
      </c>
      <c r="N556" s="82"/>
      <c r="O556" s="81">
        <f t="shared" si="3265"/>
        <v>0</v>
      </c>
      <c r="Q556" s="83">
        <f t="shared" si="3121"/>
        <v>153.91</v>
      </c>
      <c r="R556" s="81">
        <f t="shared" si="3266"/>
        <v>0</v>
      </c>
      <c r="S556" s="83">
        <f t="shared" si="3267"/>
        <v>230.87</v>
      </c>
      <c r="T556" s="81">
        <f t="shared" si="3268"/>
        <v>0</v>
      </c>
      <c r="U556" s="81">
        <f t="shared" si="3269"/>
        <v>0</v>
      </c>
      <c r="V556" s="82"/>
      <c r="W556" s="81">
        <f t="shared" si="3270"/>
        <v>0</v>
      </c>
      <c r="X556" s="10"/>
      <c r="Y556" s="151"/>
      <c r="Z556" s="151"/>
      <c r="AA556" s="151"/>
      <c r="AB556" s="151"/>
      <c r="AC556" s="151"/>
      <c r="AD556" s="151"/>
      <c r="AE556" s="159"/>
      <c r="AF556" s="159"/>
      <c r="AG556" s="159"/>
      <c r="AH556" s="159"/>
      <c r="AI556" s="84">
        <f>IF($I556=AI$7,$E556,0)</f>
        <v>0</v>
      </c>
      <c r="AJ556" s="84">
        <f>IF($K556=ROUND(AI$7*$F556,2),$G556,0)</f>
        <v>0</v>
      </c>
      <c r="AK556" s="141">
        <f t="shared" si="3272"/>
        <v>0</v>
      </c>
      <c r="AL556" s="141">
        <f t="shared" si="3273"/>
        <v>0</v>
      </c>
      <c r="AM556" s="141">
        <f t="shared" si="3274"/>
        <v>0</v>
      </c>
      <c r="AN556" s="141">
        <f t="shared" si="3275"/>
        <v>0</v>
      </c>
      <c r="AO556" s="84">
        <f>IF($I556=AO$7,$E556,0)</f>
        <v>0</v>
      </c>
      <c r="AP556" s="84">
        <f>IF($K556=ROUND(AO$7*$F556,2),$G556,0)</f>
        <v>0</v>
      </c>
      <c r="AQ556" s="141">
        <f t="shared" si="3277"/>
        <v>0</v>
      </c>
      <c r="AR556" s="141">
        <f t="shared" si="3278"/>
        <v>0</v>
      </c>
      <c r="AS556" s="141">
        <f t="shared" si="3279"/>
        <v>0</v>
      </c>
      <c r="AT556" s="141">
        <f t="shared" si="3280"/>
        <v>0</v>
      </c>
      <c r="AU556" s="141">
        <f>IF($H556&gt;0,#REF!,0)</f>
        <v>0</v>
      </c>
      <c r="AV556" s="141">
        <f t="shared" si="3281"/>
        <v>0</v>
      </c>
      <c r="AW556" s="141">
        <f>IF($H556&gt;0,#REF!,0)</f>
        <v>0</v>
      </c>
      <c r="AX556" s="141">
        <f t="shared" si="3282"/>
        <v>0</v>
      </c>
      <c r="AY556" s="247">
        <f t="shared" si="3113"/>
        <v>0</v>
      </c>
      <c r="AZ556" s="85"/>
      <c r="BA556" s="86">
        <v>0</v>
      </c>
    </row>
    <row r="557" spans="1:53" ht="45.75" x14ac:dyDescent="0.65">
      <c r="A557" s="87" t="str">
        <f>IF(E557+G557&gt;0,A554,"")</f>
        <v/>
      </c>
      <c r="B557" s="87" t="str">
        <f>IF(E557+G557&gt;0,B554,"")</f>
        <v/>
      </c>
      <c r="C557" s="76">
        <f>C555</f>
        <v>7</v>
      </c>
      <c r="D557" s="77" t="s">
        <v>306</v>
      </c>
      <c r="E557" s="78">
        <v>0</v>
      </c>
      <c r="F557" s="137">
        <v>1.1000000000000001</v>
      </c>
      <c r="G557" s="78">
        <v>0</v>
      </c>
      <c r="H557" s="249">
        <f t="shared" si="3112"/>
        <v>0</v>
      </c>
      <c r="I557" s="80">
        <f>SUMIF(Y$14:AT$14,C557,Y$7:AT$7)</f>
        <v>0</v>
      </c>
      <c r="J557" s="81">
        <f t="shared" si="3261"/>
        <v>0</v>
      </c>
      <c r="K557" s="80">
        <f t="shared" si="3262"/>
        <v>0</v>
      </c>
      <c r="L557" s="81">
        <f t="shared" si="3263"/>
        <v>0</v>
      </c>
      <c r="M557" s="81">
        <f t="shared" si="3264"/>
        <v>0</v>
      </c>
      <c r="N557" s="82"/>
      <c r="O557" s="81">
        <f t="shared" si="3265"/>
        <v>0</v>
      </c>
      <c r="Q557" s="83">
        <f t="shared" si="3121"/>
        <v>153.91</v>
      </c>
      <c r="R557" s="81">
        <f t="shared" si="3266"/>
        <v>0</v>
      </c>
      <c r="S557" s="83">
        <f t="shared" si="3267"/>
        <v>169.3</v>
      </c>
      <c r="T557" s="81">
        <f t="shared" si="3268"/>
        <v>0</v>
      </c>
      <c r="U557" s="81">
        <f t="shared" si="3269"/>
        <v>0</v>
      </c>
      <c r="V557" s="82"/>
      <c r="W557" s="81">
        <f t="shared" si="3270"/>
        <v>0</v>
      </c>
      <c r="X557" s="10"/>
      <c r="Y557" s="151"/>
      <c r="Z557" s="151"/>
      <c r="AA557" s="151"/>
      <c r="AB557" s="151"/>
      <c r="AC557" s="151"/>
      <c r="AD557" s="151"/>
      <c r="AE557" s="159"/>
      <c r="AF557" s="159"/>
      <c r="AG557" s="159"/>
      <c r="AH557" s="159"/>
      <c r="AI557" s="84">
        <f>IF($I557=AI$7,$E557,0)</f>
        <v>0</v>
      </c>
      <c r="AJ557" s="84">
        <f>IF($K557=ROUND(AI$7*$F557,2),$G557,0)</f>
        <v>0</v>
      </c>
      <c r="AK557" s="141">
        <f t="shared" si="3272"/>
        <v>0</v>
      </c>
      <c r="AL557" s="141">
        <f t="shared" si="3273"/>
        <v>0</v>
      </c>
      <c r="AM557" s="141">
        <f t="shared" si="3274"/>
        <v>0</v>
      </c>
      <c r="AN557" s="141">
        <f t="shared" si="3275"/>
        <v>0</v>
      </c>
      <c r="AO557" s="84">
        <f>IF($I557=AO$7,$E557,0)</f>
        <v>0</v>
      </c>
      <c r="AP557" s="84">
        <f>IF($K557=ROUND(AO$7*$F557,2),$G557,0)</f>
        <v>0</v>
      </c>
      <c r="AQ557" s="141">
        <f t="shared" si="3277"/>
        <v>0</v>
      </c>
      <c r="AR557" s="141">
        <f t="shared" si="3278"/>
        <v>0</v>
      </c>
      <c r="AS557" s="141">
        <f t="shared" si="3279"/>
        <v>0</v>
      </c>
      <c r="AT557" s="141">
        <f t="shared" si="3280"/>
        <v>0</v>
      </c>
      <c r="AU557" s="141">
        <f>IF($H557&gt;0,#REF!,0)</f>
        <v>0</v>
      </c>
      <c r="AV557" s="141">
        <f t="shared" si="3281"/>
        <v>0</v>
      </c>
      <c r="AW557" s="141">
        <f>IF($H557&gt;0,#REF!,0)</f>
        <v>0</v>
      </c>
      <c r="AX557" s="141">
        <f t="shared" si="3282"/>
        <v>0</v>
      </c>
      <c r="AY557" s="247">
        <f t="shared" si="3113"/>
        <v>0</v>
      </c>
      <c r="AZ557" s="85"/>
      <c r="BA557" s="86">
        <v>0</v>
      </c>
    </row>
    <row r="558" spans="1:53" ht="45.75" x14ac:dyDescent="0.65">
      <c r="A558" s="74" t="s">
        <v>307</v>
      </c>
      <c r="B558" s="74" t="s">
        <v>46</v>
      </c>
      <c r="C558" s="76">
        <f>C559</f>
        <v>7</v>
      </c>
      <c r="D558" s="77" t="s">
        <v>308</v>
      </c>
      <c r="E558" s="78">
        <v>0</v>
      </c>
      <c r="F558" s="137">
        <v>1.5</v>
      </c>
      <c r="G558" s="78">
        <v>0</v>
      </c>
      <c r="H558" s="249">
        <f t="shared" si="3112"/>
        <v>0</v>
      </c>
      <c r="I558" s="80">
        <f>SUMIF(Y$14:AT$14,C558,Y$6:AT$6)</f>
        <v>0</v>
      </c>
      <c r="J558" s="81">
        <f>IF(H558=0,ROUND(E558*I558,2),ROUND(H558*E558,2))</f>
        <v>0</v>
      </c>
      <c r="K558" s="80">
        <f>ROUND(F558*I558,2)</f>
        <v>0</v>
      </c>
      <c r="L558" s="81">
        <f>IF(H558=0,ROUND(ROUND(F558*I558,2)*G558,2),ROUND(G558*H558,2))</f>
        <v>0</v>
      </c>
      <c r="M558" s="81">
        <f>L558-ROUND(G558*I558,2)</f>
        <v>0</v>
      </c>
      <c r="N558" s="82"/>
      <c r="O558" s="81">
        <f>J558+L558+N558</f>
        <v>0</v>
      </c>
      <c r="Q558" s="83">
        <f t="shared" si="3121"/>
        <v>153.91</v>
      </c>
      <c r="R558" s="81">
        <f>ROUND(Q558*E558,2)</f>
        <v>0</v>
      </c>
      <c r="S558" s="83">
        <f>ROUND(F558*Q558,2)</f>
        <v>230.87</v>
      </c>
      <c r="T558" s="81">
        <f>ROUND(S558*G558,2)</f>
        <v>0</v>
      </c>
      <c r="U558" s="81">
        <f>T558-ROUND(Q558*G558,2)</f>
        <v>0</v>
      </c>
      <c r="V558" s="82"/>
      <c r="W558" s="81">
        <f>R558+T558+V558</f>
        <v>0</v>
      </c>
      <c r="X558" s="10"/>
      <c r="Y558" s="151"/>
      <c r="Z558" s="151"/>
      <c r="AA558" s="151"/>
      <c r="AB558" s="151"/>
      <c r="AC558" s="151"/>
      <c r="AD558" s="151"/>
      <c r="AE558" s="159"/>
      <c r="AF558" s="159"/>
      <c r="AG558" s="159"/>
      <c r="AH558" s="159"/>
      <c r="AI558" s="84">
        <f>IF($I558=AI$6,$E558,0)</f>
        <v>0</v>
      </c>
      <c r="AJ558" s="84">
        <f t="shared" ref="AJ558:AJ559" si="3283">IF($K558=ROUND(AI$6*$F558,2),$G558,0)</f>
        <v>0</v>
      </c>
      <c r="AK558" s="141">
        <f>IF($H558&gt;0,AI558,0)</f>
        <v>0</v>
      </c>
      <c r="AL558" s="141">
        <f>IF(AK558&gt;0,1,0)</f>
        <v>0</v>
      </c>
      <c r="AM558" s="141">
        <f>IF($H558&gt;0,AJ558,0)</f>
        <v>0</v>
      </c>
      <c r="AN558" s="141">
        <f>IF(AM558&gt;0,1,0)</f>
        <v>0</v>
      </c>
      <c r="AO558" s="84">
        <f>IF($I558=AO$6,$E558,0)</f>
        <v>0</v>
      </c>
      <c r="AP558" s="84">
        <f t="shared" ref="AP558:AP559" si="3284">IF($K558=ROUND(AO$6*$F558,2),$G558,0)</f>
        <v>0</v>
      </c>
      <c r="AQ558" s="141">
        <f>IF($H558&gt;0,AO558,0)</f>
        <v>0</v>
      </c>
      <c r="AR558" s="141">
        <f>IF(AQ558&gt;0,1,0)</f>
        <v>0</v>
      </c>
      <c r="AS558" s="141">
        <f>IF($H558&gt;0,AP558,0)</f>
        <v>0</v>
      </c>
      <c r="AT558" s="141">
        <f>IF(AS558&gt;0,1,0)</f>
        <v>0</v>
      </c>
      <c r="AU558" s="141">
        <f>IF($H558&gt;0,#REF!,0)</f>
        <v>0</v>
      </c>
      <c r="AV558" s="141">
        <f>IF(AU558&gt;0,1,0)</f>
        <v>0</v>
      </c>
      <c r="AW558" s="141">
        <f>IF($H558&gt;0,#REF!,0)</f>
        <v>0</v>
      </c>
      <c r="AX558" s="141">
        <f>IF(AW558&gt;0,1,0)</f>
        <v>0</v>
      </c>
      <c r="AY558" s="247">
        <f t="shared" si="3113"/>
        <v>3.9100000000000002E-4</v>
      </c>
      <c r="AZ558" s="85"/>
      <c r="BA558" s="86">
        <v>0.39100000000000001</v>
      </c>
    </row>
    <row r="559" spans="1:53" ht="45.75" x14ac:dyDescent="0.65">
      <c r="A559" s="87" t="str">
        <f>IF(E559+G559&gt;0,A558,"")</f>
        <v/>
      </c>
      <c r="B559" s="87" t="str">
        <f>IF(E559+G559&gt;0,B558,"")</f>
        <v/>
      </c>
      <c r="C559" s="76">
        <v>7</v>
      </c>
      <c r="D559" s="77" t="s">
        <v>308</v>
      </c>
      <c r="E559" s="78">
        <v>0</v>
      </c>
      <c r="F559" s="137">
        <v>1.1000000000000001</v>
      </c>
      <c r="G559" s="78">
        <v>0</v>
      </c>
      <c r="H559" s="249">
        <f t="shared" si="3112"/>
        <v>0</v>
      </c>
      <c r="I559" s="80">
        <f>SUMIF(Y$14:AT$14,C559,Y$6:AT$6)</f>
        <v>0</v>
      </c>
      <c r="J559" s="81">
        <f t="shared" ref="J559:J561" si="3285">IF(H559=0,ROUND(E559*I559,2),ROUND(H559*E559,2))</f>
        <v>0</v>
      </c>
      <c r="K559" s="80">
        <f t="shared" ref="K559:K561" si="3286">ROUND(F559*I559,2)</f>
        <v>0</v>
      </c>
      <c r="L559" s="81">
        <f t="shared" ref="L559:L561" si="3287">IF(H559=0,ROUND(ROUND(F559*I559,2)*G559,2),ROUND(G559*H559,2))</f>
        <v>0</v>
      </c>
      <c r="M559" s="81">
        <f t="shared" ref="M559:M561" si="3288">L559-ROUND(G559*I559,2)</f>
        <v>0</v>
      </c>
      <c r="N559" s="82"/>
      <c r="O559" s="81">
        <f t="shared" ref="O559:O561" si="3289">J559+L559+N559</f>
        <v>0</v>
      </c>
      <c r="Q559" s="83">
        <f t="shared" si="3121"/>
        <v>153.91</v>
      </c>
      <c r="R559" s="81">
        <f t="shared" ref="R559:R561" si="3290">ROUND(Q559*E559,2)</f>
        <v>0</v>
      </c>
      <c r="S559" s="83">
        <f t="shared" ref="S559:S561" si="3291">ROUND(F559*Q559,2)</f>
        <v>169.3</v>
      </c>
      <c r="T559" s="81">
        <f t="shared" ref="T559:T561" si="3292">ROUND(S559*G559,2)</f>
        <v>0</v>
      </c>
      <c r="U559" s="81">
        <f t="shared" ref="U559:U561" si="3293">T559-ROUND(Q559*G559,2)</f>
        <v>0</v>
      </c>
      <c r="V559" s="82"/>
      <c r="W559" s="81">
        <f t="shared" ref="W559:W561" si="3294">R559+T559+V559</f>
        <v>0</v>
      </c>
      <c r="X559" s="10"/>
      <c r="Y559" s="151"/>
      <c r="Z559" s="151"/>
      <c r="AA559" s="151"/>
      <c r="AB559" s="151"/>
      <c r="AC559" s="151"/>
      <c r="AD559" s="151"/>
      <c r="AE559" s="159"/>
      <c r="AF559" s="159"/>
      <c r="AG559" s="159"/>
      <c r="AH559" s="159"/>
      <c r="AI559" s="84">
        <f t="shared" ref="AI559" si="3295">IF($I559=AI$6,$E559,0)</f>
        <v>0</v>
      </c>
      <c r="AJ559" s="84">
        <f t="shared" si="3283"/>
        <v>0</v>
      </c>
      <c r="AK559" s="141">
        <f t="shared" ref="AK559:AK561" si="3296">IF($H559&gt;0,AI559,0)</f>
        <v>0</v>
      </c>
      <c r="AL559" s="141">
        <f t="shared" ref="AL559:AL561" si="3297">IF(AK559&gt;0,1,0)</f>
        <v>0</v>
      </c>
      <c r="AM559" s="141">
        <f t="shared" ref="AM559:AM561" si="3298">IF($H559&gt;0,AJ559,0)</f>
        <v>0</v>
      </c>
      <c r="AN559" s="141">
        <f t="shared" ref="AN559:AN561" si="3299">IF(AM559&gt;0,1,0)</f>
        <v>0</v>
      </c>
      <c r="AO559" s="84">
        <f t="shared" ref="AO559" si="3300">IF($I559=AO$6,$E559,0)</f>
        <v>0</v>
      </c>
      <c r="AP559" s="84">
        <f t="shared" si="3284"/>
        <v>0</v>
      </c>
      <c r="AQ559" s="141">
        <f t="shared" ref="AQ559:AQ561" si="3301">IF($H559&gt;0,AO559,0)</f>
        <v>0</v>
      </c>
      <c r="AR559" s="141">
        <f t="shared" ref="AR559:AR561" si="3302">IF(AQ559&gt;0,1,0)</f>
        <v>0</v>
      </c>
      <c r="AS559" s="141">
        <f t="shared" ref="AS559:AS561" si="3303">IF($H559&gt;0,AP559,0)</f>
        <v>0</v>
      </c>
      <c r="AT559" s="141">
        <f t="shared" ref="AT559:AT561" si="3304">IF(AS559&gt;0,1,0)</f>
        <v>0</v>
      </c>
      <c r="AU559" s="141">
        <f>IF($H559&gt;0,#REF!,0)</f>
        <v>0</v>
      </c>
      <c r="AV559" s="141">
        <f t="shared" ref="AV559:AV561" si="3305">IF(AU559&gt;0,1,0)</f>
        <v>0</v>
      </c>
      <c r="AW559" s="141">
        <f>IF($H559&gt;0,#REF!,0)</f>
        <v>0</v>
      </c>
      <c r="AX559" s="141">
        <f t="shared" ref="AX559:AX561" si="3306">IF(AW559&gt;0,1,0)</f>
        <v>0</v>
      </c>
      <c r="AY559" s="247">
        <f t="shared" si="3113"/>
        <v>0</v>
      </c>
      <c r="AZ559" s="85"/>
      <c r="BA559" s="86">
        <v>0</v>
      </c>
    </row>
    <row r="560" spans="1:53" ht="45.75" x14ac:dyDescent="0.65">
      <c r="A560" s="87" t="str">
        <f>IF(E560+G560&gt;0,A558,"")</f>
        <v/>
      </c>
      <c r="B560" s="87" t="str">
        <f>IF(E560+G560&gt;0,B558,"")</f>
        <v/>
      </c>
      <c r="C560" s="76">
        <f>C559</f>
        <v>7</v>
      </c>
      <c r="D560" s="77" t="s">
        <v>308</v>
      </c>
      <c r="E560" s="78">
        <v>0</v>
      </c>
      <c r="F560" s="137">
        <v>1.5</v>
      </c>
      <c r="G560" s="78">
        <v>0</v>
      </c>
      <c r="H560" s="249">
        <f t="shared" si="3112"/>
        <v>0</v>
      </c>
      <c r="I560" s="80">
        <f>SUMIF(Y$14:AT$14,C560,Y$7:AT$7)</f>
        <v>0</v>
      </c>
      <c r="J560" s="81">
        <f t="shared" si="3285"/>
        <v>0</v>
      </c>
      <c r="K560" s="80">
        <f t="shared" si="3286"/>
        <v>0</v>
      </c>
      <c r="L560" s="81">
        <f t="shared" si="3287"/>
        <v>0</v>
      </c>
      <c r="M560" s="81">
        <f t="shared" si="3288"/>
        <v>0</v>
      </c>
      <c r="N560" s="82"/>
      <c r="O560" s="81">
        <f t="shared" si="3289"/>
        <v>0</v>
      </c>
      <c r="Q560" s="83">
        <f t="shared" si="3121"/>
        <v>153.91</v>
      </c>
      <c r="R560" s="81">
        <f t="shared" si="3290"/>
        <v>0</v>
      </c>
      <c r="S560" s="83">
        <f t="shared" si="3291"/>
        <v>230.87</v>
      </c>
      <c r="T560" s="81">
        <f t="shared" si="3292"/>
        <v>0</v>
      </c>
      <c r="U560" s="81">
        <f t="shared" si="3293"/>
        <v>0</v>
      </c>
      <c r="V560" s="82"/>
      <c r="W560" s="81">
        <f t="shared" si="3294"/>
        <v>0</v>
      </c>
      <c r="X560" s="10"/>
      <c r="Y560" s="151"/>
      <c r="Z560" s="151"/>
      <c r="AA560" s="151"/>
      <c r="AB560" s="151"/>
      <c r="AC560" s="151"/>
      <c r="AD560" s="151"/>
      <c r="AE560" s="159"/>
      <c r="AF560" s="159"/>
      <c r="AG560" s="159"/>
      <c r="AH560" s="159"/>
      <c r="AI560" s="84">
        <f>IF($I560=AI$7,$E560,0)</f>
        <v>0</v>
      </c>
      <c r="AJ560" s="84">
        <f>IF($K560=ROUND(AI$7*$F560,2),$G560,0)</f>
        <v>0</v>
      </c>
      <c r="AK560" s="141">
        <f t="shared" si="3296"/>
        <v>0</v>
      </c>
      <c r="AL560" s="141">
        <f t="shared" si="3297"/>
        <v>0</v>
      </c>
      <c r="AM560" s="141">
        <f t="shared" si="3298"/>
        <v>0</v>
      </c>
      <c r="AN560" s="141">
        <f t="shared" si="3299"/>
        <v>0</v>
      </c>
      <c r="AO560" s="84">
        <f>IF($I560=AO$7,$E560,0)</f>
        <v>0</v>
      </c>
      <c r="AP560" s="84">
        <f>IF($K560=ROUND(AO$7*$F560,2),$G560,0)</f>
        <v>0</v>
      </c>
      <c r="AQ560" s="141">
        <f t="shared" si="3301"/>
        <v>0</v>
      </c>
      <c r="AR560" s="141">
        <f t="shared" si="3302"/>
        <v>0</v>
      </c>
      <c r="AS560" s="141">
        <f t="shared" si="3303"/>
        <v>0</v>
      </c>
      <c r="AT560" s="141">
        <f t="shared" si="3304"/>
        <v>0</v>
      </c>
      <c r="AU560" s="141">
        <f>IF($H560&gt;0,#REF!,0)</f>
        <v>0</v>
      </c>
      <c r="AV560" s="141">
        <f t="shared" si="3305"/>
        <v>0</v>
      </c>
      <c r="AW560" s="141">
        <f>IF($H560&gt;0,#REF!,0)</f>
        <v>0</v>
      </c>
      <c r="AX560" s="141">
        <f t="shared" si="3306"/>
        <v>0</v>
      </c>
      <c r="AY560" s="247">
        <f t="shared" si="3113"/>
        <v>0</v>
      </c>
      <c r="AZ560" s="85"/>
      <c r="BA560" s="86">
        <v>0</v>
      </c>
    </row>
    <row r="561" spans="1:53" ht="45.75" x14ac:dyDescent="0.65">
      <c r="A561" s="87" t="str">
        <f>IF(E561+G561&gt;0,A558,"")</f>
        <v/>
      </c>
      <c r="B561" s="87" t="str">
        <f>IF(E561+G561&gt;0,B558,"")</f>
        <v/>
      </c>
      <c r="C561" s="76">
        <f>C559</f>
        <v>7</v>
      </c>
      <c r="D561" s="77" t="s">
        <v>308</v>
      </c>
      <c r="E561" s="78">
        <v>0</v>
      </c>
      <c r="F561" s="137">
        <v>1.1000000000000001</v>
      </c>
      <c r="G561" s="78">
        <v>0</v>
      </c>
      <c r="H561" s="249">
        <f t="shared" si="3112"/>
        <v>0</v>
      </c>
      <c r="I561" s="80">
        <f>SUMIF(Y$14:AT$14,C561,Y$7:AT$7)</f>
        <v>0</v>
      </c>
      <c r="J561" s="81">
        <f t="shared" si="3285"/>
        <v>0</v>
      </c>
      <c r="K561" s="80">
        <f t="shared" si="3286"/>
        <v>0</v>
      </c>
      <c r="L561" s="81">
        <f t="shared" si="3287"/>
        <v>0</v>
      </c>
      <c r="M561" s="81">
        <f t="shared" si="3288"/>
        <v>0</v>
      </c>
      <c r="N561" s="82"/>
      <c r="O561" s="81">
        <f t="shared" si="3289"/>
        <v>0</v>
      </c>
      <c r="Q561" s="83">
        <f t="shared" si="3121"/>
        <v>153.91</v>
      </c>
      <c r="R561" s="81">
        <f t="shared" si="3290"/>
        <v>0</v>
      </c>
      <c r="S561" s="83">
        <f t="shared" si="3291"/>
        <v>169.3</v>
      </c>
      <c r="T561" s="81">
        <f t="shared" si="3292"/>
        <v>0</v>
      </c>
      <c r="U561" s="81">
        <f t="shared" si="3293"/>
        <v>0</v>
      </c>
      <c r="V561" s="82"/>
      <c r="W561" s="81">
        <f t="shared" si="3294"/>
        <v>0</v>
      </c>
      <c r="X561" s="10"/>
      <c r="Y561" s="151"/>
      <c r="Z561" s="151"/>
      <c r="AA561" s="151"/>
      <c r="AB561" s="151"/>
      <c r="AC561" s="151"/>
      <c r="AD561" s="151"/>
      <c r="AE561" s="159"/>
      <c r="AF561" s="159"/>
      <c r="AG561" s="159"/>
      <c r="AH561" s="159"/>
      <c r="AI561" s="84">
        <f>IF($I561=AI$7,$E561,0)</f>
        <v>0</v>
      </c>
      <c r="AJ561" s="84">
        <f>IF($K561=ROUND(AI$7*$F561,2),$G561,0)</f>
        <v>0</v>
      </c>
      <c r="AK561" s="141">
        <f t="shared" si="3296"/>
        <v>0</v>
      </c>
      <c r="AL561" s="141">
        <f t="shared" si="3297"/>
        <v>0</v>
      </c>
      <c r="AM561" s="141">
        <f t="shared" si="3298"/>
        <v>0</v>
      </c>
      <c r="AN561" s="141">
        <f t="shared" si="3299"/>
        <v>0</v>
      </c>
      <c r="AO561" s="84">
        <f>IF($I561=AO$7,$E561,0)</f>
        <v>0</v>
      </c>
      <c r="AP561" s="84">
        <f>IF($K561=ROUND(AO$7*$F561,2),$G561,0)</f>
        <v>0</v>
      </c>
      <c r="AQ561" s="141">
        <f t="shared" si="3301"/>
        <v>0</v>
      </c>
      <c r="AR561" s="141">
        <f t="shared" si="3302"/>
        <v>0</v>
      </c>
      <c r="AS561" s="141">
        <f t="shared" si="3303"/>
        <v>0</v>
      </c>
      <c r="AT561" s="141">
        <f t="shared" si="3304"/>
        <v>0</v>
      </c>
      <c r="AU561" s="141">
        <f>IF($H561&gt;0,#REF!,0)</f>
        <v>0</v>
      </c>
      <c r="AV561" s="141">
        <f t="shared" si="3305"/>
        <v>0</v>
      </c>
      <c r="AW561" s="141">
        <f>IF($H561&gt;0,#REF!,0)</f>
        <v>0</v>
      </c>
      <c r="AX561" s="141">
        <f t="shared" si="3306"/>
        <v>0</v>
      </c>
      <c r="AY561" s="247">
        <f t="shared" si="3113"/>
        <v>0</v>
      </c>
      <c r="AZ561" s="85"/>
      <c r="BA561" s="86">
        <v>0</v>
      </c>
    </row>
    <row r="562" spans="1:53" ht="45.75" x14ac:dyDescent="0.65">
      <c r="A562" s="74" t="s">
        <v>309</v>
      </c>
      <c r="B562" s="74" t="s">
        <v>46</v>
      </c>
      <c r="C562" s="76">
        <f>C563</f>
        <v>6</v>
      </c>
      <c r="D562" s="77" t="s">
        <v>310</v>
      </c>
      <c r="E562" s="78">
        <v>2.1819999999999999</v>
      </c>
      <c r="F562" s="137">
        <v>1.5</v>
      </c>
      <c r="G562" s="78">
        <v>0</v>
      </c>
      <c r="H562" s="249">
        <f t="shared" si="3112"/>
        <v>2.1819999999999999E-3</v>
      </c>
      <c r="I562" s="80">
        <f>SUMIF(Y$14:AT$14,C562,Y$6:AT$6)</f>
        <v>0</v>
      </c>
      <c r="J562" s="81">
        <f>IF(H562=0,ROUND(E562*I562,2),ROUND(H562*E562,2))</f>
        <v>0</v>
      </c>
      <c r="K562" s="80">
        <f>ROUND(F562*I562,2)</f>
        <v>0</v>
      </c>
      <c r="L562" s="81">
        <f>IF(H562=0,ROUND(ROUND(F562*I562,2)*G562,2),ROUND(G562*H562,2))</f>
        <v>0</v>
      </c>
      <c r="M562" s="81">
        <f>L562-ROUND(G562*I562,2)</f>
        <v>0</v>
      </c>
      <c r="N562" s="82"/>
      <c r="O562" s="81">
        <f>J562+L562+N562</f>
        <v>0</v>
      </c>
      <c r="Q562" s="83">
        <f t="shared" si="3121"/>
        <v>153.91</v>
      </c>
      <c r="R562" s="81">
        <f>ROUND(Q562*E562,2)</f>
        <v>335.83</v>
      </c>
      <c r="S562" s="83">
        <f>ROUND(F562*Q562,2)</f>
        <v>230.87</v>
      </c>
      <c r="T562" s="81">
        <f>ROUND(S562*G562,2)</f>
        <v>0</v>
      </c>
      <c r="U562" s="81">
        <f>T562-ROUND(Q562*G562,2)</f>
        <v>0</v>
      </c>
      <c r="V562" s="82"/>
      <c r="W562" s="81">
        <f>R562+T562+V562</f>
        <v>335.83</v>
      </c>
      <c r="X562" s="10"/>
      <c r="Y562" s="151"/>
      <c r="Z562" s="151"/>
      <c r="AA562" s="151"/>
      <c r="AB562" s="151"/>
      <c r="AC562" s="151"/>
      <c r="AD562" s="151"/>
      <c r="AE562" s="159"/>
      <c r="AF562" s="159"/>
      <c r="AG562" s="159"/>
      <c r="AH562" s="159"/>
      <c r="AI562" s="84">
        <f>IF($I562=AI$6,$E562,0)</f>
        <v>0</v>
      </c>
      <c r="AJ562" s="84">
        <f t="shared" ref="AJ562:AJ563" si="3307">IF($K562=ROUND(AI$6*$F562,2),$G562,0)</f>
        <v>0</v>
      </c>
      <c r="AK562" s="141">
        <f>IF($H562&gt;0,AI562,0)</f>
        <v>0</v>
      </c>
      <c r="AL562" s="141">
        <f>IF(AK562&gt;0,1,0)</f>
        <v>0</v>
      </c>
      <c r="AM562" s="141">
        <f>IF($H562&gt;0,AJ562,0)</f>
        <v>0</v>
      </c>
      <c r="AN562" s="141">
        <f>IF(AM562&gt;0,1,0)</f>
        <v>0</v>
      </c>
      <c r="AO562" s="84">
        <f>IF($I562=AO$6,$E562,0)</f>
        <v>0</v>
      </c>
      <c r="AP562" s="84">
        <f t="shared" ref="AP562:AP563" si="3308">IF($K562=ROUND(AO$6*$F562,2),$G562,0)</f>
        <v>0</v>
      </c>
      <c r="AQ562" s="141">
        <f>IF($H562&gt;0,AO562,0)</f>
        <v>0</v>
      </c>
      <c r="AR562" s="141">
        <f>IF(AQ562&gt;0,1,0)</f>
        <v>0</v>
      </c>
      <c r="AS562" s="141">
        <f>IF($H562&gt;0,AP562,0)</f>
        <v>0</v>
      </c>
      <c r="AT562" s="141">
        <f>IF(AS562&gt;0,1,0)</f>
        <v>0</v>
      </c>
      <c r="AU562" s="141" t="e">
        <f>IF($H562&gt;0,#REF!,0)</f>
        <v>#REF!</v>
      </c>
      <c r="AV562" s="141" t="e">
        <f>IF(AU562&gt;0,1,0)</f>
        <v>#REF!</v>
      </c>
      <c r="AW562" s="141" t="e">
        <f>IF($H562&gt;0,#REF!,0)</f>
        <v>#REF!</v>
      </c>
      <c r="AX562" s="141" t="e">
        <f>IF(AW562&gt;0,1,0)</f>
        <v>#REF!</v>
      </c>
      <c r="AY562" s="247">
        <f t="shared" si="3113"/>
        <v>2.1000000000000003E-3</v>
      </c>
      <c r="AZ562" s="85"/>
      <c r="BA562" s="86">
        <v>2.1</v>
      </c>
    </row>
    <row r="563" spans="1:53" ht="45.75" x14ac:dyDescent="0.65">
      <c r="A563" s="87" t="str">
        <f>IF(E563+G563&gt;0,A562,"")</f>
        <v/>
      </c>
      <c r="B563" s="87" t="str">
        <f>IF(E563+G563&gt;0,B562,"")</f>
        <v/>
      </c>
      <c r="C563" s="76">
        <v>6</v>
      </c>
      <c r="D563" s="77" t="s">
        <v>310</v>
      </c>
      <c r="E563" s="78">
        <v>0</v>
      </c>
      <c r="F563" s="137">
        <v>1.1000000000000001</v>
      </c>
      <c r="G563" s="78">
        <v>0</v>
      </c>
      <c r="H563" s="249">
        <f t="shared" si="3112"/>
        <v>0</v>
      </c>
      <c r="I563" s="80">
        <f>SUMIF(Y$14:AT$14,C563,Y$6:AT$6)</f>
        <v>0</v>
      </c>
      <c r="J563" s="81">
        <f t="shared" ref="J563:J565" si="3309">IF(H563=0,ROUND(E563*I563,2),ROUND(H563*E563,2))</f>
        <v>0</v>
      </c>
      <c r="K563" s="80">
        <f t="shared" ref="K563:K565" si="3310">ROUND(F563*I563,2)</f>
        <v>0</v>
      </c>
      <c r="L563" s="81">
        <f t="shared" ref="L563:L565" si="3311">IF(H563=0,ROUND(ROUND(F563*I563,2)*G563,2),ROUND(G563*H563,2))</f>
        <v>0</v>
      </c>
      <c r="M563" s="81">
        <f t="shared" ref="M563:M565" si="3312">L563-ROUND(G563*I563,2)</f>
        <v>0</v>
      </c>
      <c r="N563" s="82"/>
      <c r="O563" s="81">
        <f t="shared" ref="O563:O565" si="3313">J563+L563+N563</f>
        <v>0</v>
      </c>
      <c r="Q563" s="83">
        <f t="shared" si="3121"/>
        <v>153.91</v>
      </c>
      <c r="R563" s="81">
        <f t="shared" ref="R563:R565" si="3314">ROUND(Q563*E563,2)</f>
        <v>0</v>
      </c>
      <c r="S563" s="83">
        <f t="shared" ref="S563:S565" si="3315">ROUND(F563*Q563,2)</f>
        <v>169.3</v>
      </c>
      <c r="T563" s="81">
        <f t="shared" ref="T563:T565" si="3316">ROUND(S563*G563,2)</f>
        <v>0</v>
      </c>
      <c r="U563" s="81">
        <f t="shared" ref="U563:U565" si="3317">T563-ROUND(Q563*G563,2)</f>
        <v>0</v>
      </c>
      <c r="V563" s="82"/>
      <c r="W563" s="81">
        <f t="shared" ref="W563:W565" si="3318">R563+T563+V563</f>
        <v>0</v>
      </c>
      <c r="X563" s="10"/>
      <c r="Y563" s="151"/>
      <c r="Z563" s="151"/>
      <c r="AA563" s="151"/>
      <c r="AB563" s="151"/>
      <c r="AC563" s="151"/>
      <c r="AD563" s="151"/>
      <c r="AE563" s="159"/>
      <c r="AF563" s="159"/>
      <c r="AG563" s="159"/>
      <c r="AH563" s="159"/>
      <c r="AI563" s="84">
        <f t="shared" ref="AI563" si="3319">IF($I563=AI$6,$E563,0)</f>
        <v>0</v>
      </c>
      <c r="AJ563" s="84">
        <f t="shared" si="3307"/>
        <v>0</v>
      </c>
      <c r="AK563" s="141">
        <f t="shared" ref="AK563:AK565" si="3320">IF($H563&gt;0,AI563,0)</f>
        <v>0</v>
      </c>
      <c r="AL563" s="141">
        <f t="shared" ref="AL563:AL565" si="3321">IF(AK563&gt;0,1,0)</f>
        <v>0</v>
      </c>
      <c r="AM563" s="141">
        <f t="shared" ref="AM563:AM565" si="3322">IF($H563&gt;0,AJ563,0)</f>
        <v>0</v>
      </c>
      <c r="AN563" s="141">
        <f t="shared" ref="AN563:AN565" si="3323">IF(AM563&gt;0,1,0)</f>
        <v>0</v>
      </c>
      <c r="AO563" s="84">
        <f t="shared" ref="AO563" si="3324">IF($I563=AO$6,$E563,0)</f>
        <v>0</v>
      </c>
      <c r="AP563" s="84">
        <f t="shared" si="3308"/>
        <v>0</v>
      </c>
      <c r="AQ563" s="141">
        <f t="shared" ref="AQ563:AQ565" si="3325">IF($H563&gt;0,AO563,0)</f>
        <v>0</v>
      </c>
      <c r="AR563" s="141">
        <f t="shared" ref="AR563:AR565" si="3326">IF(AQ563&gt;0,1,0)</f>
        <v>0</v>
      </c>
      <c r="AS563" s="141">
        <f t="shared" ref="AS563:AS565" si="3327">IF($H563&gt;0,AP563,0)</f>
        <v>0</v>
      </c>
      <c r="AT563" s="141">
        <f t="shared" ref="AT563:AT565" si="3328">IF(AS563&gt;0,1,0)</f>
        <v>0</v>
      </c>
      <c r="AU563" s="141">
        <f>IF($H563&gt;0,#REF!,0)</f>
        <v>0</v>
      </c>
      <c r="AV563" s="141">
        <f t="shared" ref="AV563:AV565" si="3329">IF(AU563&gt;0,1,0)</f>
        <v>0</v>
      </c>
      <c r="AW563" s="141">
        <f>IF($H563&gt;0,#REF!,0)</f>
        <v>0</v>
      </c>
      <c r="AX563" s="141">
        <f t="shared" ref="AX563:AX565" si="3330">IF(AW563&gt;0,1,0)</f>
        <v>0</v>
      </c>
      <c r="AY563" s="247">
        <f t="shared" si="3113"/>
        <v>0</v>
      </c>
      <c r="AZ563" s="85"/>
      <c r="BA563" s="86">
        <v>0</v>
      </c>
    </row>
    <row r="564" spans="1:53" ht="45.75" x14ac:dyDescent="0.65">
      <c r="A564" s="87" t="str">
        <f>IF(E564+G564&gt;0,A562,"")</f>
        <v/>
      </c>
      <c r="B564" s="87" t="str">
        <f>IF(E564+G564&gt;0,B562,"")</f>
        <v/>
      </c>
      <c r="C564" s="76">
        <f>C563</f>
        <v>6</v>
      </c>
      <c r="D564" s="77" t="s">
        <v>310</v>
      </c>
      <c r="E564" s="78">
        <v>0</v>
      </c>
      <c r="F564" s="137">
        <v>1.5</v>
      </c>
      <c r="G564" s="78">
        <v>0</v>
      </c>
      <c r="H564" s="249">
        <f t="shared" si="3112"/>
        <v>0</v>
      </c>
      <c r="I564" s="80">
        <f>SUMIF(Y$14:AT$14,C564,Y$7:AT$7)</f>
        <v>0</v>
      </c>
      <c r="J564" s="81">
        <f t="shared" si="3309"/>
        <v>0</v>
      </c>
      <c r="K564" s="80">
        <f t="shared" si="3310"/>
        <v>0</v>
      </c>
      <c r="L564" s="81">
        <f t="shared" si="3311"/>
        <v>0</v>
      </c>
      <c r="M564" s="81">
        <f t="shared" si="3312"/>
        <v>0</v>
      </c>
      <c r="N564" s="82"/>
      <c r="O564" s="81">
        <f t="shared" si="3313"/>
        <v>0</v>
      </c>
      <c r="Q564" s="83">
        <f t="shared" si="3121"/>
        <v>153.91</v>
      </c>
      <c r="R564" s="81">
        <f t="shared" si="3314"/>
        <v>0</v>
      </c>
      <c r="S564" s="83">
        <f t="shared" si="3315"/>
        <v>230.87</v>
      </c>
      <c r="T564" s="81">
        <f t="shared" si="3316"/>
        <v>0</v>
      </c>
      <c r="U564" s="81">
        <f t="shared" si="3317"/>
        <v>0</v>
      </c>
      <c r="V564" s="82"/>
      <c r="W564" s="81">
        <f t="shared" si="3318"/>
        <v>0</v>
      </c>
      <c r="X564" s="10"/>
      <c r="Y564" s="151"/>
      <c r="Z564" s="151"/>
      <c r="AA564" s="151"/>
      <c r="AB564" s="151"/>
      <c r="AC564" s="151"/>
      <c r="AD564" s="151"/>
      <c r="AE564" s="159"/>
      <c r="AF564" s="159"/>
      <c r="AG564" s="159"/>
      <c r="AH564" s="159"/>
      <c r="AI564" s="84">
        <f>IF($I564=AI$7,$E564,0)</f>
        <v>0</v>
      </c>
      <c r="AJ564" s="84">
        <f>IF($K564=ROUND(AI$7*$F564,2),$G564,0)</f>
        <v>0</v>
      </c>
      <c r="AK564" s="141">
        <f t="shared" si="3320"/>
        <v>0</v>
      </c>
      <c r="AL564" s="141">
        <f t="shared" si="3321"/>
        <v>0</v>
      </c>
      <c r="AM564" s="141">
        <f t="shared" si="3322"/>
        <v>0</v>
      </c>
      <c r="AN564" s="141">
        <f t="shared" si="3323"/>
        <v>0</v>
      </c>
      <c r="AO564" s="84">
        <f>IF($I564=AO$7,$E564,0)</f>
        <v>0</v>
      </c>
      <c r="AP564" s="84">
        <f>IF($K564=ROUND(AO$7*$F564,2),$G564,0)</f>
        <v>0</v>
      </c>
      <c r="AQ564" s="141">
        <f t="shared" si="3325"/>
        <v>0</v>
      </c>
      <c r="AR564" s="141">
        <f t="shared" si="3326"/>
        <v>0</v>
      </c>
      <c r="AS564" s="141">
        <f t="shared" si="3327"/>
        <v>0</v>
      </c>
      <c r="AT564" s="141">
        <f t="shared" si="3328"/>
        <v>0</v>
      </c>
      <c r="AU564" s="141">
        <f>IF($H564&gt;0,#REF!,0)</f>
        <v>0</v>
      </c>
      <c r="AV564" s="141">
        <f t="shared" si="3329"/>
        <v>0</v>
      </c>
      <c r="AW564" s="141">
        <f>IF($H564&gt;0,#REF!,0)</f>
        <v>0</v>
      </c>
      <c r="AX564" s="141">
        <f t="shared" si="3330"/>
        <v>0</v>
      </c>
      <c r="AY564" s="247">
        <f t="shared" si="3113"/>
        <v>0</v>
      </c>
      <c r="AZ564" s="85"/>
      <c r="BA564" s="86">
        <v>0</v>
      </c>
    </row>
    <row r="565" spans="1:53" ht="45.75" x14ac:dyDescent="0.65">
      <c r="A565" s="87" t="str">
        <f>IF(E565+G565&gt;0,A562,"")</f>
        <v/>
      </c>
      <c r="B565" s="87" t="str">
        <f>IF(E565+G565&gt;0,B562,"")</f>
        <v/>
      </c>
      <c r="C565" s="76">
        <f>C563</f>
        <v>6</v>
      </c>
      <c r="D565" s="77" t="s">
        <v>310</v>
      </c>
      <c r="E565" s="78">
        <v>0</v>
      </c>
      <c r="F565" s="137">
        <v>1.1000000000000001</v>
      </c>
      <c r="G565" s="78">
        <v>0</v>
      </c>
      <c r="H565" s="249">
        <f t="shared" si="3112"/>
        <v>0</v>
      </c>
      <c r="I565" s="80">
        <f>SUMIF(Y$14:AT$14,C565,Y$7:AT$7)</f>
        <v>0</v>
      </c>
      <c r="J565" s="81">
        <f t="shared" si="3309"/>
        <v>0</v>
      </c>
      <c r="K565" s="80">
        <f t="shared" si="3310"/>
        <v>0</v>
      </c>
      <c r="L565" s="81">
        <f t="shared" si="3311"/>
        <v>0</v>
      </c>
      <c r="M565" s="81">
        <f t="shared" si="3312"/>
        <v>0</v>
      </c>
      <c r="N565" s="82"/>
      <c r="O565" s="81">
        <f t="shared" si="3313"/>
        <v>0</v>
      </c>
      <c r="Q565" s="83">
        <f t="shared" si="3121"/>
        <v>153.91</v>
      </c>
      <c r="R565" s="81">
        <f t="shared" si="3314"/>
        <v>0</v>
      </c>
      <c r="S565" s="83">
        <f t="shared" si="3315"/>
        <v>169.3</v>
      </c>
      <c r="T565" s="81">
        <f t="shared" si="3316"/>
        <v>0</v>
      </c>
      <c r="U565" s="81">
        <f t="shared" si="3317"/>
        <v>0</v>
      </c>
      <c r="V565" s="82"/>
      <c r="W565" s="81">
        <f t="shared" si="3318"/>
        <v>0</v>
      </c>
      <c r="X565" s="10"/>
      <c r="Y565" s="151"/>
      <c r="Z565" s="151"/>
      <c r="AA565" s="151"/>
      <c r="AB565" s="151"/>
      <c r="AC565" s="151"/>
      <c r="AD565" s="151"/>
      <c r="AE565" s="159"/>
      <c r="AF565" s="159"/>
      <c r="AG565" s="159"/>
      <c r="AH565" s="159"/>
      <c r="AI565" s="84">
        <f>IF($I565=AI$7,$E565,0)</f>
        <v>0</v>
      </c>
      <c r="AJ565" s="84">
        <f>IF($K565=ROUND(AI$7*$F565,2),$G565,0)</f>
        <v>0</v>
      </c>
      <c r="AK565" s="141">
        <f t="shared" si="3320"/>
        <v>0</v>
      </c>
      <c r="AL565" s="141">
        <f t="shared" si="3321"/>
        <v>0</v>
      </c>
      <c r="AM565" s="141">
        <f t="shared" si="3322"/>
        <v>0</v>
      </c>
      <c r="AN565" s="141">
        <f t="shared" si="3323"/>
        <v>0</v>
      </c>
      <c r="AO565" s="84">
        <f>IF($I565=AO$7,$E565,0)</f>
        <v>0</v>
      </c>
      <c r="AP565" s="84">
        <f>IF($K565=ROUND(AO$7*$F565,2),$G565,0)</f>
        <v>0</v>
      </c>
      <c r="AQ565" s="141">
        <f t="shared" si="3325"/>
        <v>0</v>
      </c>
      <c r="AR565" s="141">
        <f t="shared" si="3326"/>
        <v>0</v>
      </c>
      <c r="AS565" s="141">
        <f t="shared" si="3327"/>
        <v>0</v>
      </c>
      <c r="AT565" s="141">
        <f t="shared" si="3328"/>
        <v>0</v>
      </c>
      <c r="AU565" s="141">
        <f>IF($H565&gt;0,#REF!,0)</f>
        <v>0</v>
      </c>
      <c r="AV565" s="141">
        <f t="shared" si="3329"/>
        <v>0</v>
      </c>
      <c r="AW565" s="141">
        <f>IF($H565&gt;0,#REF!,0)</f>
        <v>0</v>
      </c>
      <c r="AX565" s="141">
        <f t="shared" si="3330"/>
        <v>0</v>
      </c>
      <c r="AY565" s="247">
        <f t="shared" si="3113"/>
        <v>0</v>
      </c>
      <c r="AZ565" s="85"/>
      <c r="BA565" s="86">
        <v>0</v>
      </c>
    </row>
    <row r="566" spans="1:53" ht="45.75" x14ac:dyDescent="0.65">
      <c r="A566" s="74" t="s">
        <v>311</v>
      </c>
      <c r="B566" s="74" t="s">
        <v>46</v>
      </c>
      <c r="C566" s="76">
        <f>C567</f>
        <v>6</v>
      </c>
      <c r="D566" s="77" t="s">
        <v>312</v>
      </c>
      <c r="E566" s="78">
        <v>0.42</v>
      </c>
      <c r="F566" s="137">
        <v>1.5</v>
      </c>
      <c r="G566" s="78">
        <v>0</v>
      </c>
      <c r="H566" s="249">
        <f t="shared" si="3112"/>
        <v>4.1999999999999996E-4</v>
      </c>
      <c r="I566" s="80">
        <f>SUMIF(Y$14:AT$14,C566,Y$6:AT$6)</f>
        <v>0</v>
      </c>
      <c r="J566" s="81">
        <f>IF(H566=0,ROUND(E566*I566,2),ROUND(H566*E566,2))</f>
        <v>0</v>
      </c>
      <c r="K566" s="80">
        <f>ROUND(F566*I566,2)</f>
        <v>0</v>
      </c>
      <c r="L566" s="81">
        <f>IF(H566=0,ROUND(ROUND(F566*I566,2)*G566,2),ROUND(G566*H566,2))</f>
        <v>0</v>
      </c>
      <c r="M566" s="81">
        <f>L566-ROUND(G566*I566,2)</f>
        <v>0</v>
      </c>
      <c r="N566" s="82"/>
      <c r="O566" s="81">
        <f>J566+L566+N566</f>
        <v>0</v>
      </c>
      <c r="Q566" s="83">
        <f t="shared" si="3121"/>
        <v>153.91</v>
      </c>
      <c r="R566" s="81">
        <f>ROUND(Q566*E566,2)</f>
        <v>64.64</v>
      </c>
      <c r="S566" s="83">
        <f>ROUND(F566*Q566,2)</f>
        <v>230.87</v>
      </c>
      <c r="T566" s="81">
        <f>ROUND(S566*G566,2)</f>
        <v>0</v>
      </c>
      <c r="U566" s="81">
        <f>T566-ROUND(Q566*G566,2)</f>
        <v>0</v>
      </c>
      <c r="V566" s="82"/>
      <c r="W566" s="81">
        <f>R566+T566+V566</f>
        <v>64.64</v>
      </c>
      <c r="X566" s="10"/>
      <c r="Y566" s="151"/>
      <c r="Z566" s="151"/>
      <c r="AA566" s="151"/>
      <c r="AB566" s="151"/>
      <c r="AC566" s="151"/>
      <c r="AD566" s="151"/>
      <c r="AE566" s="159"/>
      <c r="AF566" s="159"/>
      <c r="AG566" s="159"/>
      <c r="AH566" s="159"/>
      <c r="AI566" s="84">
        <f>IF($I566=AI$6,$E566,0)</f>
        <v>0</v>
      </c>
      <c r="AJ566" s="84">
        <f t="shared" ref="AJ566:AJ567" si="3331">IF($K566=ROUND(AI$6*$F566,2),$G566,0)</f>
        <v>0</v>
      </c>
      <c r="AK566" s="141">
        <f>IF($H566&gt;0,AI566,0)</f>
        <v>0</v>
      </c>
      <c r="AL566" s="141">
        <f>IF(AK566&gt;0,1,0)</f>
        <v>0</v>
      </c>
      <c r="AM566" s="141">
        <f>IF($H566&gt;0,AJ566,0)</f>
        <v>0</v>
      </c>
      <c r="AN566" s="141">
        <f>IF(AM566&gt;0,1,0)</f>
        <v>0</v>
      </c>
      <c r="AO566" s="84">
        <f>IF($I566=AO$6,$E566,0)</f>
        <v>0</v>
      </c>
      <c r="AP566" s="84">
        <f t="shared" ref="AP566:AP567" si="3332">IF($K566=ROUND(AO$6*$F566,2),$G566,0)</f>
        <v>0</v>
      </c>
      <c r="AQ566" s="141">
        <f>IF($H566&gt;0,AO566,0)</f>
        <v>0</v>
      </c>
      <c r="AR566" s="141">
        <f>IF(AQ566&gt;0,1,0)</f>
        <v>0</v>
      </c>
      <c r="AS566" s="141">
        <f>IF($H566&gt;0,AP566,0)</f>
        <v>0</v>
      </c>
      <c r="AT566" s="141">
        <f>IF(AS566&gt;0,1,0)</f>
        <v>0</v>
      </c>
      <c r="AU566" s="141" t="e">
        <f>IF($H566&gt;0,#REF!,0)</f>
        <v>#REF!</v>
      </c>
      <c r="AV566" s="141" t="e">
        <f>IF(AU566&gt;0,1,0)</f>
        <v>#REF!</v>
      </c>
      <c r="AW566" s="141" t="e">
        <f>IF($H566&gt;0,#REF!,0)</f>
        <v>#REF!</v>
      </c>
      <c r="AX566" s="141" t="e">
        <f>IF(AW566&gt;0,1,0)</f>
        <v>#REF!</v>
      </c>
      <c r="AY566" s="247">
        <f t="shared" si="3113"/>
        <v>1.3500000000000001E-3</v>
      </c>
      <c r="AZ566" s="85"/>
      <c r="BA566" s="86">
        <v>1.35</v>
      </c>
    </row>
    <row r="567" spans="1:53" ht="45.75" x14ac:dyDescent="0.65">
      <c r="A567" s="87" t="str">
        <f>IF(E567+G567&gt;0,A566,"")</f>
        <v/>
      </c>
      <c r="B567" s="87" t="str">
        <f>IF(E567+G567&gt;0,B566,"")</f>
        <v/>
      </c>
      <c r="C567" s="76">
        <v>6</v>
      </c>
      <c r="D567" s="77" t="s">
        <v>312</v>
      </c>
      <c r="E567" s="78">
        <v>0</v>
      </c>
      <c r="F567" s="137">
        <v>1.1000000000000001</v>
      </c>
      <c r="G567" s="78">
        <v>0</v>
      </c>
      <c r="H567" s="249">
        <f t="shared" si="3112"/>
        <v>0</v>
      </c>
      <c r="I567" s="80">
        <f>SUMIF(Y$14:AT$14,C567,Y$6:AT$6)</f>
        <v>0</v>
      </c>
      <c r="J567" s="81">
        <f t="shared" ref="J567:J569" si="3333">IF(H567=0,ROUND(E567*I567,2),ROUND(H567*E567,2))</f>
        <v>0</v>
      </c>
      <c r="K567" s="80">
        <f t="shared" ref="K567:K569" si="3334">ROUND(F567*I567,2)</f>
        <v>0</v>
      </c>
      <c r="L567" s="81">
        <f t="shared" ref="L567:L569" si="3335">IF(H567=0,ROUND(ROUND(F567*I567,2)*G567,2),ROUND(G567*H567,2))</f>
        <v>0</v>
      </c>
      <c r="M567" s="81">
        <f t="shared" ref="M567:M569" si="3336">L567-ROUND(G567*I567,2)</f>
        <v>0</v>
      </c>
      <c r="N567" s="82"/>
      <c r="O567" s="81">
        <f t="shared" ref="O567:O569" si="3337">J567+L567+N567</f>
        <v>0</v>
      </c>
      <c r="Q567" s="83">
        <f t="shared" si="3121"/>
        <v>153.91</v>
      </c>
      <c r="R567" s="81">
        <f t="shared" ref="R567:R569" si="3338">ROUND(Q567*E567,2)</f>
        <v>0</v>
      </c>
      <c r="S567" s="83">
        <f t="shared" ref="S567:S569" si="3339">ROUND(F567*Q567,2)</f>
        <v>169.3</v>
      </c>
      <c r="T567" s="81">
        <f t="shared" ref="T567:T569" si="3340">ROUND(S567*G567,2)</f>
        <v>0</v>
      </c>
      <c r="U567" s="81">
        <f t="shared" ref="U567:U569" si="3341">T567-ROUND(Q567*G567,2)</f>
        <v>0</v>
      </c>
      <c r="V567" s="82"/>
      <c r="W567" s="81">
        <f t="shared" ref="W567:W569" si="3342">R567+T567+V567</f>
        <v>0</v>
      </c>
      <c r="X567" s="10"/>
      <c r="Y567" s="151"/>
      <c r="Z567" s="151"/>
      <c r="AA567" s="151"/>
      <c r="AB567" s="151"/>
      <c r="AC567" s="151"/>
      <c r="AD567" s="151"/>
      <c r="AE567" s="159"/>
      <c r="AF567" s="159"/>
      <c r="AG567" s="159"/>
      <c r="AH567" s="159"/>
      <c r="AI567" s="84">
        <f t="shared" ref="AI567" si="3343">IF($I567=AI$6,$E567,0)</f>
        <v>0</v>
      </c>
      <c r="AJ567" s="84">
        <f t="shared" si="3331"/>
        <v>0</v>
      </c>
      <c r="AK567" s="141">
        <f t="shared" ref="AK567:AK569" si="3344">IF($H567&gt;0,AI567,0)</f>
        <v>0</v>
      </c>
      <c r="AL567" s="141">
        <f t="shared" ref="AL567:AL569" si="3345">IF(AK567&gt;0,1,0)</f>
        <v>0</v>
      </c>
      <c r="AM567" s="141">
        <f t="shared" ref="AM567:AM569" si="3346">IF($H567&gt;0,AJ567,0)</f>
        <v>0</v>
      </c>
      <c r="AN567" s="141">
        <f t="shared" ref="AN567:AN569" si="3347">IF(AM567&gt;0,1,0)</f>
        <v>0</v>
      </c>
      <c r="AO567" s="84">
        <f t="shared" ref="AO567" si="3348">IF($I567=AO$6,$E567,0)</f>
        <v>0</v>
      </c>
      <c r="AP567" s="84">
        <f t="shared" si="3332"/>
        <v>0</v>
      </c>
      <c r="AQ567" s="141">
        <f t="shared" ref="AQ567:AQ569" si="3349">IF($H567&gt;0,AO567,0)</f>
        <v>0</v>
      </c>
      <c r="AR567" s="141">
        <f t="shared" ref="AR567:AR569" si="3350">IF(AQ567&gt;0,1,0)</f>
        <v>0</v>
      </c>
      <c r="AS567" s="141">
        <f t="shared" ref="AS567:AS569" si="3351">IF($H567&gt;0,AP567,0)</f>
        <v>0</v>
      </c>
      <c r="AT567" s="141">
        <f t="shared" ref="AT567:AT569" si="3352">IF(AS567&gt;0,1,0)</f>
        <v>0</v>
      </c>
      <c r="AU567" s="141">
        <f>IF($H567&gt;0,#REF!,0)</f>
        <v>0</v>
      </c>
      <c r="AV567" s="141">
        <f t="shared" ref="AV567:AV569" si="3353">IF(AU567&gt;0,1,0)</f>
        <v>0</v>
      </c>
      <c r="AW567" s="141">
        <f>IF($H567&gt;0,#REF!,0)</f>
        <v>0</v>
      </c>
      <c r="AX567" s="141">
        <f t="shared" ref="AX567:AX569" si="3354">IF(AW567&gt;0,1,0)</f>
        <v>0</v>
      </c>
      <c r="AY567" s="247">
        <f t="shared" si="3113"/>
        <v>0</v>
      </c>
      <c r="AZ567" s="85"/>
      <c r="BA567" s="86">
        <v>0</v>
      </c>
    </row>
    <row r="568" spans="1:53" ht="45.75" x14ac:dyDescent="0.65">
      <c r="A568" s="87" t="str">
        <f>IF(E568+G568&gt;0,A566,"")</f>
        <v/>
      </c>
      <c r="B568" s="87" t="str">
        <f>IF(E568+G568&gt;0,B566,"")</f>
        <v/>
      </c>
      <c r="C568" s="76">
        <f>C567</f>
        <v>6</v>
      </c>
      <c r="D568" s="77" t="s">
        <v>312</v>
      </c>
      <c r="E568" s="78">
        <v>0</v>
      </c>
      <c r="F568" s="137">
        <v>1.5</v>
      </c>
      <c r="G568" s="78">
        <v>0</v>
      </c>
      <c r="H568" s="249">
        <f t="shared" si="3112"/>
        <v>0</v>
      </c>
      <c r="I568" s="80">
        <f>SUMIF(Y$14:AT$14,C568,Y$7:AT$7)</f>
        <v>0</v>
      </c>
      <c r="J568" s="81">
        <f t="shared" si="3333"/>
        <v>0</v>
      </c>
      <c r="K568" s="80">
        <f t="shared" si="3334"/>
        <v>0</v>
      </c>
      <c r="L568" s="81">
        <f t="shared" si="3335"/>
        <v>0</v>
      </c>
      <c r="M568" s="81">
        <f t="shared" si="3336"/>
        <v>0</v>
      </c>
      <c r="N568" s="82"/>
      <c r="O568" s="81">
        <f t="shared" si="3337"/>
        <v>0</v>
      </c>
      <c r="Q568" s="83">
        <f t="shared" si="3121"/>
        <v>153.91</v>
      </c>
      <c r="R568" s="81">
        <f t="shared" si="3338"/>
        <v>0</v>
      </c>
      <c r="S568" s="83">
        <f t="shared" si="3339"/>
        <v>230.87</v>
      </c>
      <c r="T568" s="81">
        <f t="shared" si="3340"/>
        <v>0</v>
      </c>
      <c r="U568" s="81">
        <f t="shared" si="3341"/>
        <v>0</v>
      </c>
      <c r="V568" s="82"/>
      <c r="W568" s="81">
        <f t="shared" si="3342"/>
        <v>0</v>
      </c>
      <c r="X568" s="10"/>
      <c r="Y568" s="151"/>
      <c r="Z568" s="151"/>
      <c r="AA568" s="151"/>
      <c r="AB568" s="151"/>
      <c r="AC568" s="151"/>
      <c r="AD568" s="151"/>
      <c r="AE568" s="159"/>
      <c r="AF568" s="159"/>
      <c r="AG568" s="159"/>
      <c r="AH568" s="159"/>
      <c r="AI568" s="84">
        <f>IF($I568=AI$7,$E568,0)</f>
        <v>0</v>
      </c>
      <c r="AJ568" s="84">
        <f>IF($K568=ROUND(AI$7*$F568,2),$G568,0)</f>
        <v>0</v>
      </c>
      <c r="AK568" s="141">
        <f t="shared" si="3344"/>
        <v>0</v>
      </c>
      <c r="AL568" s="141">
        <f t="shared" si="3345"/>
        <v>0</v>
      </c>
      <c r="AM568" s="141">
        <f t="shared" si="3346"/>
        <v>0</v>
      </c>
      <c r="AN568" s="141">
        <f t="shared" si="3347"/>
        <v>0</v>
      </c>
      <c r="AO568" s="84">
        <f>IF($I568=AO$7,$E568,0)</f>
        <v>0</v>
      </c>
      <c r="AP568" s="84">
        <f>IF($K568=ROUND(AO$7*$F568,2),$G568,0)</f>
        <v>0</v>
      </c>
      <c r="AQ568" s="141">
        <f t="shared" si="3349"/>
        <v>0</v>
      </c>
      <c r="AR568" s="141">
        <f t="shared" si="3350"/>
        <v>0</v>
      </c>
      <c r="AS568" s="141">
        <f t="shared" si="3351"/>
        <v>0</v>
      </c>
      <c r="AT568" s="141">
        <f t="shared" si="3352"/>
        <v>0</v>
      </c>
      <c r="AU568" s="141">
        <f>IF($H568&gt;0,#REF!,0)</f>
        <v>0</v>
      </c>
      <c r="AV568" s="141">
        <f t="shared" si="3353"/>
        <v>0</v>
      </c>
      <c r="AW568" s="141">
        <f>IF($H568&gt;0,#REF!,0)</f>
        <v>0</v>
      </c>
      <c r="AX568" s="141">
        <f t="shared" si="3354"/>
        <v>0</v>
      </c>
      <c r="AY568" s="247">
        <f t="shared" si="3113"/>
        <v>0</v>
      </c>
      <c r="AZ568" s="85"/>
      <c r="BA568" s="86">
        <v>0</v>
      </c>
    </row>
    <row r="569" spans="1:53" ht="45.75" x14ac:dyDescent="0.65">
      <c r="A569" s="87" t="str">
        <f>IF(E569+G569&gt;0,A566,"")</f>
        <v/>
      </c>
      <c r="B569" s="87" t="str">
        <f>IF(E569+G569&gt;0,B566,"")</f>
        <v/>
      </c>
      <c r="C569" s="76">
        <f>C567</f>
        <v>6</v>
      </c>
      <c r="D569" s="77" t="s">
        <v>312</v>
      </c>
      <c r="E569" s="78">
        <v>0</v>
      </c>
      <c r="F569" s="137">
        <v>1.1000000000000001</v>
      </c>
      <c r="G569" s="78">
        <v>0</v>
      </c>
      <c r="H569" s="249">
        <f t="shared" si="3112"/>
        <v>0</v>
      </c>
      <c r="I569" s="80">
        <f>SUMIF(Y$14:AT$14,C569,Y$7:AT$7)</f>
        <v>0</v>
      </c>
      <c r="J569" s="81">
        <f t="shared" si="3333"/>
        <v>0</v>
      </c>
      <c r="K569" s="80">
        <f t="shared" si="3334"/>
        <v>0</v>
      </c>
      <c r="L569" s="81">
        <f t="shared" si="3335"/>
        <v>0</v>
      </c>
      <c r="M569" s="81">
        <f t="shared" si="3336"/>
        <v>0</v>
      </c>
      <c r="N569" s="82"/>
      <c r="O569" s="81">
        <f t="shared" si="3337"/>
        <v>0</v>
      </c>
      <c r="Q569" s="83">
        <f t="shared" si="3121"/>
        <v>153.91</v>
      </c>
      <c r="R569" s="81">
        <f t="shared" si="3338"/>
        <v>0</v>
      </c>
      <c r="S569" s="83">
        <f t="shared" si="3339"/>
        <v>169.3</v>
      </c>
      <c r="T569" s="81">
        <f t="shared" si="3340"/>
        <v>0</v>
      </c>
      <c r="U569" s="81">
        <f t="shared" si="3341"/>
        <v>0</v>
      </c>
      <c r="V569" s="82"/>
      <c r="W569" s="81">
        <f t="shared" si="3342"/>
        <v>0</v>
      </c>
      <c r="X569" s="10"/>
      <c r="Y569" s="151"/>
      <c r="Z569" s="151"/>
      <c r="AA569" s="151"/>
      <c r="AB569" s="151"/>
      <c r="AC569" s="151"/>
      <c r="AD569" s="151"/>
      <c r="AE569" s="159"/>
      <c r="AF569" s="159"/>
      <c r="AG569" s="159"/>
      <c r="AH569" s="159"/>
      <c r="AI569" s="84">
        <f>IF($I569=AI$7,$E569,0)</f>
        <v>0</v>
      </c>
      <c r="AJ569" s="84">
        <f>IF($K569=ROUND(AI$7*$F569,2),$G569,0)</f>
        <v>0</v>
      </c>
      <c r="AK569" s="141">
        <f t="shared" si="3344"/>
        <v>0</v>
      </c>
      <c r="AL569" s="141">
        <f t="shared" si="3345"/>
        <v>0</v>
      </c>
      <c r="AM569" s="141">
        <f t="shared" si="3346"/>
        <v>0</v>
      </c>
      <c r="AN569" s="141">
        <f t="shared" si="3347"/>
        <v>0</v>
      </c>
      <c r="AO569" s="84">
        <f>IF($I569=AO$7,$E569,0)</f>
        <v>0</v>
      </c>
      <c r="AP569" s="84">
        <f>IF($K569=ROUND(AO$7*$F569,2),$G569,0)</f>
        <v>0</v>
      </c>
      <c r="AQ569" s="141">
        <f t="shared" si="3349"/>
        <v>0</v>
      </c>
      <c r="AR569" s="141">
        <f t="shared" si="3350"/>
        <v>0</v>
      </c>
      <c r="AS569" s="141">
        <f t="shared" si="3351"/>
        <v>0</v>
      </c>
      <c r="AT569" s="141">
        <f t="shared" si="3352"/>
        <v>0</v>
      </c>
      <c r="AU569" s="141">
        <f>IF($H569&gt;0,#REF!,0)</f>
        <v>0</v>
      </c>
      <c r="AV569" s="141">
        <f t="shared" si="3353"/>
        <v>0</v>
      </c>
      <c r="AW569" s="141">
        <f>IF($H569&gt;0,#REF!,0)</f>
        <v>0</v>
      </c>
      <c r="AX569" s="141">
        <f t="shared" si="3354"/>
        <v>0</v>
      </c>
      <c r="AY569" s="247">
        <f t="shared" si="3113"/>
        <v>0</v>
      </c>
      <c r="AZ569" s="85"/>
      <c r="BA569" s="86">
        <v>0</v>
      </c>
    </row>
    <row r="570" spans="1:53" ht="45.75" x14ac:dyDescent="0.65">
      <c r="A570" s="74" t="s">
        <v>313</v>
      </c>
      <c r="B570" s="74" t="s">
        <v>403</v>
      </c>
      <c r="C570" s="76">
        <f>C571</f>
        <v>7</v>
      </c>
      <c r="D570" s="77" t="s">
        <v>314</v>
      </c>
      <c r="E570" s="78">
        <v>0.42</v>
      </c>
      <c r="F570" s="137">
        <v>1.5</v>
      </c>
      <c r="G570" s="78">
        <v>0</v>
      </c>
      <c r="H570" s="249">
        <f t="shared" si="3112"/>
        <v>4.1999999999999996E-4</v>
      </c>
      <c r="I570" s="80">
        <f>SUMIF(Y$14:AT$14,C570,Y$6:AT$6)</f>
        <v>0</v>
      </c>
      <c r="J570" s="81">
        <f>IF(H570=0,ROUND(E570*I570,2),ROUND(H570*E570,2))</f>
        <v>0</v>
      </c>
      <c r="K570" s="80">
        <f>ROUND(F570*I570,2)</f>
        <v>0</v>
      </c>
      <c r="L570" s="81">
        <f>IF(H570=0,ROUND(ROUND(F570*I570,2)*G570,2),ROUND(G570*H570,2))</f>
        <v>0</v>
      </c>
      <c r="M570" s="81">
        <f>L570-ROUND(G570*I570,2)</f>
        <v>0</v>
      </c>
      <c r="N570" s="82"/>
      <c r="O570" s="81">
        <f>J570+L570+N570</f>
        <v>0</v>
      </c>
      <c r="Q570" s="83">
        <f t="shared" si="3121"/>
        <v>153.91</v>
      </c>
      <c r="R570" s="81">
        <f>ROUND(Q570*E570,2)</f>
        <v>64.64</v>
      </c>
      <c r="S570" s="83">
        <f>ROUND(F570*Q570,2)</f>
        <v>230.87</v>
      </c>
      <c r="T570" s="81">
        <f>ROUND(S570*G570,2)</f>
        <v>0</v>
      </c>
      <c r="U570" s="81">
        <f>T570-ROUND(Q570*G570,2)</f>
        <v>0</v>
      </c>
      <c r="V570" s="82"/>
      <c r="W570" s="81">
        <f>R570+T570+V570</f>
        <v>64.64</v>
      </c>
      <c r="X570" s="10"/>
      <c r="Y570" s="151"/>
      <c r="Z570" s="151"/>
      <c r="AA570" s="151"/>
      <c r="AB570" s="151"/>
      <c r="AC570" s="151"/>
      <c r="AD570" s="151"/>
      <c r="AE570" s="159"/>
      <c r="AF570" s="159"/>
      <c r="AG570" s="159"/>
      <c r="AH570" s="159"/>
      <c r="AI570" s="84">
        <f>IF($I570=AI$6,$E570,0)</f>
        <v>0</v>
      </c>
      <c r="AJ570" s="84">
        <f t="shared" ref="AJ570:AJ571" si="3355">IF($K570=ROUND(AI$6*$F570,2),$G570,0)</f>
        <v>0</v>
      </c>
      <c r="AK570" s="141">
        <f>IF($H570&gt;0,AI570,0)</f>
        <v>0</v>
      </c>
      <c r="AL570" s="141">
        <f>IF(AK570&gt;0,1,0)</f>
        <v>0</v>
      </c>
      <c r="AM570" s="141">
        <f>IF($H570&gt;0,AJ570,0)</f>
        <v>0</v>
      </c>
      <c r="AN570" s="141">
        <f>IF(AM570&gt;0,1,0)</f>
        <v>0</v>
      </c>
      <c r="AO570" s="84">
        <f>IF($I570=AO$6,$E570,0)</f>
        <v>0</v>
      </c>
      <c r="AP570" s="84">
        <f t="shared" ref="AP570:AP571" si="3356">IF($K570=ROUND(AO$6*$F570,2),$G570,0)</f>
        <v>0</v>
      </c>
      <c r="AQ570" s="141">
        <f>IF($H570&gt;0,AO570,0)</f>
        <v>0</v>
      </c>
      <c r="AR570" s="141">
        <f>IF(AQ570&gt;0,1,0)</f>
        <v>0</v>
      </c>
      <c r="AS570" s="141">
        <f>IF($H570&gt;0,AP570,0)</f>
        <v>0</v>
      </c>
      <c r="AT570" s="141">
        <f>IF(AS570&gt;0,1,0)</f>
        <v>0</v>
      </c>
      <c r="AU570" s="141" t="e">
        <f>IF($H570&gt;0,#REF!,0)</f>
        <v>#REF!</v>
      </c>
      <c r="AV570" s="141" t="e">
        <f>IF(AU570&gt;0,1,0)</f>
        <v>#REF!</v>
      </c>
      <c r="AW570" s="141" t="e">
        <f>IF($H570&gt;0,#REF!,0)</f>
        <v>#REF!</v>
      </c>
      <c r="AX570" s="141" t="e">
        <f>IF(AW570&gt;0,1,0)</f>
        <v>#REF!</v>
      </c>
      <c r="AY570" s="247">
        <f t="shared" si="3113"/>
        <v>1.5499999999999997E-3</v>
      </c>
      <c r="AZ570" s="85"/>
      <c r="BA570" s="86">
        <v>1.5499999999999998</v>
      </c>
    </row>
    <row r="571" spans="1:53" ht="45.75" x14ac:dyDescent="0.65">
      <c r="A571" s="87" t="str">
        <f>IF(E571+G571&gt;0,A570,"")</f>
        <v/>
      </c>
      <c r="B571" s="87" t="str">
        <f>IF(E571+G571&gt;0,B570,"")</f>
        <v/>
      </c>
      <c r="C571" s="76">
        <v>7</v>
      </c>
      <c r="D571" s="77" t="s">
        <v>314</v>
      </c>
      <c r="E571" s="78">
        <v>0</v>
      </c>
      <c r="F571" s="137">
        <v>1.1000000000000001</v>
      </c>
      <c r="G571" s="78">
        <v>0</v>
      </c>
      <c r="H571" s="249">
        <f t="shared" si="3112"/>
        <v>0</v>
      </c>
      <c r="I571" s="80">
        <f>SUMIF(Y$14:AT$14,C571,Y$6:AT$6)</f>
        <v>0</v>
      </c>
      <c r="J571" s="81">
        <f t="shared" ref="J571:J573" si="3357">IF(H571=0,ROUND(E571*I571,2),ROUND(H571*E571,2))</f>
        <v>0</v>
      </c>
      <c r="K571" s="80">
        <f t="shared" ref="K571:K573" si="3358">ROUND(F571*I571,2)</f>
        <v>0</v>
      </c>
      <c r="L571" s="81">
        <f t="shared" ref="L571:L573" si="3359">IF(H571=0,ROUND(ROUND(F571*I571,2)*G571,2),ROUND(G571*H571,2))</f>
        <v>0</v>
      </c>
      <c r="M571" s="81">
        <f t="shared" ref="M571:M573" si="3360">L571-ROUND(G571*I571,2)</f>
        <v>0</v>
      </c>
      <c r="N571" s="82"/>
      <c r="O571" s="81">
        <f t="shared" ref="O571:O573" si="3361">J571+L571+N571</f>
        <v>0</v>
      </c>
      <c r="Q571" s="83">
        <f t="shared" si="3121"/>
        <v>153.91</v>
      </c>
      <c r="R571" s="81">
        <f t="shared" ref="R571:R573" si="3362">ROUND(Q571*E571,2)</f>
        <v>0</v>
      </c>
      <c r="S571" s="83">
        <f t="shared" ref="S571:S573" si="3363">ROUND(F571*Q571,2)</f>
        <v>169.3</v>
      </c>
      <c r="T571" s="81">
        <f t="shared" ref="T571:T573" si="3364">ROUND(S571*G571,2)</f>
        <v>0</v>
      </c>
      <c r="U571" s="81">
        <f t="shared" ref="U571:U573" si="3365">T571-ROUND(Q571*G571,2)</f>
        <v>0</v>
      </c>
      <c r="V571" s="82"/>
      <c r="W571" s="81">
        <f t="shared" ref="W571:W573" si="3366">R571+T571+V571</f>
        <v>0</v>
      </c>
      <c r="X571" s="10"/>
      <c r="Y571" s="151"/>
      <c r="Z571" s="151"/>
      <c r="AA571" s="151"/>
      <c r="AB571" s="151"/>
      <c r="AC571" s="151"/>
      <c r="AD571" s="151"/>
      <c r="AE571" s="159"/>
      <c r="AF571" s="159"/>
      <c r="AG571" s="159"/>
      <c r="AH571" s="159"/>
      <c r="AI571" s="84">
        <f t="shared" ref="AI571" si="3367">IF($I571=AI$6,$E571,0)</f>
        <v>0</v>
      </c>
      <c r="AJ571" s="84">
        <f t="shared" si="3355"/>
        <v>0</v>
      </c>
      <c r="AK571" s="141">
        <f t="shared" ref="AK571:AK573" si="3368">IF($H571&gt;0,AI571,0)</f>
        <v>0</v>
      </c>
      <c r="AL571" s="141">
        <f t="shared" ref="AL571:AL573" si="3369">IF(AK571&gt;0,1,0)</f>
        <v>0</v>
      </c>
      <c r="AM571" s="141">
        <f t="shared" ref="AM571:AM573" si="3370">IF($H571&gt;0,AJ571,0)</f>
        <v>0</v>
      </c>
      <c r="AN571" s="141">
        <f t="shared" ref="AN571:AN573" si="3371">IF(AM571&gt;0,1,0)</f>
        <v>0</v>
      </c>
      <c r="AO571" s="84">
        <f t="shared" ref="AO571" si="3372">IF($I571=AO$6,$E571,0)</f>
        <v>0</v>
      </c>
      <c r="AP571" s="84">
        <f t="shared" si="3356"/>
        <v>0</v>
      </c>
      <c r="AQ571" s="141">
        <f t="shared" ref="AQ571:AQ573" si="3373">IF($H571&gt;0,AO571,0)</f>
        <v>0</v>
      </c>
      <c r="AR571" s="141">
        <f t="shared" ref="AR571:AR573" si="3374">IF(AQ571&gt;0,1,0)</f>
        <v>0</v>
      </c>
      <c r="AS571" s="141">
        <f t="shared" ref="AS571:AS573" si="3375">IF($H571&gt;0,AP571,0)</f>
        <v>0</v>
      </c>
      <c r="AT571" s="141">
        <f t="shared" ref="AT571:AT573" si="3376">IF(AS571&gt;0,1,0)</f>
        <v>0</v>
      </c>
      <c r="AU571" s="141">
        <f>IF($H571&gt;0,#REF!,0)</f>
        <v>0</v>
      </c>
      <c r="AV571" s="141">
        <f t="shared" ref="AV571:AV573" si="3377">IF(AU571&gt;0,1,0)</f>
        <v>0</v>
      </c>
      <c r="AW571" s="141">
        <f>IF($H571&gt;0,#REF!,0)</f>
        <v>0</v>
      </c>
      <c r="AX571" s="141">
        <f t="shared" ref="AX571:AX573" si="3378">IF(AW571&gt;0,1,0)</f>
        <v>0</v>
      </c>
      <c r="AY571" s="247">
        <f t="shared" si="3113"/>
        <v>0</v>
      </c>
      <c r="AZ571" s="85"/>
      <c r="BA571" s="86">
        <v>0</v>
      </c>
    </row>
    <row r="572" spans="1:53" ht="45.75" x14ac:dyDescent="0.65">
      <c r="A572" s="87" t="str">
        <f>IF(E572+G572&gt;0,A570,"")</f>
        <v/>
      </c>
      <c r="B572" s="87" t="str">
        <f>IF(E572+G572&gt;0,B570,"")</f>
        <v/>
      </c>
      <c r="C572" s="76">
        <f>C571</f>
        <v>7</v>
      </c>
      <c r="D572" s="77" t="s">
        <v>314</v>
      </c>
      <c r="E572" s="78">
        <v>0</v>
      </c>
      <c r="F572" s="137">
        <v>1.5</v>
      </c>
      <c r="G572" s="78">
        <v>0</v>
      </c>
      <c r="H572" s="249">
        <f t="shared" si="3112"/>
        <v>0</v>
      </c>
      <c r="I572" s="80">
        <f>SUMIF(Y$14:AT$14,C572,Y$7:AT$7)</f>
        <v>0</v>
      </c>
      <c r="J572" s="81">
        <f t="shared" si="3357"/>
        <v>0</v>
      </c>
      <c r="K572" s="80">
        <f t="shared" si="3358"/>
        <v>0</v>
      </c>
      <c r="L572" s="81">
        <f t="shared" si="3359"/>
        <v>0</v>
      </c>
      <c r="M572" s="81">
        <f t="shared" si="3360"/>
        <v>0</v>
      </c>
      <c r="N572" s="82"/>
      <c r="O572" s="81">
        <f t="shared" si="3361"/>
        <v>0</v>
      </c>
      <c r="Q572" s="83">
        <f t="shared" si="3121"/>
        <v>153.91</v>
      </c>
      <c r="R572" s="81">
        <f t="shared" si="3362"/>
        <v>0</v>
      </c>
      <c r="S572" s="83">
        <f t="shared" si="3363"/>
        <v>230.87</v>
      </c>
      <c r="T572" s="81">
        <f t="shared" si="3364"/>
        <v>0</v>
      </c>
      <c r="U572" s="81">
        <f t="shared" si="3365"/>
        <v>0</v>
      </c>
      <c r="V572" s="82"/>
      <c r="W572" s="81">
        <f t="shared" si="3366"/>
        <v>0</v>
      </c>
      <c r="X572" s="10"/>
      <c r="Y572" s="151"/>
      <c r="Z572" s="151"/>
      <c r="AA572" s="151"/>
      <c r="AB572" s="151"/>
      <c r="AC572" s="151"/>
      <c r="AD572" s="151"/>
      <c r="AE572" s="159"/>
      <c r="AF572" s="159"/>
      <c r="AG572" s="159"/>
      <c r="AH572" s="159"/>
      <c r="AI572" s="84">
        <f>IF($I572=AI$7,$E572,0)</f>
        <v>0</v>
      </c>
      <c r="AJ572" s="84">
        <f>IF($K572=ROUND(AI$7*$F572,2),$G572,0)</f>
        <v>0</v>
      </c>
      <c r="AK572" s="141">
        <f t="shared" si="3368"/>
        <v>0</v>
      </c>
      <c r="AL572" s="141">
        <f t="shared" si="3369"/>
        <v>0</v>
      </c>
      <c r="AM572" s="141">
        <f t="shared" si="3370"/>
        <v>0</v>
      </c>
      <c r="AN572" s="141">
        <f t="shared" si="3371"/>
        <v>0</v>
      </c>
      <c r="AO572" s="84">
        <f>IF($I572=AO$7,$E572,0)</f>
        <v>0</v>
      </c>
      <c r="AP572" s="84">
        <f>IF($K572=ROUND(AO$7*$F572,2),$G572,0)</f>
        <v>0</v>
      </c>
      <c r="AQ572" s="141">
        <f t="shared" si="3373"/>
        <v>0</v>
      </c>
      <c r="AR572" s="141">
        <f t="shared" si="3374"/>
        <v>0</v>
      </c>
      <c r="AS572" s="141">
        <f t="shared" si="3375"/>
        <v>0</v>
      </c>
      <c r="AT572" s="141">
        <f t="shared" si="3376"/>
        <v>0</v>
      </c>
      <c r="AU572" s="141">
        <f>IF($H572&gt;0,#REF!,0)</f>
        <v>0</v>
      </c>
      <c r="AV572" s="141">
        <f t="shared" si="3377"/>
        <v>0</v>
      </c>
      <c r="AW572" s="141">
        <f>IF($H572&gt;0,#REF!,0)</f>
        <v>0</v>
      </c>
      <c r="AX572" s="141">
        <f t="shared" si="3378"/>
        <v>0</v>
      </c>
      <c r="AY572" s="247">
        <f t="shared" si="3113"/>
        <v>0</v>
      </c>
      <c r="AZ572" s="85"/>
      <c r="BA572" s="86">
        <v>0</v>
      </c>
    </row>
    <row r="573" spans="1:53" ht="45.75" x14ac:dyDescent="0.65">
      <c r="A573" s="87" t="str">
        <f>IF(E573+G573&gt;0,A570,"")</f>
        <v/>
      </c>
      <c r="B573" s="87" t="str">
        <f>IF(E573+G573&gt;0,B570,"")</f>
        <v/>
      </c>
      <c r="C573" s="76">
        <f>C571</f>
        <v>7</v>
      </c>
      <c r="D573" s="77" t="s">
        <v>314</v>
      </c>
      <c r="E573" s="78">
        <v>0</v>
      </c>
      <c r="F573" s="137">
        <v>1.1000000000000001</v>
      </c>
      <c r="G573" s="78">
        <v>0</v>
      </c>
      <c r="H573" s="249">
        <f t="shared" si="3112"/>
        <v>0</v>
      </c>
      <c r="I573" s="80">
        <f>SUMIF(Y$14:AT$14,C573,Y$7:AT$7)</f>
        <v>0</v>
      </c>
      <c r="J573" s="81">
        <f t="shared" si="3357"/>
        <v>0</v>
      </c>
      <c r="K573" s="80">
        <f t="shared" si="3358"/>
        <v>0</v>
      </c>
      <c r="L573" s="81">
        <f t="shared" si="3359"/>
        <v>0</v>
      </c>
      <c r="M573" s="81">
        <f t="shared" si="3360"/>
        <v>0</v>
      </c>
      <c r="N573" s="82"/>
      <c r="O573" s="81">
        <f t="shared" si="3361"/>
        <v>0</v>
      </c>
      <c r="Q573" s="83">
        <f t="shared" si="3121"/>
        <v>153.91</v>
      </c>
      <c r="R573" s="81">
        <f t="shared" si="3362"/>
        <v>0</v>
      </c>
      <c r="S573" s="83">
        <f t="shared" si="3363"/>
        <v>169.3</v>
      </c>
      <c r="T573" s="81">
        <f t="shared" si="3364"/>
        <v>0</v>
      </c>
      <c r="U573" s="81">
        <f t="shared" si="3365"/>
        <v>0</v>
      </c>
      <c r="V573" s="82"/>
      <c r="W573" s="81">
        <f t="shared" si="3366"/>
        <v>0</v>
      </c>
      <c r="X573" s="10"/>
      <c r="Y573" s="151"/>
      <c r="Z573" s="151"/>
      <c r="AA573" s="151"/>
      <c r="AB573" s="151"/>
      <c r="AC573" s="151"/>
      <c r="AD573" s="151"/>
      <c r="AE573" s="159"/>
      <c r="AF573" s="159"/>
      <c r="AG573" s="159"/>
      <c r="AH573" s="159"/>
      <c r="AI573" s="84">
        <f>IF($I573=AI$7,$E573,0)</f>
        <v>0</v>
      </c>
      <c r="AJ573" s="84">
        <f>IF($K573=ROUND(AI$7*$F573,2),$G573,0)</f>
        <v>0</v>
      </c>
      <c r="AK573" s="141">
        <f t="shared" si="3368"/>
        <v>0</v>
      </c>
      <c r="AL573" s="141">
        <f t="shared" si="3369"/>
        <v>0</v>
      </c>
      <c r="AM573" s="141">
        <f t="shared" si="3370"/>
        <v>0</v>
      </c>
      <c r="AN573" s="141">
        <f t="shared" si="3371"/>
        <v>0</v>
      </c>
      <c r="AO573" s="84">
        <f>IF($I573=AO$7,$E573,0)</f>
        <v>0</v>
      </c>
      <c r="AP573" s="84">
        <f>IF($K573=ROUND(AO$7*$F573,2),$G573,0)</f>
        <v>0</v>
      </c>
      <c r="AQ573" s="141">
        <f t="shared" si="3373"/>
        <v>0</v>
      </c>
      <c r="AR573" s="141">
        <f t="shared" si="3374"/>
        <v>0</v>
      </c>
      <c r="AS573" s="141">
        <f t="shared" si="3375"/>
        <v>0</v>
      </c>
      <c r="AT573" s="141">
        <f t="shared" si="3376"/>
        <v>0</v>
      </c>
      <c r="AU573" s="141">
        <f>IF($H573&gt;0,#REF!,0)</f>
        <v>0</v>
      </c>
      <c r="AV573" s="141">
        <f t="shared" si="3377"/>
        <v>0</v>
      </c>
      <c r="AW573" s="141">
        <f>IF($H573&gt;0,#REF!,0)</f>
        <v>0</v>
      </c>
      <c r="AX573" s="141">
        <f t="shared" si="3378"/>
        <v>0</v>
      </c>
      <c r="AY573" s="247">
        <f t="shared" si="3113"/>
        <v>0</v>
      </c>
      <c r="AZ573" s="85"/>
      <c r="BA573" s="86">
        <v>0</v>
      </c>
    </row>
    <row r="574" spans="1:53" ht="45.75" x14ac:dyDescent="0.65">
      <c r="A574" s="74" t="s">
        <v>315</v>
      </c>
      <c r="B574" s="74" t="s">
        <v>46</v>
      </c>
      <c r="C574" s="76">
        <f>C575</f>
        <v>6</v>
      </c>
      <c r="D574" s="77" t="s">
        <v>316</v>
      </c>
      <c r="E574" s="78">
        <v>0.95</v>
      </c>
      <c r="F574" s="137">
        <v>1.5</v>
      </c>
      <c r="G574" s="78">
        <v>0</v>
      </c>
      <c r="H574" s="249">
        <f t="shared" si="3112"/>
        <v>9.5E-4</v>
      </c>
      <c r="I574" s="80">
        <f>SUMIF(Y$14:AT$14,C574,Y$6:AT$6)</f>
        <v>0</v>
      </c>
      <c r="J574" s="81">
        <f>IF(H574=0,ROUND(E574*I574,2),ROUND(H574*E574,2))</f>
        <v>0</v>
      </c>
      <c r="K574" s="80">
        <f>ROUND(F574*I574,2)</f>
        <v>0</v>
      </c>
      <c r="L574" s="81">
        <f>IF(H574=0,ROUND(ROUND(F574*I574,2)*G574,2),ROUND(G574*H574,2))</f>
        <v>0</v>
      </c>
      <c r="M574" s="81">
        <f>L574-ROUND(G574*I574,2)</f>
        <v>0</v>
      </c>
      <c r="N574" s="82"/>
      <c r="O574" s="81">
        <f>J574+L574+N574</f>
        <v>0</v>
      </c>
      <c r="Q574" s="83">
        <f t="shared" si="3121"/>
        <v>153.91</v>
      </c>
      <c r="R574" s="81">
        <f>ROUND(Q574*E574,2)</f>
        <v>146.21</v>
      </c>
      <c r="S574" s="83">
        <f>ROUND(F574*Q574,2)</f>
        <v>230.87</v>
      </c>
      <c r="T574" s="81">
        <f>ROUND(S574*G574,2)</f>
        <v>0</v>
      </c>
      <c r="U574" s="81">
        <f>T574-ROUND(Q574*G574,2)</f>
        <v>0</v>
      </c>
      <c r="V574" s="82"/>
      <c r="W574" s="81">
        <f>R574+T574+V574</f>
        <v>146.21</v>
      </c>
      <c r="X574" s="10"/>
      <c r="Y574" s="151"/>
      <c r="Z574" s="151"/>
      <c r="AA574" s="151"/>
      <c r="AB574" s="151"/>
      <c r="AC574" s="151"/>
      <c r="AD574" s="151"/>
      <c r="AE574" s="159"/>
      <c r="AF574" s="159"/>
      <c r="AG574" s="159"/>
      <c r="AH574" s="159"/>
      <c r="AI574" s="84">
        <f>IF($I574=AI$6,$E574,0)</f>
        <v>0</v>
      </c>
      <c r="AJ574" s="84">
        <f t="shared" ref="AJ574:AJ575" si="3379">IF($K574=ROUND(AI$6*$F574,2),$G574,0)</f>
        <v>0</v>
      </c>
      <c r="AK574" s="141">
        <f>IF($H574&gt;0,AI574,0)</f>
        <v>0</v>
      </c>
      <c r="AL574" s="141">
        <f>IF(AK574&gt;0,1,0)</f>
        <v>0</v>
      </c>
      <c r="AM574" s="141">
        <f>IF($H574&gt;0,AJ574,0)</f>
        <v>0</v>
      </c>
      <c r="AN574" s="141">
        <f>IF(AM574&gt;0,1,0)</f>
        <v>0</v>
      </c>
      <c r="AO574" s="84">
        <f>IF($I574=AO$6,$E574,0)</f>
        <v>0</v>
      </c>
      <c r="AP574" s="84">
        <f t="shared" ref="AP574:AP575" si="3380">IF($K574=ROUND(AO$6*$F574,2),$G574,0)</f>
        <v>0</v>
      </c>
      <c r="AQ574" s="141">
        <f>IF($H574&gt;0,AO574,0)</f>
        <v>0</v>
      </c>
      <c r="AR574" s="141">
        <f>IF(AQ574&gt;0,1,0)</f>
        <v>0</v>
      </c>
      <c r="AS574" s="141">
        <f>IF($H574&gt;0,AP574,0)</f>
        <v>0</v>
      </c>
      <c r="AT574" s="141">
        <f>IF(AS574&gt;0,1,0)</f>
        <v>0</v>
      </c>
      <c r="AU574" s="141" t="e">
        <f>IF($H574&gt;0,#REF!,0)</f>
        <v>#REF!</v>
      </c>
      <c r="AV574" s="141" t="e">
        <f>IF(AU574&gt;0,1,0)</f>
        <v>#REF!</v>
      </c>
      <c r="AW574" s="141" t="e">
        <f>IF($H574&gt;0,#REF!,0)</f>
        <v>#REF!</v>
      </c>
      <c r="AX574" s="141" t="e">
        <f>IF(AW574&gt;0,1,0)</f>
        <v>#REF!</v>
      </c>
      <c r="AY574" s="247">
        <f t="shared" si="3113"/>
        <v>2E-3</v>
      </c>
      <c r="AZ574" s="85"/>
      <c r="BA574" s="86">
        <v>2</v>
      </c>
    </row>
    <row r="575" spans="1:53" ht="45.75" x14ac:dyDescent="0.65">
      <c r="A575" s="87" t="str">
        <f>IF(E575+G575&gt;0,A574,"")</f>
        <v/>
      </c>
      <c r="B575" s="87" t="str">
        <f>IF(E575+G575&gt;0,B574,"")</f>
        <v/>
      </c>
      <c r="C575" s="76">
        <v>6</v>
      </c>
      <c r="D575" s="77" t="s">
        <v>316</v>
      </c>
      <c r="E575" s="78">
        <v>0</v>
      </c>
      <c r="F575" s="137">
        <v>1.1000000000000001</v>
      </c>
      <c r="G575" s="78">
        <v>0</v>
      </c>
      <c r="H575" s="249">
        <f t="shared" si="3112"/>
        <v>0</v>
      </c>
      <c r="I575" s="80">
        <f>SUMIF(Y$14:AT$14,C575,Y$6:AT$6)</f>
        <v>0</v>
      </c>
      <c r="J575" s="81">
        <f t="shared" ref="J575:J577" si="3381">IF(H575=0,ROUND(E575*I575,2),ROUND(H575*E575,2))</f>
        <v>0</v>
      </c>
      <c r="K575" s="80">
        <f t="shared" ref="K575:K577" si="3382">ROUND(F575*I575,2)</f>
        <v>0</v>
      </c>
      <c r="L575" s="81">
        <f t="shared" ref="L575:L577" si="3383">IF(H575=0,ROUND(ROUND(F575*I575,2)*G575,2),ROUND(G575*H575,2))</f>
        <v>0</v>
      </c>
      <c r="M575" s="81">
        <f t="shared" ref="M575:M577" si="3384">L575-ROUND(G575*I575,2)</f>
        <v>0</v>
      </c>
      <c r="N575" s="82"/>
      <c r="O575" s="81">
        <f t="shared" ref="O575:O577" si="3385">J575+L575+N575</f>
        <v>0</v>
      </c>
      <c r="Q575" s="83">
        <f t="shared" si="3121"/>
        <v>153.91</v>
      </c>
      <c r="R575" s="81">
        <f t="shared" ref="R575:R577" si="3386">ROUND(Q575*E575,2)</f>
        <v>0</v>
      </c>
      <c r="S575" s="83">
        <f t="shared" ref="S575:S577" si="3387">ROUND(F575*Q575,2)</f>
        <v>169.3</v>
      </c>
      <c r="T575" s="81">
        <f t="shared" ref="T575:T577" si="3388">ROUND(S575*G575,2)</f>
        <v>0</v>
      </c>
      <c r="U575" s="81">
        <f t="shared" ref="U575:U577" si="3389">T575-ROUND(Q575*G575,2)</f>
        <v>0</v>
      </c>
      <c r="V575" s="82"/>
      <c r="W575" s="81">
        <f t="shared" ref="W575:W577" si="3390">R575+T575+V575</f>
        <v>0</v>
      </c>
      <c r="X575" s="10"/>
      <c r="Y575" s="151"/>
      <c r="Z575" s="151"/>
      <c r="AA575" s="151"/>
      <c r="AB575" s="151"/>
      <c r="AC575" s="151"/>
      <c r="AD575" s="151"/>
      <c r="AE575" s="159"/>
      <c r="AF575" s="159"/>
      <c r="AG575" s="159"/>
      <c r="AH575" s="159"/>
      <c r="AI575" s="84">
        <f t="shared" ref="AI575" si="3391">IF($I575=AI$6,$E575,0)</f>
        <v>0</v>
      </c>
      <c r="AJ575" s="84">
        <f t="shared" si="3379"/>
        <v>0</v>
      </c>
      <c r="AK575" s="141">
        <f t="shared" ref="AK575:AK577" si="3392">IF($H575&gt;0,AI575,0)</f>
        <v>0</v>
      </c>
      <c r="AL575" s="141">
        <f t="shared" ref="AL575:AL577" si="3393">IF(AK575&gt;0,1,0)</f>
        <v>0</v>
      </c>
      <c r="AM575" s="141">
        <f t="shared" ref="AM575:AM577" si="3394">IF($H575&gt;0,AJ575,0)</f>
        <v>0</v>
      </c>
      <c r="AN575" s="141">
        <f t="shared" ref="AN575:AN577" si="3395">IF(AM575&gt;0,1,0)</f>
        <v>0</v>
      </c>
      <c r="AO575" s="84">
        <f t="shared" ref="AO575" si="3396">IF($I575=AO$6,$E575,0)</f>
        <v>0</v>
      </c>
      <c r="AP575" s="84">
        <f t="shared" si="3380"/>
        <v>0</v>
      </c>
      <c r="AQ575" s="141">
        <f t="shared" ref="AQ575:AQ577" si="3397">IF($H575&gt;0,AO575,0)</f>
        <v>0</v>
      </c>
      <c r="AR575" s="141">
        <f t="shared" ref="AR575:AR577" si="3398">IF(AQ575&gt;0,1,0)</f>
        <v>0</v>
      </c>
      <c r="AS575" s="141">
        <f t="shared" ref="AS575:AS577" si="3399">IF($H575&gt;0,AP575,0)</f>
        <v>0</v>
      </c>
      <c r="AT575" s="141">
        <f t="shared" ref="AT575:AT577" si="3400">IF(AS575&gt;0,1,0)</f>
        <v>0</v>
      </c>
      <c r="AU575" s="141">
        <f>IF($H575&gt;0,#REF!,0)</f>
        <v>0</v>
      </c>
      <c r="AV575" s="141">
        <f t="shared" ref="AV575:AV577" si="3401">IF(AU575&gt;0,1,0)</f>
        <v>0</v>
      </c>
      <c r="AW575" s="141">
        <f>IF($H575&gt;0,#REF!,0)</f>
        <v>0</v>
      </c>
      <c r="AX575" s="141">
        <f t="shared" ref="AX575:AX577" si="3402">IF(AW575&gt;0,1,0)</f>
        <v>0</v>
      </c>
      <c r="AY575" s="247">
        <f t="shared" si="3113"/>
        <v>0</v>
      </c>
      <c r="AZ575" s="85"/>
      <c r="BA575" s="86">
        <v>0</v>
      </c>
    </row>
    <row r="576" spans="1:53" ht="45.75" x14ac:dyDescent="0.65">
      <c r="A576" s="87" t="str">
        <f>IF(E576+G576&gt;0,A574,"")</f>
        <v/>
      </c>
      <c r="B576" s="87" t="str">
        <f>IF(E576+G576&gt;0,B574,"")</f>
        <v/>
      </c>
      <c r="C576" s="76">
        <f>C575</f>
        <v>6</v>
      </c>
      <c r="D576" s="77" t="s">
        <v>316</v>
      </c>
      <c r="E576" s="78">
        <v>0</v>
      </c>
      <c r="F576" s="137">
        <v>1.5</v>
      </c>
      <c r="G576" s="78">
        <v>0</v>
      </c>
      <c r="H576" s="249">
        <f t="shared" si="3112"/>
        <v>0</v>
      </c>
      <c r="I576" s="80">
        <f>SUMIF(Y$14:AT$14,C576,Y$7:AT$7)</f>
        <v>0</v>
      </c>
      <c r="J576" s="81">
        <f t="shared" si="3381"/>
        <v>0</v>
      </c>
      <c r="K576" s="80">
        <f t="shared" si="3382"/>
        <v>0</v>
      </c>
      <c r="L576" s="81">
        <f t="shared" si="3383"/>
        <v>0</v>
      </c>
      <c r="M576" s="81">
        <f t="shared" si="3384"/>
        <v>0</v>
      </c>
      <c r="N576" s="82"/>
      <c r="O576" s="81">
        <f t="shared" si="3385"/>
        <v>0</v>
      </c>
      <c r="Q576" s="83">
        <f t="shared" si="3121"/>
        <v>153.91</v>
      </c>
      <c r="R576" s="81">
        <f t="shared" si="3386"/>
        <v>0</v>
      </c>
      <c r="S576" s="83">
        <f t="shared" si="3387"/>
        <v>230.87</v>
      </c>
      <c r="T576" s="81">
        <f t="shared" si="3388"/>
        <v>0</v>
      </c>
      <c r="U576" s="81">
        <f t="shared" si="3389"/>
        <v>0</v>
      </c>
      <c r="V576" s="82"/>
      <c r="W576" s="81">
        <f t="shared" si="3390"/>
        <v>0</v>
      </c>
      <c r="X576" s="10"/>
      <c r="Y576" s="151"/>
      <c r="Z576" s="151"/>
      <c r="AA576" s="151"/>
      <c r="AB576" s="151"/>
      <c r="AC576" s="151"/>
      <c r="AD576" s="151"/>
      <c r="AE576" s="159"/>
      <c r="AF576" s="159"/>
      <c r="AG576" s="159"/>
      <c r="AH576" s="159"/>
      <c r="AI576" s="84">
        <f>IF($I576=AI$7,$E576,0)</f>
        <v>0</v>
      </c>
      <c r="AJ576" s="84">
        <f>IF($K576=ROUND(AI$7*$F576,2),$G576,0)</f>
        <v>0</v>
      </c>
      <c r="AK576" s="141">
        <f t="shared" si="3392"/>
        <v>0</v>
      </c>
      <c r="AL576" s="141">
        <f t="shared" si="3393"/>
        <v>0</v>
      </c>
      <c r="AM576" s="141">
        <f t="shared" si="3394"/>
        <v>0</v>
      </c>
      <c r="AN576" s="141">
        <f t="shared" si="3395"/>
        <v>0</v>
      </c>
      <c r="AO576" s="84">
        <f>IF($I576=AO$7,$E576,0)</f>
        <v>0</v>
      </c>
      <c r="AP576" s="84">
        <f>IF($K576=ROUND(AO$7*$F576,2),$G576,0)</f>
        <v>0</v>
      </c>
      <c r="AQ576" s="141">
        <f t="shared" si="3397"/>
        <v>0</v>
      </c>
      <c r="AR576" s="141">
        <f t="shared" si="3398"/>
        <v>0</v>
      </c>
      <c r="AS576" s="141">
        <f t="shared" si="3399"/>
        <v>0</v>
      </c>
      <c r="AT576" s="141">
        <f t="shared" si="3400"/>
        <v>0</v>
      </c>
      <c r="AU576" s="141">
        <f>IF($H576&gt;0,#REF!,0)</f>
        <v>0</v>
      </c>
      <c r="AV576" s="141">
        <f t="shared" si="3401"/>
        <v>0</v>
      </c>
      <c r="AW576" s="141">
        <f>IF($H576&gt;0,#REF!,0)</f>
        <v>0</v>
      </c>
      <c r="AX576" s="141">
        <f t="shared" si="3402"/>
        <v>0</v>
      </c>
      <c r="AY576" s="247">
        <f t="shared" si="3113"/>
        <v>0</v>
      </c>
      <c r="AZ576" s="85"/>
      <c r="BA576" s="86">
        <v>0</v>
      </c>
    </row>
    <row r="577" spans="1:53" ht="45.75" x14ac:dyDescent="0.65">
      <c r="A577" s="87" t="str">
        <f>IF(E577+G577&gt;0,A574,"")</f>
        <v/>
      </c>
      <c r="B577" s="87" t="str">
        <f>IF(E577+G577&gt;0,B574,"")</f>
        <v/>
      </c>
      <c r="C577" s="76">
        <f>C575</f>
        <v>6</v>
      </c>
      <c r="D577" s="77" t="s">
        <v>316</v>
      </c>
      <c r="E577" s="78">
        <v>0</v>
      </c>
      <c r="F577" s="137">
        <v>1.1000000000000001</v>
      </c>
      <c r="G577" s="78">
        <v>0</v>
      </c>
      <c r="H577" s="249">
        <f t="shared" si="3112"/>
        <v>0</v>
      </c>
      <c r="I577" s="80">
        <f>SUMIF(Y$14:AT$14,C577,Y$7:AT$7)</f>
        <v>0</v>
      </c>
      <c r="J577" s="81">
        <f t="shared" si="3381"/>
        <v>0</v>
      </c>
      <c r="K577" s="80">
        <f t="shared" si="3382"/>
        <v>0</v>
      </c>
      <c r="L577" s="81">
        <f t="shared" si="3383"/>
        <v>0</v>
      </c>
      <c r="M577" s="81">
        <f t="shared" si="3384"/>
        <v>0</v>
      </c>
      <c r="N577" s="82"/>
      <c r="O577" s="81">
        <f t="shared" si="3385"/>
        <v>0</v>
      </c>
      <c r="Q577" s="83">
        <f t="shared" si="3121"/>
        <v>153.91</v>
      </c>
      <c r="R577" s="81">
        <f t="shared" si="3386"/>
        <v>0</v>
      </c>
      <c r="S577" s="83">
        <f t="shared" si="3387"/>
        <v>169.3</v>
      </c>
      <c r="T577" s="81">
        <f t="shared" si="3388"/>
        <v>0</v>
      </c>
      <c r="U577" s="81">
        <f t="shared" si="3389"/>
        <v>0</v>
      </c>
      <c r="V577" s="82"/>
      <c r="W577" s="81">
        <f t="shared" si="3390"/>
        <v>0</v>
      </c>
      <c r="X577" s="10"/>
      <c r="Y577" s="151"/>
      <c r="Z577" s="151"/>
      <c r="AA577" s="151"/>
      <c r="AB577" s="151"/>
      <c r="AC577" s="151"/>
      <c r="AD577" s="151"/>
      <c r="AE577" s="159"/>
      <c r="AF577" s="159"/>
      <c r="AG577" s="159"/>
      <c r="AH577" s="159"/>
      <c r="AI577" s="84">
        <f>IF($I577=AI$7,$E577,0)</f>
        <v>0</v>
      </c>
      <c r="AJ577" s="84">
        <f>IF($K577=ROUND(AI$7*$F577,2),$G577,0)</f>
        <v>0</v>
      </c>
      <c r="AK577" s="141">
        <f t="shared" si="3392"/>
        <v>0</v>
      </c>
      <c r="AL577" s="141">
        <f t="shared" si="3393"/>
        <v>0</v>
      </c>
      <c r="AM577" s="141">
        <f t="shared" si="3394"/>
        <v>0</v>
      </c>
      <c r="AN577" s="141">
        <f t="shared" si="3395"/>
        <v>0</v>
      </c>
      <c r="AO577" s="84">
        <f>IF($I577=AO$7,$E577,0)</f>
        <v>0</v>
      </c>
      <c r="AP577" s="84">
        <f>IF($K577=ROUND(AO$7*$F577,2),$G577,0)</f>
        <v>0</v>
      </c>
      <c r="AQ577" s="141">
        <f t="shared" si="3397"/>
        <v>0</v>
      </c>
      <c r="AR577" s="141">
        <f t="shared" si="3398"/>
        <v>0</v>
      </c>
      <c r="AS577" s="141">
        <f t="shared" si="3399"/>
        <v>0</v>
      </c>
      <c r="AT577" s="141">
        <f t="shared" si="3400"/>
        <v>0</v>
      </c>
      <c r="AU577" s="141">
        <f>IF($H577&gt;0,#REF!,0)</f>
        <v>0</v>
      </c>
      <c r="AV577" s="141">
        <f t="shared" si="3401"/>
        <v>0</v>
      </c>
      <c r="AW577" s="141">
        <f>IF($H577&gt;0,#REF!,0)</f>
        <v>0</v>
      </c>
      <c r="AX577" s="141">
        <f t="shared" si="3402"/>
        <v>0</v>
      </c>
      <c r="AY577" s="247">
        <f t="shared" si="3113"/>
        <v>0</v>
      </c>
      <c r="AZ577" s="85"/>
      <c r="BA577" s="86">
        <v>0</v>
      </c>
    </row>
    <row r="578" spans="1:53" ht="45.75" x14ac:dyDescent="0.65">
      <c r="A578" s="74" t="s">
        <v>404</v>
      </c>
      <c r="B578" s="74" t="s">
        <v>46</v>
      </c>
      <c r="C578" s="76">
        <f>C579</f>
        <v>7</v>
      </c>
      <c r="D578" s="77" t="s">
        <v>405</v>
      </c>
      <c r="E578" s="78">
        <v>0.3</v>
      </c>
      <c r="F578" s="137">
        <v>1.5</v>
      </c>
      <c r="G578" s="78">
        <v>0</v>
      </c>
      <c r="H578" s="249">
        <f t="shared" si="3112"/>
        <v>2.9999999999999997E-4</v>
      </c>
      <c r="I578" s="80">
        <f>SUMIF(Y$14:AT$14,C578,Y$6:AT$6)</f>
        <v>0</v>
      </c>
      <c r="J578" s="81">
        <f>IF(H578=0,ROUND(E578*I578,2),ROUND(H578*E578,2))</f>
        <v>0</v>
      </c>
      <c r="K578" s="80">
        <f>ROUND(F578*I578,2)</f>
        <v>0</v>
      </c>
      <c r="L578" s="81">
        <f>IF(H578=0,ROUND(ROUND(F578*I578,2)*G578,2),ROUND(G578*H578,2))</f>
        <v>0</v>
      </c>
      <c r="M578" s="81">
        <f>L578-ROUND(G578*I578,2)</f>
        <v>0</v>
      </c>
      <c r="N578" s="82"/>
      <c r="O578" s="81">
        <f>J578+L578+N578</f>
        <v>0</v>
      </c>
      <c r="Q578" s="83">
        <f t="shared" si="3121"/>
        <v>153.91</v>
      </c>
      <c r="R578" s="81">
        <f>ROUND(Q578*E578,2)</f>
        <v>46.17</v>
      </c>
      <c r="S578" s="83">
        <f>ROUND(F578*Q578,2)</f>
        <v>230.87</v>
      </c>
      <c r="T578" s="81">
        <f>ROUND(S578*G578,2)</f>
        <v>0</v>
      </c>
      <c r="U578" s="81">
        <f>T578-ROUND(Q578*G578,2)</f>
        <v>0</v>
      </c>
      <c r="V578" s="82"/>
      <c r="W578" s="81">
        <f>R578+T578+V578</f>
        <v>46.17</v>
      </c>
      <c r="X578" s="10"/>
      <c r="Y578" s="151"/>
      <c r="Z578" s="151"/>
      <c r="AA578" s="151"/>
      <c r="AB578" s="151"/>
      <c r="AC578" s="151"/>
      <c r="AD578" s="151"/>
      <c r="AE578" s="159"/>
      <c r="AF578" s="159"/>
      <c r="AG578" s="159"/>
      <c r="AH578" s="159"/>
      <c r="AI578" s="84">
        <f>IF($I578=AI$6,$E578,0)</f>
        <v>0</v>
      </c>
      <c r="AJ578" s="84">
        <f t="shared" ref="AJ578:AJ579" si="3403">IF($K578=ROUND(AI$6*$F578,2),$G578,0)</f>
        <v>0</v>
      </c>
      <c r="AK578" s="141">
        <f>IF($H578&gt;0,AI578,0)</f>
        <v>0</v>
      </c>
      <c r="AL578" s="141">
        <f>IF(AK578&gt;0,1,0)</f>
        <v>0</v>
      </c>
      <c r="AM578" s="141">
        <f>IF($H578&gt;0,AJ578,0)</f>
        <v>0</v>
      </c>
      <c r="AN578" s="141">
        <f>IF(AM578&gt;0,1,0)</f>
        <v>0</v>
      </c>
      <c r="AO578" s="84">
        <f>IF($I578=AO$6,$E578,0)</f>
        <v>0</v>
      </c>
      <c r="AP578" s="84">
        <f t="shared" ref="AP578:AP579" si="3404">IF($K578=ROUND(AO$6*$F578,2),$G578,0)</f>
        <v>0</v>
      </c>
      <c r="AQ578" s="141">
        <f>IF($H578&gt;0,AO578,0)</f>
        <v>0</v>
      </c>
      <c r="AR578" s="141">
        <f>IF(AQ578&gt;0,1,0)</f>
        <v>0</v>
      </c>
      <c r="AS578" s="141">
        <f>IF($H578&gt;0,AP578,0)</f>
        <v>0</v>
      </c>
      <c r="AT578" s="141">
        <f>IF(AS578&gt;0,1,0)</f>
        <v>0</v>
      </c>
      <c r="AU578" s="141" t="e">
        <f>IF($H578&gt;0,#REF!,0)</f>
        <v>#REF!</v>
      </c>
      <c r="AV578" s="141" t="e">
        <f>IF(AU578&gt;0,1,0)</f>
        <v>#REF!</v>
      </c>
      <c r="AW578" s="141" t="e">
        <f>IF($H578&gt;0,#REF!,0)</f>
        <v>#REF!</v>
      </c>
      <c r="AX578" s="141" t="e">
        <f>IF(AW578&gt;0,1,0)</f>
        <v>#REF!</v>
      </c>
      <c r="AY578" s="247">
        <f t="shared" si="3113"/>
        <v>5.0000000000000001E-4</v>
      </c>
      <c r="AZ578" s="85"/>
      <c r="BA578" s="86">
        <v>0.5</v>
      </c>
    </row>
    <row r="579" spans="1:53" ht="45.75" x14ac:dyDescent="0.65">
      <c r="A579" s="87" t="str">
        <f>IF(E579+G579&gt;0,A578,"")</f>
        <v/>
      </c>
      <c r="B579" s="87" t="str">
        <f>IF(E579+G579&gt;0,B578,"")</f>
        <v/>
      </c>
      <c r="C579" s="76">
        <v>7</v>
      </c>
      <c r="D579" s="77" t="s">
        <v>405</v>
      </c>
      <c r="E579" s="78">
        <v>0</v>
      </c>
      <c r="F579" s="137">
        <v>1.1000000000000001</v>
      </c>
      <c r="G579" s="78">
        <v>0</v>
      </c>
      <c r="H579" s="249">
        <f t="shared" si="3112"/>
        <v>0</v>
      </c>
      <c r="I579" s="80">
        <f>SUMIF(Y$14:AT$14,C579,Y$6:AT$6)</f>
        <v>0</v>
      </c>
      <c r="J579" s="81">
        <f t="shared" ref="J579:J581" si="3405">IF(H579=0,ROUND(E579*I579,2),ROUND(H579*E579,2))</f>
        <v>0</v>
      </c>
      <c r="K579" s="80">
        <f t="shared" ref="K579:K581" si="3406">ROUND(F579*I579,2)</f>
        <v>0</v>
      </c>
      <c r="L579" s="81">
        <f t="shared" ref="L579:L581" si="3407">IF(H579=0,ROUND(ROUND(F579*I579,2)*G579,2),ROUND(G579*H579,2))</f>
        <v>0</v>
      </c>
      <c r="M579" s="81">
        <f t="shared" ref="M579:M581" si="3408">L579-ROUND(G579*I579,2)</f>
        <v>0</v>
      </c>
      <c r="N579" s="82"/>
      <c r="O579" s="81">
        <f t="shared" ref="O579:O581" si="3409">J579+L579+N579</f>
        <v>0</v>
      </c>
      <c r="Q579" s="83">
        <f t="shared" si="3121"/>
        <v>153.91</v>
      </c>
      <c r="R579" s="81">
        <f t="shared" ref="R579:R581" si="3410">ROUND(Q579*E579,2)</f>
        <v>0</v>
      </c>
      <c r="S579" s="83">
        <f t="shared" ref="S579:S581" si="3411">ROUND(F579*Q579,2)</f>
        <v>169.3</v>
      </c>
      <c r="T579" s="81">
        <f t="shared" ref="T579:T581" si="3412">ROUND(S579*G579,2)</f>
        <v>0</v>
      </c>
      <c r="U579" s="81">
        <f t="shared" ref="U579:U581" si="3413">T579-ROUND(Q579*G579,2)</f>
        <v>0</v>
      </c>
      <c r="V579" s="82"/>
      <c r="W579" s="81">
        <f t="shared" ref="W579:W581" si="3414">R579+T579+V579</f>
        <v>0</v>
      </c>
      <c r="X579" s="10"/>
      <c r="Y579" s="151"/>
      <c r="Z579" s="151"/>
      <c r="AA579" s="151"/>
      <c r="AB579" s="151"/>
      <c r="AC579" s="151"/>
      <c r="AD579" s="151"/>
      <c r="AE579" s="159"/>
      <c r="AF579" s="159"/>
      <c r="AG579" s="159"/>
      <c r="AH579" s="159"/>
      <c r="AI579" s="84">
        <f t="shared" ref="AI579" si="3415">IF($I579=AI$6,$E579,0)</f>
        <v>0</v>
      </c>
      <c r="AJ579" s="84">
        <f t="shared" si="3403"/>
        <v>0</v>
      </c>
      <c r="AK579" s="141">
        <f t="shared" ref="AK579:AK581" si="3416">IF($H579&gt;0,AI579,0)</f>
        <v>0</v>
      </c>
      <c r="AL579" s="141">
        <f t="shared" ref="AL579:AL581" si="3417">IF(AK579&gt;0,1,0)</f>
        <v>0</v>
      </c>
      <c r="AM579" s="141">
        <f t="shared" ref="AM579:AM581" si="3418">IF($H579&gt;0,AJ579,0)</f>
        <v>0</v>
      </c>
      <c r="AN579" s="141">
        <f t="shared" ref="AN579:AN581" si="3419">IF(AM579&gt;0,1,0)</f>
        <v>0</v>
      </c>
      <c r="AO579" s="84">
        <f t="shared" ref="AO579" si="3420">IF($I579=AO$6,$E579,0)</f>
        <v>0</v>
      </c>
      <c r="AP579" s="84">
        <f t="shared" si="3404"/>
        <v>0</v>
      </c>
      <c r="AQ579" s="141">
        <f t="shared" ref="AQ579:AQ581" si="3421">IF($H579&gt;0,AO579,0)</f>
        <v>0</v>
      </c>
      <c r="AR579" s="141">
        <f t="shared" ref="AR579:AR581" si="3422">IF(AQ579&gt;0,1,0)</f>
        <v>0</v>
      </c>
      <c r="AS579" s="141">
        <f t="shared" ref="AS579:AS581" si="3423">IF($H579&gt;0,AP579,0)</f>
        <v>0</v>
      </c>
      <c r="AT579" s="141">
        <f t="shared" ref="AT579:AT581" si="3424">IF(AS579&gt;0,1,0)</f>
        <v>0</v>
      </c>
      <c r="AU579" s="141">
        <f>IF($H579&gt;0,#REF!,0)</f>
        <v>0</v>
      </c>
      <c r="AV579" s="141">
        <f t="shared" ref="AV579:AV581" si="3425">IF(AU579&gt;0,1,0)</f>
        <v>0</v>
      </c>
      <c r="AW579" s="141">
        <f>IF($H579&gt;0,#REF!,0)</f>
        <v>0</v>
      </c>
      <c r="AX579" s="141">
        <f t="shared" ref="AX579:AX581" si="3426">IF(AW579&gt;0,1,0)</f>
        <v>0</v>
      </c>
      <c r="AY579" s="247">
        <f t="shared" si="3113"/>
        <v>0</v>
      </c>
      <c r="AZ579" s="85"/>
      <c r="BA579" s="86">
        <v>0</v>
      </c>
    </row>
    <row r="580" spans="1:53" ht="45.75" x14ac:dyDescent="0.65">
      <c r="A580" s="87" t="str">
        <f>IF(E580+G580&gt;0,A578,"")</f>
        <v/>
      </c>
      <c r="B580" s="87" t="str">
        <f>IF(E580+G580&gt;0,B578,"")</f>
        <v/>
      </c>
      <c r="C580" s="76">
        <f>C579</f>
        <v>7</v>
      </c>
      <c r="D580" s="77" t="s">
        <v>405</v>
      </c>
      <c r="E580" s="78">
        <v>0</v>
      </c>
      <c r="F580" s="137">
        <v>1.5</v>
      </c>
      <c r="G580" s="78">
        <v>0</v>
      </c>
      <c r="H580" s="249">
        <f t="shared" si="3112"/>
        <v>0</v>
      </c>
      <c r="I580" s="80">
        <f>SUMIF(Y$14:AT$14,C580,Y$7:AT$7)</f>
        <v>0</v>
      </c>
      <c r="J580" s="81">
        <f t="shared" si="3405"/>
        <v>0</v>
      </c>
      <c r="K580" s="80">
        <f t="shared" si="3406"/>
        <v>0</v>
      </c>
      <c r="L580" s="81">
        <f t="shared" si="3407"/>
        <v>0</v>
      </c>
      <c r="M580" s="81">
        <f t="shared" si="3408"/>
        <v>0</v>
      </c>
      <c r="N580" s="82"/>
      <c r="O580" s="81">
        <f t="shared" si="3409"/>
        <v>0</v>
      </c>
      <c r="Q580" s="83">
        <f t="shared" si="3121"/>
        <v>153.91</v>
      </c>
      <c r="R580" s="81">
        <f t="shared" si="3410"/>
        <v>0</v>
      </c>
      <c r="S580" s="83">
        <f t="shared" si="3411"/>
        <v>230.87</v>
      </c>
      <c r="T580" s="81">
        <f t="shared" si="3412"/>
        <v>0</v>
      </c>
      <c r="U580" s="81">
        <f t="shared" si="3413"/>
        <v>0</v>
      </c>
      <c r="V580" s="82"/>
      <c r="W580" s="81">
        <f t="shared" si="3414"/>
        <v>0</v>
      </c>
      <c r="X580" s="10"/>
      <c r="Y580" s="151"/>
      <c r="Z580" s="151"/>
      <c r="AA580" s="151"/>
      <c r="AB580" s="151"/>
      <c r="AC580" s="151"/>
      <c r="AD580" s="151"/>
      <c r="AE580" s="159"/>
      <c r="AF580" s="159"/>
      <c r="AG580" s="159"/>
      <c r="AH580" s="159"/>
      <c r="AI580" s="84">
        <f>IF($I580=AI$7,$E580,0)</f>
        <v>0</v>
      </c>
      <c r="AJ580" s="84">
        <f>IF($K580=ROUND(AI$7*$F580,2),$G580,0)</f>
        <v>0</v>
      </c>
      <c r="AK580" s="141">
        <f t="shared" si="3416"/>
        <v>0</v>
      </c>
      <c r="AL580" s="141">
        <f t="shared" si="3417"/>
        <v>0</v>
      </c>
      <c r="AM580" s="141">
        <f t="shared" si="3418"/>
        <v>0</v>
      </c>
      <c r="AN580" s="141">
        <f t="shared" si="3419"/>
        <v>0</v>
      </c>
      <c r="AO580" s="84">
        <f>IF($I580=AO$7,$E580,0)</f>
        <v>0</v>
      </c>
      <c r="AP580" s="84">
        <f>IF($K580=ROUND(AO$7*$F580,2),$G580,0)</f>
        <v>0</v>
      </c>
      <c r="AQ580" s="141">
        <f t="shared" si="3421"/>
        <v>0</v>
      </c>
      <c r="AR580" s="141">
        <f t="shared" si="3422"/>
        <v>0</v>
      </c>
      <c r="AS580" s="141">
        <f t="shared" si="3423"/>
        <v>0</v>
      </c>
      <c r="AT580" s="141">
        <f t="shared" si="3424"/>
        <v>0</v>
      </c>
      <c r="AU580" s="141">
        <f>IF($H580&gt;0,#REF!,0)</f>
        <v>0</v>
      </c>
      <c r="AV580" s="141">
        <f t="shared" si="3425"/>
        <v>0</v>
      </c>
      <c r="AW580" s="141">
        <f>IF($H580&gt;0,#REF!,0)</f>
        <v>0</v>
      </c>
      <c r="AX580" s="141">
        <f t="shared" si="3426"/>
        <v>0</v>
      </c>
      <c r="AY580" s="247">
        <f t="shared" si="3113"/>
        <v>0</v>
      </c>
      <c r="AZ580" s="85"/>
      <c r="BA580" s="86">
        <v>0</v>
      </c>
    </row>
    <row r="581" spans="1:53" ht="45.75" x14ac:dyDescent="0.65">
      <c r="A581" s="87" t="str">
        <f>IF(E581+G581&gt;0,A578,"")</f>
        <v/>
      </c>
      <c r="B581" s="87" t="str">
        <f>IF(E581+G581&gt;0,B578,"")</f>
        <v/>
      </c>
      <c r="C581" s="76">
        <f>C579</f>
        <v>7</v>
      </c>
      <c r="D581" s="77" t="s">
        <v>405</v>
      </c>
      <c r="E581" s="78">
        <v>0</v>
      </c>
      <c r="F581" s="137">
        <v>1.1000000000000001</v>
      </c>
      <c r="G581" s="78">
        <v>0</v>
      </c>
      <c r="H581" s="249">
        <f t="shared" si="3112"/>
        <v>0</v>
      </c>
      <c r="I581" s="80">
        <f>SUMIF(Y$14:AT$14,C581,Y$7:AT$7)</f>
        <v>0</v>
      </c>
      <c r="J581" s="81">
        <f t="shared" si="3405"/>
        <v>0</v>
      </c>
      <c r="K581" s="80">
        <f t="shared" si="3406"/>
        <v>0</v>
      </c>
      <c r="L581" s="81">
        <f t="shared" si="3407"/>
        <v>0</v>
      </c>
      <c r="M581" s="81">
        <f t="shared" si="3408"/>
        <v>0</v>
      </c>
      <c r="N581" s="82"/>
      <c r="O581" s="81">
        <f t="shared" si="3409"/>
        <v>0</v>
      </c>
      <c r="Q581" s="83">
        <f t="shared" si="3121"/>
        <v>153.91</v>
      </c>
      <c r="R581" s="81">
        <f t="shared" si="3410"/>
        <v>0</v>
      </c>
      <c r="S581" s="83">
        <f t="shared" si="3411"/>
        <v>169.3</v>
      </c>
      <c r="T581" s="81">
        <f t="shared" si="3412"/>
        <v>0</v>
      </c>
      <c r="U581" s="81">
        <f t="shared" si="3413"/>
        <v>0</v>
      </c>
      <c r="V581" s="82"/>
      <c r="W581" s="81">
        <f t="shared" si="3414"/>
        <v>0</v>
      </c>
      <c r="X581" s="10"/>
      <c r="Y581" s="151"/>
      <c r="Z581" s="151"/>
      <c r="AA581" s="151"/>
      <c r="AB581" s="151"/>
      <c r="AC581" s="151"/>
      <c r="AD581" s="151"/>
      <c r="AE581" s="159"/>
      <c r="AF581" s="159"/>
      <c r="AG581" s="159"/>
      <c r="AH581" s="159"/>
      <c r="AI581" s="84">
        <f>IF($I581=AI$7,$E581,0)</f>
        <v>0</v>
      </c>
      <c r="AJ581" s="84">
        <f>IF($K581=ROUND(AI$7*$F581,2),$G581,0)</f>
        <v>0</v>
      </c>
      <c r="AK581" s="141">
        <f t="shared" si="3416"/>
        <v>0</v>
      </c>
      <c r="AL581" s="141">
        <f t="shared" si="3417"/>
        <v>0</v>
      </c>
      <c r="AM581" s="141">
        <f t="shared" si="3418"/>
        <v>0</v>
      </c>
      <c r="AN581" s="141">
        <f t="shared" si="3419"/>
        <v>0</v>
      </c>
      <c r="AO581" s="84">
        <f>IF($I581=AO$7,$E581,0)</f>
        <v>0</v>
      </c>
      <c r="AP581" s="84">
        <f>IF($K581=ROUND(AO$7*$F581,2),$G581,0)</f>
        <v>0</v>
      </c>
      <c r="AQ581" s="141">
        <f t="shared" si="3421"/>
        <v>0</v>
      </c>
      <c r="AR581" s="141">
        <f t="shared" si="3422"/>
        <v>0</v>
      </c>
      <c r="AS581" s="141">
        <f t="shared" si="3423"/>
        <v>0</v>
      </c>
      <c r="AT581" s="141">
        <f t="shared" si="3424"/>
        <v>0</v>
      </c>
      <c r="AU581" s="141">
        <f>IF($H581&gt;0,#REF!,0)</f>
        <v>0</v>
      </c>
      <c r="AV581" s="141">
        <f t="shared" si="3425"/>
        <v>0</v>
      </c>
      <c r="AW581" s="141">
        <f>IF($H581&gt;0,#REF!,0)</f>
        <v>0</v>
      </c>
      <c r="AX581" s="141">
        <f t="shared" si="3426"/>
        <v>0</v>
      </c>
      <c r="AY581" s="247">
        <f t="shared" si="3113"/>
        <v>0</v>
      </c>
      <c r="AZ581" s="85"/>
      <c r="BA581" s="86">
        <v>0</v>
      </c>
    </row>
    <row r="582" spans="1:53" ht="45.75" x14ac:dyDescent="0.65">
      <c r="A582" s="74" t="s">
        <v>317</v>
      </c>
      <c r="B582" s="74" t="s">
        <v>318</v>
      </c>
      <c r="C582" s="76">
        <f>C583</f>
        <v>7</v>
      </c>
      <c r="D582" s="77" t="s">
        <v>319</v>
      </c>
      <c r="E582" s="78">
        <v>0.73799999999999999</v>
      </c>
      <c r="F582" s="137">
        <v>1.5</v>
      </c>
      <c r="G582" s="78">
        <v>0</v>
      </c>
      <c r="H582" s="249">
        <f t="shared" si="3112"/>
        <v>7.3799999999999994E-4</v>
      </c>
      <c r="I582" s="80">
        <f>SUMIF(Y$14:AT$14,C582,Y$6:AT$6)</f>
        <v>0</v>
      </c>
      <c r="J582" s="81">
        <f>IF(H582=0,ROUND(E582*I582,2),ROUND(H582*E582,2))</f>
        <v>0</v>
      </c>
      <c r="K582" s="80">
        <f>ROUND(F582*I582,2)</f>
        <v>0</v>
      </c>
      <c r="L582" s="81">
        <f>IF(H582=0,ROUND(ROUND(F582*I582,2)*G582,2),ROUND(G582*H582,2))</f>
        <v>0</v>
      </c>
      <c r="M582" s="81">
        <f>L582-ROUND(G582*I582,2)</f>
        <v>0</v>
      </c>
      <c r="N582" s="82"/>
      <c r="O582" s="81">
        <f>J582+L582+N582</f>
        <v>0</v>
      </c>
      <c r="Q582" s="83">
        <f t="shared" si="3121"/>
        <v>153.91</v>
      </c>
      <c r="R582" s="81">
        <f>ROUND(Q582*E582,2)</f>
        <v>113.59</v>
      </c>
      <c r="S582" s="83">
        <f>ROUND(F582*Q582,2)</f>
        <v>230.87</v>
      </c>
      <c r="T582" s="81">
        <f>ROUND(S582*G582,2)</f>
        <v>0</v>
      </c>
      <c r="U582" s="81">
        <f>T582-ROUND(Q582*G582,2)</f>
        <v>0</v>
      </c>
      <c r="V582" s="82"/>
      <c r="W582" s="81">
        <f>R582+T582+V582</f>
        <v>113.59</v>
      </c>
      <c r="X582" s="10"/>
      <c r="Y582" s="151"/>
      <c r="Z582" s="151"/>
      <c r="AA582" s="151"/>
      <c r="AB582" s="151"/>
      <c r="AC582" s="151"/>
      <c r="AD582" s="151"/>
      <c r="AE582" s="159"/>
      <c r="AF582" s="159"/>
      <c r="AG582" s="159"/>
      <c r="AH582" s="159"/>
      <c r="AI582" s="84">
        <f>IF($I582=AI$6,$E582,0)</f>
        <v>0</v>
      </c>
      <c r="AJ582" s="84">
        <f t="shared" ref="AJ582:AJ583" si="3427">IF($K582=ROUND(AI$6*$F582,2),$G582,0)</f>
        <v>0</v>
      </c>
      <c r="AK582" s="141">
        <f>IF($H582&gt;0,AI582,0)</f>
        <v>0</v>
      </c>
      <c r="AL582" s="141">
        <f>IF(AK582&gt;0,1,0)</f>
        <v>0</v>
      </c>
      <c r="AM582" s="141">
        <f>IF($H582&gt;0,AJ582,0)</f>
        <v>0</v>
      </c>
      <c r="AN582" s="141">
        <f>IF(AM582&gt;0,1,0)</f>
        <v>0</v>
      </c>
      <c r="AO582" s="84">
        <f>IF($I582=AO$6,$E582,0)</f>
        <v>0</v>
      </c>
      <c r="AP582" s="84">
        <f t="shared" ref="AP582:AP583" si="3428">IF($K582=ROUND(AO$6*$F582,2),$G582,0)</f>
        <v>0</v>
      </c>
      <c r="AQ582" s="141">
        <f>IF($H582&gt;0,AO582,0)</f>
        <v>0</v>
      </c>
      <c r="AR582" s="141">
        <f>IF(AQ582&gt;0,1,0)</f>
        <v>0</v>
      </c>
      <c r="AS582" s="141">
        <f>IF($H582&gt;0,AP582,0)</f>
        <v>0</v>
      </c>
      <c r="AT582" s="141">
        <f>IF(AS582&gt;0,1,0)</f>
        <v>0</v>
      </c>
      <c r="AU582" s="141" t="e">
        <f>IF($H582&gt;0,#REF!,0)</f>
        <v>#REF!</v>
      </c>
      <c r="AV582" s="141" t="e">
        <f>IF(AU582&gt;0,1,0)</f>
        <v>#REF!</v>
      </c>
      <c r="AW582" s="141" t="e">
        <f>IF($H582&gt;0,#REF!,0)</f>
        <v>#REF!</v>
      </c>
      <c r="AX582" s="141" t="e">
        <f>IF(AW582&gt;0,1,0)</f>
        <v>#REF!</v>
      </c>
      <c r="AY582" s="247">
        <f t="shared" si="3113"/>
        <v>1.1000000000000001E-3</v>
      </c>
      <c r="AZ582" s="85"/>
      <c r="BA582" s="86">
        <v>1.1000000000000001</v>
      </c>
    </row>
    <row r="583" spans="1:53" ht="45.75" x14ac:dyDescent="0.65">
      <c r="A583" s="87" t="str">
        <f>IF(E583+G583&gt;0,A582,"")</f>
        <v/>
      </c>
      <c r="B583" s="87" t="str">
        <f>IF(E583+G583&gt;0,B582,"")</f>
        <v/>
      </c>
      <c r="C583" s="76">
        <v>7</v>
      </c>
      <c r="D583" s="77" t="s">
        <v>319</v>
      </c>
      <c r="E583" s="78">
        <v>0</v>
      </c>
      <c r="F583" s="137">
        <v>1.1000000000000001</v>
      </c>
      <c r="G583" s="78">
        <v>0</v>
      </c>
      <c r="H583" s="249">
        <f t="shared" si="3112"/>
        <v>0</v>
      </c>
      <c r="I583" s="80">
        <f>SUMIF(Y$14:AT$14,C583,Y$6:AT$6)</f>
        <v>0</v>
      </c>
      <c r="J583" s="81">
        <f t="shared" ref="J583:J585" si="3429">IF(H583=0,ROUND(E583*I583,2),ROUND(H583*E583,2))</f>
        <v>0</v>
      </c>
      <c r="K583" s="80">
        <f t="shared" ref="K583:K585" si="3430">ROUND(F583*I583,2)</f>
        <v>0</v>
      </c>
      <c r="L583" s="81">
        <f t="shared" ref="L583:L585" si="3431">IF(H583=0,ROUND(ROUND(F583*I583,2)*G583,2),ROUND(G583*H583,2))</f>
        <v>0</v>
      </c>
      <c r="M583" s="81">
        <f t="shared" ref="M583:M585" si="3432">L583-ROUND(G583*I583,2)</f>
        <v>0</v>
      </c>
      <c r="N583" s="82"/>
      <c r="O583" s="81">
        <f t="shared" ref="O583:O585" si="3433">J583+L583+N583</f>
        <v>0</v>
      </c>
      <c r="Q583" s="83">
        <f t="shared" si="3121"/>
        <v>153.91</v>
      </c>
      <c r="R583" s="81">
        <f t="shared" ref="R583:R585" si="3434">ROUND(Q583*E583,2)</f>
        <v>0</v>
      </c>
      <c r="S583" s="83">
        <f t="shared" ref="S583:S585" si="3435">ROUND(F583*Q583,2)</f>
        <v>169.3</v>
      </c>
      <c r="T583" s="81">
        <f t="shared" ref="T583:T585" si="3436">ROUND(S583*G583,2)</f>
        <v>0</v>
      </c>
      <c r="U583" s="81">
        <f t="shared" ref="U583:U585" si="3437">T583-ROUND(Q583*G583,2)</f>
        <v>0</v>
      </c>
      <c r="V583" s="82"/>
      <c r="W583" s="81">
        <f t="shared" ref="W583:W585" si="3438">R583+T583+V583</f>
        <v>0</v>
      </c>
      <c r="X583" s="10"/>
      <c r="Y583" s="151"/>
      <c r="Z583" s="151"/>
      <c r="AA583" s="151"/>
      <c r="AB583" s="151"/>
      <c r="AC583" s="151"/>
      <c r="AD583" s="151"/>
      <c r="AE583" s="159"/>
      <c r="AF583" s="159"/>
      <c r="AG583" s="159"/>
      <c r="AH583" s="159"/>
      <c r="AI583" s="84">
        <f t="shared" ref="AI583" si="3439">IF($I583=AI$6,$E583,0)</f>
        <v>0</v>
      </c>
      <c r="AJ583" s="84">
        <f t="shared" si="3427"/>
        <v>0</v>
      </c>
      <c r="AK583" s="141">
        <f t="shared" ref="AK583:AK585" si="3440">IF($H583&gt;0,AI583,0)</f>
        <v>0</v>
      </c>
      <c r="AL583" s="141">
        <f t="shared" ref="AL583:AL585" si="3441">IF(AK583&gt;0,1,0)</f>
        <v>0</v>
      </c>
      <c r="AM583" s="141">
        <f t="shared" ref="AM583:AM585" si="3442">IF($H583&gt;0,AJ583,0)</f>
        <v>0</v>
      </c>
      <c r="AN583" s="141">
        <f t="shared" ref="AN583:AN585" si="3443">IF(AM583&gt;0,1,0)</f>
        <v>0</v>
      </c>
      <c r="AO583" s="84">
        <f t="shared" ref="AO583" si="3444">IF($I583=AO$6,$E583,0)</f>
        <v>0</v>
      </c>
      <c r="AP583" s="84">
        <f t="shared" si="3428"/>
        <v>0</v>
      </c>
      <c r="AQ583" s="141">
        <f t="shared" ref="AQ583:AQ585" si="3445">IF($H583&gt;0,AO583,0)</f>
        <v>0</v>
      </c>
      <c r="AR583" s="141">
        <f t="shared" ref="AR583:AR585" si="3446">IF(AQ583&gt;0,1,0)</f>
        <v>0</v>
      </c>
      <c r="AS583" s="141">
        <f t="shared" ref="AS583:AS585" si="3447">IF($H583&gt;0,AP583,0)</f>
        <v>0</v>
      </c>
      <c r="AT583" s="141">
        <f t="shared" ref="AT583:AT585" si="3448">IF(AS583&gt;0,1,0)</f>
        <v>0</v>
      </c>
      <c r="AU583" s="141">
        <f>IF($H583&gt;0,#REF!,0)</f>
        <v>0</v>
      </c>
      <c r="AV583" s="141">
        <f t="shared" ref="AV583:AV585" si="3449">IF(AU583&gt;0,1,0)</f>
        <v>0</v>
      </c>
      <c r="AW583" s="141">
        <f>IF($H583&gt;0,#REF!,0)</f>
        <v>0</v>
      </c>
      <c r="AX583" s="141">
        <f t="shared" ref="AX583:AX585" si="3450">IF(AW583&gt;0,1,0)</f>
        <v>0</v>
      </c>
      <c r="AY583" s="247">
        <f t="shared" si="3113"/>
        <v>0</v>
      </c>
      <c r="AZ583" s="85"/>
      <c r="BA583" s="86">
        <v>0</v>
      </c>
    </row>
    <row r="584" spans="1:53" ht="45.75" x14ac:dyDescent="0.65">
      <c r="A584" s="87" t="str">
        <f>IF(E584+G584&gt;0,A582,"")</f>
        <v/>
      </c>
      <c r="B584" s="87" t="str">
        <f>IF(E584+G584&gt;0,B582,"")</f>
        <v/>
      </c>
      <c r="C584" s="76">
        <f>C583</f>
        <v>7</v>
      </c>
      <c r="D584" s="77" t="s">
        <v>319</v>
      </c>
      <c r="E584" s="78">
        <v>0</v>
      </c>
      <c r="F584" s="137">
        <v>1.5</v>
      </c>
      <c r="G584" s="78">
        <v>0</v>
      </c>
      <c r="H584" s="249">
        <f t="shared" si="3112"/>
        <v>0</v>
      </c>
      <c r="I584" s="80">
        <f>SUMIF(Y$14:AT$14,C584,Y$7:AT$7)</f>
        <v>0</v>
      </c>
      <c r="J584" s="81">
        <f t="shared" si="3429"/>
        <v>0</v>
      </c>
      <c r="K584" s="80">
        <f t="shared" si="3430"/>
        <v>0</v>
      </c>
      <c r="L584" s="81">
        <f t="shared" si="3431"/>
        <v>0</v>
      </c>
      <c r="M584" s="81">
        <f t="shared" si="3432"/>
        <v>0</v>
      </c>
      <c r="N584" s="82"/>
      <c r="O584" s="81">
        <f t="shared" si="3433"/>
        <v>0</v>
      </c>
      <c r="Q584" s="83">
        <f t="shared" si="3121"/>
        <v>153.91</v>
      </c>
      <c r="R584" s="81">
        <f t="shared" si="3434"/>
        <v>0</v>
      </c>
      <c r="S584" s="83">
        <f t="shared" si="3435"/>
        <v>230.87</v>
      </c>
      <c r="T584" s="81">
        <f t="shared" si="3436"/>
        <v>0</v>
      </c>
      <c r="U584" s="81">
        <f t="shared" si="3437"/>
        <v>0</v>
      </c>
      <c r="V584" s="82"/>
      <c r="W584" s="81">
        <f t="shared" si="3438"/>
        <v>0</v>
      </c>
      <c r="X584" s="10"/>
      <c r="Y584" s="151"/>
      <c r="Z584" s="151"/>
      <c r="AA584" s="151"/>
      <c r="AB584" s="151"/>
      <c r="AC584" s="151"/>
      <c r="AD584" s="151"/>
      <c r="AE584" s="159"/>
      <c r="AF584" s="159"/>
      <c r="AG584" s="159"/>
      <c r="AH584" s="159"/>
      <c r="AI584" s="84">
        <f>IF($I584=AI$7,$E584,0)</f>
        <v>0</v>
      </c>
      <c r="AJ584" s="84">
        <f>IF($K584=ROUND(AI$7*$F584,2),$G584,0)</f>
        <v>0</v>
      </c>
      <c r="AK584" s="141">
        <f t="shared" si="3440"/>
        <v>0</v>
      </c>
      <c r="AL584" s="141">
        <f t="shared" si="3441"/>
        <v>0</v>
      </c>
      <c r="AM584" s="141">
        <f t="shared" si="3442"/>
        <v>0</v>
      </c>
      <c r="AN584" s="141">
        <f t="shared" si="3443"/>
        <v>0</v>
      </c>
      <c r="AO584" s="84">
        <f>IF($I584=AO$7,$E584,0)</f>
        <v>0</v>
      </c>
      <c r="AP584" s="84">
        <f>IF($K584=ROUND(AO$7*$F584,2),$G584,0)</f>
        <v>0</v>
      </c>
      <c r="AQ584" s="141">
        <f t="shared" si="3445"/>
        <v>0</v>
      </c>
      <c r="AR584" s="141">
        <f t="shared" si="3446"/>
        <v>0</v>
      </c>
      <c r="AS584" s="141">
        <f t="shared" si="3447"/>
        <v>0</v>
      </c>
      <c r="AT584" s="141">
        <f t="shared" si="3448"/>
        <v>0</v>
      </c>
      <c r="AU584" s="141">
        <f>IF($H584&gt;0,#REF!,0)</f>
        <v>0</v>
      </c>
      <c r="AV584" s="141">
        <f t="shared" si="3449"/>
        <v>0</v>
      </c>
      <c r="AW584" s="141">
        <f>IF($H584&gt;0,#REF!,0)</f>
        <v>0</v>
      </c>
      <c r="AX584" s="141">
        <f t="shared" si="3450"/>
        <v>0</v>
      </c>
      <c r="AY584" s="247">
        <f t="shared" si="3113"/>
        <v>0</v>
      </c>
      <c r="AZ584" s="85"/>
      <c r="BA584" s="86">
        <v>0</v>
      </c>
    </row>
    <row r="585" spans="1:53" ht="45.75" x14ac:dyDescent="0.65">
      <c r="A585" s="87" t="str">
        <f>IF(E585+G585&gt;0,A582,"")</f>
        <v/>
      </c>
      <c r="B585" s="87" t="str">
        <f>IF(E585+G585&gt;0,B582,"")</f>
        <v/>
      </c>
      <c r="C585" s="76">
        <f>C583</f>
        <v>7</v>
      </c>
      <c r="D585" s="77" t="s">
        <v>319</v>
      </c>
      <c r="E585" s="78">
        <v>0</v>
      </c>
      <c r="F585" s="137">
        <v>1.1000000000000001</v>
      </c>
      <c r="G585" s="78">
        <v>0</v>
      </c>
      <c r="H585" s="249">
        <f t="shared" si="3112"/>
        <v>0</v>
      </c>
      <c r="I585" s="80">
        <f>SUMIF(Y$14:AT$14,C585,Y$7:AT$7)</f>
        <v>0</v>
      </c>
      <c r="J585" s="81">
        <f t="shared" si="3429"/>
        <v>0</v>
      </c>
      <c r="K585" s="80">
        <f t="shared" si="3430"/>
        <v>0</v>
      </c>
      <c r="L585" s="81">
        <f t="shared" si="3431"/>
        <v>0</v>
      </c>
      <c r="M585" s="81">
        <f t="shared" si="3432"/>
        <v>0</v>
      </c>
      <c r="N585" s="82"/>
      <c r="O585" s="81">
        <f t="shared" si="3433"/>
        <v>0</v>
      </c>
      <c r="Q585" s="83">
        <f t="shared" si="3121"/>
        <v>153.91</v>
      </c>
      <c r="R585" s="81">
        <f t="shared" si="3434"/>
        <v>0</v>
      </c>
      <c r="S585" s="83">
        <f t="shared" si="3435"/>
        <v>169.3</v>
      </c>
      <c r="T585" s="81">
        <f t="shared" si="3436"/>
        <v>0</v>
      </c>
      <c r="U585" s="81">
        <f t="shared" si="3437"/>
        <v>0</v>
      </c>
      <c r="V585" s="82"/>
      <c r="W585" s="81">
        <f t="shared" si="3438"/>
        <v>0</v>
      </c>
      <c r="X585" s="10"/>
      <c r="Y585" s="151"/>
      <c r="Z585" s="151"/>
      <c r="AA585" s="151"/>
      <c r="AB585" s="151"/>
      <c r="AC585" s="151"/>
      <c r="AD585" s="151"/>
      <c r="AE585" s="159"/>
      <c r="AF585" s="159"/>
      <c r="AG585" s="159"/>
      <c r="AH585" s="159"/>
      <c r="AI585" s="84">
        <f>IF($I585=AI$7,$E585,0)</f>
        <v>0</v>
      </c>
      <c r="AJ585" s="84">
        <f>IF($K585=ROUND(AI$7*$F585,2),$G585,0)</f>
        <v>0</v>
      </c>
      <c r="AK585" s="141">
        <f t="shared" si="3440"/>
        <v>0</v>
      </c>
      <c r="AL585" s="141">
        <f t="shared" si="3441"/>
        <v>0</v>
      </c>
      <c r="AM585" s="141">
        <f t="shared" si="3442"/>
        <v>0</v>
      </c>
      <c r="AN585" s="141">
        <f t="shared" si="3443"/>
        <v>0</v>
      </c>
      <c r="AO585" s="84">
        <f>IF($I585=AO$7,$E585,0)</f>
        <v>0</v>
      </c>
      <c r="AP585" s="84">
        <f>IF($K585=ROUND(AO$7*$F585,2),$G585,0)</f>
        <v>0</v>
      </c>
      <c r="AQ585" s="141">
        <f t="shared" si="3445"/>
        <v>0</v>
      </c>
      <c r="AR585" s="141">
        <f t="shared" si="3446"/>
        <v>0</v>
      </c>
      <c r="AS585" s="141">
        <f t="shared" si="3447"/>
        <v>0</v>
      </c>
      <c r="AT585" s="141">
        <f t="shared" si="3448"/>
        <v>0</v>
      </c>
      <c r="AU585" s="141">
        <f>IF($H585&gt;0,#REF!,0)</f>
        <v>0</v>
      </c>
      <c r="AV585" s="141">
        <f t="shared" si="3449"/>
        <v>0</v>
      </c>
      <c r="AW585" s="141">
        <f>IF($H585&gt;0,#REF!,0)</f>
        <v>0</v>
      </c>
      <c r="AX585" s="141">
        <f t="shared" si="3450"/>
        <v>0</v>
      </c>
      <c r="AY585" s="247">
        <f t="shared" si="3113"/>
        <v>0</v>
      </c>
      <c r="AZ585" s="85"/>
      <c r="BA585" s="86">
        <v>0</v>
      </c>
    </row>
    <row r="586" spans="1:53" ht="45.75" x14ac:dyDescent="0.65">
      <c r="A586" s="74" t="s">
        <v>317</v>
      </c>
      <c r="B586" s="74" t="s">
        <v>320</v>
      </c>
      <c r="C586" s="76">
        <f>C587</f>
        <v>6</v>
      </c>
      <c r="D586" s="77" t="s">
        <v>319</v>
      </c>
      <c r="E586" s="78">
        <v>2.2429999999999999</v>
      </c>
      <c r="F586" s="137">
        <v>1.5</v>
      </c>
      <c r="G586" s="78">
        <v>0</v>
      </c>
      <c r="H586" s="249">
        <f t="shared" si="3112"/>
        <v>2.2429999999999998E-3</v>
      </c>
      <c r="I586" s="80">
        <f>SUMIF(Y$14:AT$14,C586,Y$6:AT$6)</f>
        <v>0</v>
      </c>
      <c r="J586" s="81">
        <f>IF(H586=0,ROUND(E586*I586,2),ROUND(H586*E586,2))</f>
        <v>0.01</v>
      </c>
      <c r="K586" s="80">
        <f>ROUND(F586*I586,2)</f>
        <v>0</v>
      </c>
      <c r="L586" s="81">
        <f>IF(H586=0,ROUND(ROUND(F586*I586,2)*G586,2),ROUND(G586*H586,2))</f>
        <v>0</v>
      </c>
      <c r="M586" s="81">
        <f>L586-ROUND(G586*I586,2)</f>
        <v>0</v>
      </c>
      <c r="N586" s="82"/>
      <c r="O586" s="81">
        <f>J586+L586+N586</f>
        <v>0.01</v>
      </c>
      <c r="Q586" s="83">
        <f t="shared" si="3121"/>
        <v>153.91</v>
      </c>
      <c r="R586" s="81">
        <f>ROUND(Q586*E586,2)</f>
        <v>345.22</v>
      </c>
      <c r="S586" s="83">
        <f>ROUND(F586*Q586,2)</f>
        <v>230.87</v>
      </c>
      <c r="T586" s="81">
        <f>ROUND(S586*G586,2)</f>
        <v>0</v>
      </c>
      <c r="U586" s="81">
        <f>T586-ROUND(Q586*G586,2)</f>
        <v>0</v>
      </c>
      <c r="V586" s="82"/>
      <c r="W586" s="81">
        <f>R586+T586+V586</f>
        <v>345.22</v>
      </c>
      <c r="X586" s="10"/>
      <c r="Y586" s="151"/>
      <c r="Z586" s="151"/>
      <c r="AA586" s="151"/>
      <c r="AB586" s="151"/>
      <c r="AC586" s="151"/>
      <c r="AD586" s="151"/>
      <c r="AE586" s="159"/>
      <c r="AF586" s="159"/>
      <c r="AG586" s="159"/>
      <c r="AH586" s="159"/>
      <c r="AI586" s="84">
        <f>IF($I586=AI$6,$E586,0)</f>
        <v>0</v>
      </c>
      <c r="AJ586" s="84">
        <f t="shared" ref="AJ586:AJ587" si="3451">IF($K586=ROUND(AI$6*$F586,2),$G586,0)</f>
        <v>0</v>
      </c>
      <c r="AK586" s="141">
        <f>IF($H586&gt;0,AI586,0)</f>
        <v>0</v>
      </c>
      <c r="AL586" s="141">
        <f>IF(AK586&gt;0,1,0)</f>
        <v>0</v>
      </c>
      <c r="AM586" s="141">
        <f>IF($H586&gt;0,AJ586,0)</f>
        <v>0</v>
      </c>
      <c r="AN586" s="141">
        <f>IF(AM586&gt;0,1,0)</f>
        <v>0</v>
      </c>
      <c r="AO586" s="84">
        <f>IF($I586=AO$6,$E586,0)</f>
        <v>0</v>
      </c>
      <c r="AP586" s="84">
        <f t="shared" ref="AP586:AP587" si="3452">IF($K586=ROUND(AO$6*$F586,2),$G586,0)</f>
        <v>0</v>
      </c>
      <c r="AQ586" s="141">
        <f>IF($H586&gt;0,AO586,0)</f>
        <v>0</v>
      </c>
      <c r="AR586" s="141">
        <f>IF(AQ586&gt;0,1,0)</f>
        <v>0</v>
      </c>
      <c r="AS586" s="141">
        <f>IF($H586&gt;0,AP586,0)</f>
        <v>0</v>
      </c>
      <c r="AT586" s="141">
        <f>IF(AS586&gt;0,1,0)</f>
        <v>0</v>
      </c>
      <c r="AU586" s="141" t="e">
        <f>IF($H586&gt;0,#REF!,0)</f>
        <v>#REF!</v>
      </c>
      <c r="AV586" s="141" t="e">
        <f>IF(AU586&gt;0,1,0)</f>
        <v>#REF!</v>
      </c>
      <c r="AW586" s="141" t="e">
        <f>IF($H586&gt;0,#REF!,0)</f>
        <v>#REF!</v>
      </c>
      <c r="AX586" s="141" t="e">
        <f>IF(AW586&gt;0,1,0)</f>
        <v>#REF!</v>
      </c>
      <c r="AY586" s="247">
        <f t="shared" si="3113"/>
        <v>2E-3</v>
      </c>
      <c r="AZ586" s="85"/>
      <c r="BA586" s="86">
        <v>2</v>
      </c>
    </row>
    <row r="587" spans="1:53" ht="45.75" x14ac:dyDescent="0.65">
      <c r="A587" s="87" t="str">
        <f>IF(E587+G587&gt;0,A586,"")</f>
        <v/>
      </c>
      <c r="B587" s="87" t="str">
        <f>IF(E587+G587&gt;0,B586,"")</f>
        <v/>
      </c>
      <c r="C587" s="76">
        <v>6</v>
      </c>
      <c r="D587" s="77" t="s">
        <v>319</v>
      </c>
      <c r="E587" s="78">
        <v>0</v>
      </c>
      <c r="F587" s="137">
        <v>1.1000000000000001</v>
      </c>
      <c r="G587" s="78">
        <v>0</v>
      </c>
      <c r="H587" s="249">
        <f t="shared" si="3112"/>
        <v>0</v>
      </c>
      <c r="I587" s="80">
        <f>SUMIF(Y$14:AT$14,C587,Y$6:AT$6)</f>
        <v>0</v>
      </c>
      <c r="J587" s="81">
        <f t="shared" ref="J587:J589" si="3453">IF(H587=0,ROUND(E587*I587,2),ROUND(H587*E587,2))</f>
        <v>0</v>
      </c>
      <c r="K587" s="80">
        <f t="shared" ref="K587:K589" si="3454">ROUND(F587*I587,2)</f>
        <v>0</v>
      </c>
      <c r="L587" s="81">
        <f t="shared" ref="L587:L589" si="3455">IF(H587=0,ROUND(ROUND(F587*I587,2)*G587,2),ROUND(G587*H587,2))</f>
        <v>0</v>
      </c>
      <c r="M587" s="81">
        <f t="shared" ref="M587:M589" si="3456">L587-ROUND(G587*I587,2)</f>
        <v>0</v>
      </c>
      <c r="N587" s="82"/>
      <c r="O587" s="81">
        <f t="shared" ref="O587:O589" si="3457">J587+L587+N587</f>
        <v>0</v>
      </c>
      <c r="Q587" s="83">
        <f t="shared" si="3121"/>
        <v>153.91</v>
      </c>
      <c r="R587" s="81">
        <f t="shared" ref="R587:R589" si="3458">ROUND(Q587*E587,2)</f>
        <v>0</v>
      </c>
      <c r="S587" s="83">
        <f t="shared" ref="S587:S589" si="3459">ROUND(F587*Q587,2)</f>
        <v>169.3</v>
      </c>
      <c r="T587" s="81">
        <f t="shared" ref="T587:T589" si="3460">ROUND(S587*G587,2)</f>
        <v>0</v>
      </c>
      <c r="U587" s="81">
        <f t="shared" ref="U587:U589" si="3461">T587-ROUND(Q587*G587,2)</f>
        <v>0</v>
      </c>
      <c r="V587" s="82"/>
      <c r="W587" s="81">
        <f t="shared" ref="W587:W589" si="3462">R587+T587+V587</f>
        <v>0</v>
      </c>
      <c r="X587" s="10"/>
      <c r="Y587" s="151"/>
      <c r="Z587" s="151"/>
      <c r="AA587" s="151"/>
      <c r="AB587" s="151"/>
      <c r="AC587" s="151"/>
      <c r="AD587" s="151"/>
      <c r="AE587" s="159"/>
      <c r="AF587" s="159"/>
      <c r="AG587" s="159"/>
      <c r="AH587" s="159"/>
      <c r="AI587" s="84">
        <f t="shared" ref="AI587" si="3463">IF($I587=AI$6,$E587,0)</f>
        <v>0</v>
      </c>
      <c r="AJ587" s="84">
        <f t="shared" si="3451"/>
        <v>0</v>
      </c>
      <c r="AK587" s="141">
        <f t="shared" ref="AK587:AK589" si="3464">IF($H587&gt;0,AI587,0)</f>
        <v>0</v>
      </c>
      <c r="AL587" s="141">
        <f t="shared" ref="AL587:AL589" si="3465">IF(AK587&gt;0,1,0)</f>
        <v>0</v>
      </c>
      <c r="AM587" s="141">
        <f t="shared" ref="AM587:AM589" si="3466">IF($H587&gt;0,AJ587,0)</f>
        <v>0</v>
      </c>
      <c r="AN587" s="141">
        <f t="shared" ref="AN587:AN589" si="3467">IF(AM587&gt;0,1,0)</f>
        <v>0</v>
      </c>
      <c r="AO587" s="84">
        <f t="shared" ref="AO587" si="3468">IF($I587=AO$6,$E587,0)</f>
        <v>0</v>
      </c>
      <c r="AP587" s="84">
        <f t="shared" si="3452"/>
        <v>0</v>
      </c>
      <c r="AQ587" s="141">
        <f t="shared" ref="AQ587:AQ589" si="3469">IF($H587&gt;0,AO587,0)</f>
        <v>0</v>
      </c>
      <c r="AR587" s="141">
        <f t="shared" ref="AR587:AR589" si="3470">IF(AQ587&gt;0,1,0)</f>
        <v>0</v>
      </c>
      <c r="AS587" s="141">
        <f t="shared" ref="AS587:AS589" si="3471">IF($H587&gt;0,AP587,0)</f>
        <v>0</v>
      </c>
      <c r="AT587" s="141">
        <f t="shared" ref="AT587:AT589" si="3472">IF(AS587&gt;0,1,0)</f>
        <v>0</v>
      </c>
      <c r="AU587" s="141">
        <f>IF($H587&gt;0,#REF!,0)</f>
        <v>0</v>
      </c>
      <c r="AV587" s="141">
        <f t="shared" ref="AV587:AV589" si="3473">IF(AU587&gt;0,1,0)</f>
        <v>0</v>
      </c>
      <c r="AW587" s="141">
        <f>IF($H587&gt;0,#REF!,0)</f>
        <v>0</v>
      </c>
      <c r="AX587" s="141">
        <f t="shared" ref="AX587:AX589" si="3474">IF(AW587&gt;0,1,0)</f>
        <v>0</v>
      </c>
      <c r="AY587" s="247">
        <f t="shared" si="3113"/>
        <v>0</v>
      </c>
      <c r="AZ587" s="85"/>
      <c r="BA587" s="86">
        <v>0</v>
      </c>
    </row>
    <row r="588" spans="1:53" ht="45.75" x14ac:dyDescent="0.65">
      <c r="A588" s="87" t="str">
        <f>IF(E588+G588&gt;0,A586,"")</f>
        <v/>
      </c>
      <c r="B588" s="87" t="str">
        <f>IF(E588+G588&gt;0,B586,"")</f>
        <v/>
      </c>
      <c r="C588" s="76">
        <f>C587</f>
        <v>6</v>
      </c>
      <c r="D588" s="77" t="s">
        <v>319</v>
      </c>
      <c r="E588" s="78">
        <v>0</v>
      </c>
      <c r="F588" s="137">
        <v>1.5</v>
      </c>
      <c r="G588" s="78">
        <v>0</v>
      </c>
      <c r="H588" s="249">
        <f t="shared" si="3112"/>
        <v>0</v>
      </c>
      <c r="I588" s="80">
        <f>SUMIF(Y$14:AT$14,C588,Y$7:AT$7)</f>
        <v>0</v>
      </c>
      <c r="J588" s="81">
        <f t="shared" si="3453"/>
        <v>0</v>
      </c>
      <c r="K588" s="80">
        <f t="shared" si="3454"/>
        <v>0</v>
      </c>
      <c r="L588" s="81">
        <f t="shared" si="3455"/>
        <v>0</v>
      </c>
      <c r="M588" s="81">
        <f t="shared" si="3456"/>
        <v>0</v>
      </c>
      <c r="N588" s="82"/>
      <c r="O588" s="81">
        <f t="shared" si="3457"/>
        <v>0</v>
      </c>
      <c r="Q588" s="83">
        <f t="shared" si="3121"/>
        <v>153.91</v>
      </c>
      <c r="R588" s="81">
        <f t="shared" si="3458"/>
        <v>0</v>
      </c>
      <c r="S588" s="83">
        <f t="shared" si="3459"/>
        <v>230.87</v>
      </c>
      <c r="T588" s="81">
        <f t="shared" si="3460"/>
        <v>0</v>
      </c>
      <c r="U588" s="81">
        <f t="shared" si="3461"/>
        <v>0</v>
      </c>
      <c r="V588" s="82"/>
      <c r="W588" s="81">
        <f t="shared" si="3462"/>
        <v>0</v>
      </c>
      <c r="X588" s="10"/>
      <c r="Y588" s="151"/>
      <c r="Z588" s="151"/>
      <c r="AA588" s="151"/>
      <c r="AB588" s="151"/>
      <c r="AC588" s="151"/>
      <c r="AD588" s="151"/>
      <c r="AE588" s="159"/>
      <c r="AF588" s="159"/>
      <c r="AG588" s="159"/>
      <c r="AH588" s="159"/>
      <c r="AI588" s="84">
        <f>IF($I588=AI$7,$E588,0)</f>
        <v>0</v>
      </c>
      <c r="AJ588" s="84">
        <f>IF($K588=ROUND(AI$7*$F588,2),$G588,0)</f>
        <v>0</v>
      </c>
      <c r="AK588" s="141">
        <f t="shared" si="3464"/>
        <v>0</v>
      </c>
      <c r="AL588" s="141">
        <f t="shared" si="3465"/>
        <v>0</v>
      </c>
      <c r="AM588" s="141">
        <f t="shared" si="3466"/>
        <v>0</v>
      </c>
      <c r="AN588" s="141">
        <f t="shared" si="3467"/>
        <v>0</v>
      </c>
      <c r="AO588" s="84">
        <f>IF($I588=AO$7,$E588,0)</f>
        <v>0</v>
      </c>
      <c r="AP588" s="84">
        <f>IF($K588=ROUND(AO$7*$F588,2),$G588,0)</f>
        <v>0</v>
      </c>
      <c r="AQ588" s="141">
        <f t="shared" si="3469"/>
        <v>0</v>
      </c>
      <c r="AR588" s="141">
        <f t="shared" si="3470"/>
        <v>0</v>
      </c>
      <c r="AS588" s="141">
        <f t="shared" si="3471"/>
        <v>0</v>
      </c>
      <c r="AT588" s="141">
        <f t="shared" si="3472"/>
        <v>0</v>
      </c>
      <c r="AU588" s="141">
        <f>IF($H588&gt;0,#REF!,0)</f>
        <v>0</v>
      </c>
      <c r="AV588" s="141">
        <f t="shared" si="3473"/>
        <v>0</v>
      </c>
      <c r="AW588" s="141">
        <f>IF($H588&gt;0,#REF!,0)</f>
        <v>0</v>
      </c>
      <c r="AX588" s="141">
        <f t="shared" si="3474"/>
        <v>0</v>
      </c>
      <c r="AY588" s="247">
        <f t="shared" si="3113"/>
        <v>0</v>
      </c>
      <c r="AZ588" s="85"/>
      <c r="BA588" s="86">
        <v>0</v>
      </c>
    </row>
    <row r="589" spans="1:53" ht="45.75" x14ac:dyDescent="0.65">
      <c r="A589" s="87" t="str">
        <f>IF(E589+G589&gt;0,A586,"")</f>
        <v/>
      </c>
      <c r="B589" s="87" t="str">
        <f>IF(E589+G589&gt;0,B586,"")</f>
        <v/>
      </c>
      <c r="C589" s="76">
        <f>C587</f>
        <v>6</v>
      </c>
      <c r="D589" s="77" t="s">
        <v>319</v>
      </c>
      <c r="E589" s="78">
        <v>0</v>
      </c>
      <c r="F589" s="137">
        <v>1.1000000000000001</v>
      </c>
      <c r="G589" s="78">
        <v>0</v>
      </c>
      <c r="H589" s="249">
        <f t="shared" si="3112"/>
        <v>0</v>
      </c>
      <c r="I589" s="80">
        <f>SUMIF(Y$14:AT$14,C589,Y$7:AT$7)</f>
        <v>0</v>
      </c>
      <c r="J589" s="81">
        <f t="shared" si="3453"/>
        <v>0</v>
      </c>
      <c r="K589" s="80">
        <f t="shared" si="3454"/>
        <v>0</v>
      </c>
      <c r="L589" s="81">
        <f t="shared" si="3455"/>
        <v>0</v>
      </c>
      <c r="M589" s="81">
        <f t="shared" si="3456"/>
        <v>0</v>
      </c>
      <c r="N589" s="82"/>
      <c r="O589" s="81">
        <f t="shared" si="3457"/>
        <v>0</v>
      </c>
      <c r="Q589" s="83">
        <f t="shared" si="3121"/>
        <v>153.91</v>
      </c>
      <c r="R589" s="81">
        <f t="shared" si="3458"/>
        <v>0</v>
      </c>
      <c r="S589" s="83">
        <f t="shared" si="3459"/>
        <v>169.3</v>
      </c>
      <c r="T589" s="81">
        <f t="shared" si="3460"/>
        <v>0</v>
      </c>
      <c r="U589" s="81">
        <f t="shared" si="3461"/>
        <v>0</v>
      </c>
      <c r="V589" s="82"/>
      <c r="W589" s="81">
        <f t="shared" si="3462"/>
        <v>0</v>
      </c>
      <c r="X589" s="10"/>
      <c r="Y589" s="151"/>
      <c r="Z589" s="151"/>
      <c r="AA589" s="151"/>
      <c r="AB589" s="151"/>
      <c r="AC589" s="151"/>
      <c r="AD589" s="151"/>
      <c r="AE589" s="159"/>
      <c r="AF589" s="159"/>
      <c r="AG589" s="159"/>
      <c r="AH589" s="159"/>
      <c r="AI589" s="84">
        <f>IF($I589=AI$7,$E589,0)</f>
        <v>0</v>
      </c>
      <c r="AJ589" s="84">
        <f>IF($K589=ROUND(AI$7*$F589,2),$G589,0)</f>
        <v>0</v>
      </c>
      <c r="AK589" s="141">
        <f t="shared" si="3464"/>
        <v>0</v>
      </c>
      <c r="AL589" s="141">
        <f t="shared" si="3465"/>
        <v>0</v>
      </c>
      <c r="AM589" s="141">
        <f t="shared" si="3466"/>
        <v>0</v>
      </c>
      <c r="AN589" s="141">
        <f t="shared" si="3467"/>
        <v>0</v>
      </c>
      <c r="AO589" s="84">
        <f>IF($I589=AO$7,$E589,0)</f>
        <v>0</v>
      </c>
      <c r="AP589" s="84">
        <f>IF($K589=ROUND(AO$7*$F589,2),$G589,0)</f>
        <v>0</v>
      </c>
      <c r="AQ589" s="141">
        <f t="shared" si="3469"/>
        <v>0</v>
      </c>
      <c r="AR589" s="141">
        <f t="shared" si="3470"/>
        <v>0</v>
      </c>
      <c r="AS589" s="141">
        <f t="shared" si="3471"/>
        <v>0</v>
      </c>
      <c r="AT589" s="141">
        <f t="shared" si="3472"/>
        <v>0</v>
      </c>
      <c r="AU589" s="141">
        <f>IF($H589&gt;0,#REF!,0)</f>
        <v>0</v>
      </c>
      <c r="AV589" s="141">
        <f t="shared" si="3473"/>
        <v>0</v>
      </c>
      <c r="AW589" s="141">
        <f>IF($H589&gt;0,#REF!,0)</f>
        <v>0</v>
      </c>
      <c r="AX589" s="141">
        <f t="shared" si="3474"/>
        <v>0</v>
      </c>
      <c r="AY589" s="247">
        <f t="shared" si="3113"/>
        <v>0</v>
      </c>
      <c r="AZ589" s="85"/>
      <c r="BA589" s="86">
        <v>0</v>
      </c>
    </row>
    <row r="590" spans="1:53" ht="45.75" x14ac:dyDescent="0.65">
      <c r="A590" s="74" t="s">
        <v>321</v>
      </c>
      <c r="B590" s="74" t="s">
        <v>46</v>
      </c>
      <c r="C590" s="76">
        <f>C591</f>
        <v>6</v>
      </c>
      <c r="D590" s="77" t="s">
        <v>322</v>
      </c>
      <c r="E590" s="78">
        <v>3.5</v>
      </c>
      <c r="F590" s="137">
        <v>1.5</v>
      </c>
      <c r="G590" s="78">
        <v>0</v>
      </c>
      <c r="H590" s="249">
        <f t="shared" si="3112"/>
        <v>3.5000000000000001E-3</v>
      </c>
      <c r="I590" s="80">
        <f>SUMIF(Y$14:AT$14,C590,Y$6:AT$6)</f>
        <v>0</v>
      </c>
      <c r="J590" s="81">
        <f>IF(H590=0,ROUND(E590*I590,2),ROUND(H590*E590,2))</f>
        <v>0.01</v>
      </c>
      <c r="K590" s="80">
        <f>ROUND(F590*I590,2)</f>
        <v>0</v>
      </c>
      <c r="L590" s="81">
        <f>IF(H590=0,ROUND(ROUND(F590*I590,2)*G590,2),ROUND(G590*H590,2))</f>
        <v>0</v>
      </c>
      <c r="M590" s="81">
        <f>L590-ROUND(G590*I590,2)</f>
        <v>0</v>
      </c>
      <c r="N590" s="82"/>
      <c r="O590" s="81">
        <f>J590+L590+N590</f>
        <v>0.01</v>
      </c>
      <c r="Q590" s="83">
        <f t="shared" si="3121"/>
        <v>153.91</v>
      </c>
      <c r="R590" s="81">
        <f>ROUND(Q590*E590,2)</f>
        <v>538.69000000000005</v>
      </c>
      <c r="S590" s="83">
        <f>ROUND(F590*Q590,2)</f>
        <v>230.87</v>
      </c>
      <c r="T590" s="81">
        <f>ROUND(S590*G590,2)</f>
        <v>0</v>
      </c>
      <c r="U590" s="81">
        <f>T590-ROUND(Q590*G590,2)</f>
        <v>0</v>
      </c>
      <c r="V590" s="82"/>
      <c r="W590" s="81">
        <f>R590+T590+V590</f>
        <v>538.69000000000005</v>
      </c>
      <c r="X590" s="10"/>
      <c r="Y590" s="151"/>
      <c r="Z590" s="151"/>
      <c r="AA590" s="151"/>
      <c r="AB590" s="151"/>
      <c r="AC590" s="151"/>
      <c r="AD590" s="151"/>
      <c r="AE590" s="159"/>
      <c r="AF590" s="159"/>
      <c r="AG590" s="159"/>
      <c r="AH590" s="159"/>
      <c r="AI590" s="84">
        <f>IF($I590=AI$6,$E590,0)</f>
        <v>0</v>
      </c>
      <c r="AJ590" s="84">
        <f t="shared" ref="AJ590:AJ591" si="3475">IF($K590=ROUND(AI$6*$F590,2),$G590,0)</f>
        <v>0</v>
      </c>
      <c r="AK590" s="141">
        <f>IF($H590&gt;0,AI590,0)</f>
        <v>0</v>
      </c>
      <c r="AL590" s="141">
        <f>IF(AK590&gt;0,1,0)</f>
        <v>0</v>
      </c>
      <c r="AM590" s="141">
        <f>IF($H590&gt;0,AJ590,0)</f>
        <v>0</v>
      </c>
      <c r="AN590" s="141">
        <f>IF(AM590&gt;0,1,0)</f>
        <v>0</v>
      </c>
      <c r="AO590" s="84">
        <f>IF($I590=AO$6,$E590,0)</f>
        <v>0</v>
      </c>
      <c r="AP590" s="84">
        <f t="shared" ref="AP590:AP591" si="3476">IF($K590=ROUND(AO$6*$F590,2),$G590,0)</f>
        <v>0</v>
      </c>
      <c r="AQ590" s="141">
        <f>IF($H590&gt;0,AO590,0)</f>
        <v>0</v>
      </c>
      <c r="AR590" s="141">
        <f>IF(AQ590&gt;0,1,0)</f>
        <v>0</v>
      </c>
      <c r="AS590" s="141">
        <f>IF($H590&gt;0,AP590,0)</f>
        <v>0</v>
      </c>
      <c r="AT590" s="141">
        <f>IF(AS590&gt;0,1,0)</f>
        <v>0</v>
      </c>
      <c r="AU590" s="141" t="e">
        <f>IF($H590&gt;0,#REF!,0)</f>
        <v>#REF!</v>
      </c>
      <c r="AV590" s="141" t="e">
        <f>IF(AU590&gt;0,1,0)</f>
        <v>#REF!</v>
      </c>
      <c r="AW590" s="141" t="e">
        <f>IF($H590&gt;0,#REF!,0)</f>
        <v>#REF!</v>
      </c>
      <c r="AX590" s="141" t="e">
        <f>IF(AW590&gt;0,1,0)</f>
        <v>#REF!</v>
      </c>
      <c r="AY590" s="247">
        <f t="shared" si="3113"/>
        <v>3.5000000000000001E-3</v>
      </c>
      <c r="AZ590" s="85"/>
      <c r="BA590" s="86">
        <v>3.5</v>
      </c>
    </row>
    <row r="591" spans="1:53" ht="45.75" x14ac:dyDescent="0.65">
      <c r="A591" s="87" t="str">
        <f>IF(E591+G591&gt;0,A590,"")</f>
        <v/>
      </c>
      <c r="B591" s="87" t="str">
        <f>IF(E591+G591&gt;0,B590,"")</f>
        <v/>
      </c>
      <c r="C591" s="76">
        <v>6</v>
      </c>
      <c r="D591" s="77" t="s">
        <v>322</v>
      </c>
      <c r="E591" s="78">
        <v>0</v>
      </c>
      <c r="F591" s="137">
        <v>1.1000000000000001</v>
      </c>
      <c r="G591" s="78">
        <v>0</v>
      </c>
      <c r="H591" s="249">
        <f t="shared" si="3112"/>
        <v>0</v>
      </c>
      <c r="I591" s="80">
        <f>SUMIF(Y$14:AT$14,C591,Y$6:AT$6)</f>
        <v>0</v>
      </c>
      <c r="J591" s="81">
        <f t="shared" ref="J591:J593" si="3477">IF(H591=0,ROUND(E591*I591,2),ROUND(H591*E591,2))</f>
        <v>0</v>
      </c>
      <c r="K591" s="80">
        <f t="shared" ref="K591:K593" si="3478">ROUND(F591*I591,2)</f>
        <v>0</v>
      </c>
      <c r="L591" s="81">
        <f t="shared" ref="L591:L593" si="3479">IF(H591=0,ROUND(ROUND(F591*I591,2)*G591,2),ROUND(G591*H591,2))</f>
        <v>0</v>
      </c>
      <c r="M591" s="81">
        <f t="shared" ref="M591:M593" si="3480">L591-ROUND(G591*I591,2)</f>
        <v>0</v>
      </c>
      <c r="N591" s="82"/>
      <c r="O591" s="81">
        <f t="shared" ref="O591:O593" si="3481">J591+L591+N591</f>
        <v>0</v>
      </c>
      <c r="Q591" s="83">
        <f t="shared" si="3121"/>
        <v>153.91</v>
      </c>
      <c r="R591" s="81">
        <f t="shared" ref="R591:R593" si="3482">ROUND(Q591*E591,2)</f>
        <v>0</v>
      </c>
      <c r="S591" s="83">
        <f t="shared" ref="S591:S593" si="3483">ROUND(F591*Q591,2)</f>
        <v>169.3</v>
      </c>
      <c r="T591" s="81">
        <f t="shared" ref="T591:T593" si="3484">ROUND(S591*G591,2)</f>
        <v>0</v>
      </c>
      <c r="U591" s="81">
        <f t="shared" ref="U591:U593" si="3485">T591-ROUND(Q591*G591,2)</f>
        <v>0</v>
      </c>
      <c r="V591" s="82"/>
      <c r="W591" s="81">
        <f t="shared" ref="W591:W593" si="3486">R591+T591+V591</f>
        <v>0</v>
      </c>
      <c r="X591" s="10"/>
      <c r="Y591" s="151"/>
      <c r="Z591" s="151"/>
      <c r="AA591" s="151"/>
      <c r="AB591" s="151"/>
      <c r="AC591" s="151"/>
      <c r="AD591" s="151"/>
      <c r="AE591" s="159"/>
      <c r="AF591" s="159"/>
      <c r="AG591" s="159"/>
      <c r="AH591" s="159"/>
      <c r="AI591" s="84">
        <f t="shared" ref="AI591" si="3487">IF($I591=AI$6,$E591,0)</f>
        <v>0</v>
      </c>
      <c r="AJ591" s="84">
        <f t="shared" si="3475"/>
        <v>0</v>
      </c>
      <c r="AK591" s="141">
        <f t="shared" ref="AK591:AK593" si="3488">IF($H591&gt;0,AI591,0)</f>
        <v>0</v>
      </c>
      <c r="AL591" s="141">
        <f t="shared" ref="AL591:AL593" si="3489">IF(AK591&gt;0,1,0)</f>
        <v>0</v>
      </c>
      <c r="AM591" s="141">
        <f t="shared" ref="AM591:AM593" si="3490">IF($H591&gt;0,AJ591,0)</f>
        <v>0</v>
      </c>
      <c r="AN591" s="141">
        <f t="shared" ref="AN591:AN593" si="3491">IF(AM591&gt;0,1,0)</f>
        <v>0</v>
      </c>
      <c r="AO591" s="84">
        <f t="shared" ref="AO591" si="3492">IF($I591=AO$6,$E591,0)</f>
        <v>0</v>
      </c>
      <c r="AP591" s="84">
        <f t="shared" si="3476"/>
        <v>0</v>
      </c>
      <c r="AQ591" s="141">
        <f t="shared" ref="AQ591:AQ593" si="3493">IF($H591&gt;0,AO591,0)</f>
        <v>0</v>
      </c>
      <c r="AR591" s="141">
        <f t="shared" ref="AR591:AR593" si="3494">IF(AQ591&gt;0,1,0)</f>
        <v>0</v>
      </c>
      <c r="AS591" s="141">
        <f t="shared" ref="AS591:AS593" si="3495">IF($H591&gt;0,AP591,0)</f>
        <v>0</v>
      </c>
      <c r="AT591" s="141">
        <f t="shared" ref="AT591:AT593" si="3496">IF(AS591&gt;0,1,0)</f>
        <v>0</v>
      </c>
      <c r="AU591" s="141">
        <f>IF($H591&gt;0,#REF!,0)</f>
        <v>0</v>
      </c>
      <c r="AV591" s="141">
        <f t="shared" ref="AV591:AV593" si="3497">IF(AU591&gt;0,1,0)</f>
        <v>0</v>
      </c>
      <c r="AW591" s="141">
        <f>IF($H591&gt;0,#REF!,0)</f>
        <v>0</v>
      </c>
      <c r="AX591" s="141">
        <f t="shared" ref="AX591:AX593" si="3498">IF(AW591&gt;0,1,0)</f>
        <v>0</v>
      </c>
      <c r="AY591" s="247">
        <f t="shared" si="3113"/>
        <v>0</v>
      </c>
      <c r="AZ591" s="85"/>
      <c r="BA591" s="86">
        <v>0</v>
      </c>
    </row>
    <row r="592" spans="1:53" ht="45.75" x14ac:dyDescent="0.65">
      <c r="A592" s="87" t="str">
        <f>IF(E592+G592&gt;0,A590,"")</f>
        <v/>
      </c>
      <c r="B592" s="87" t="str">
        <f>IF(E592+G592&gt;0,B590,"")</f>
        <v/>
      </c>
      <c r="C592" s="76">
        <f>C591</f>
        <v>6</v>
      </c>
      <c r="D592" s="77" t="s">
        <v>322</v>
      </c>
      <c r="E592" s="78">
        <v>0</v>
      </c>
      <c r="F592" s="137">
        <v>1.5</v>
      </c>
      <c r="G592" s="78">
        <v>0</v>
      </c>
      <c r="H592" s="249">
        <f t="shared" si="3112"/>
        <v>0</v>
      </c>
      <c r="I592" s="80">
        <f>SUMIF(Y$14:AT$14,C592,Y$7:AT$7)</f>
        <v>0</v>
      </c>
      <c r="J592" s="81">
        <f t="shared" si="3477"/>
        <v>0</v>
      </c>
      <c r="K592" s="80">
        <f t="shared" si="3478"/>
        <v>0</v>
      </c>
      <c r="L592" s="81">
        <f t="shared" si="3479"/>
        <v>0</v>
      </c>
      <c r="M592" s="81">
        <f t="shared" si="3480"/>
        <v>0</v>
      </c>
      <c r="N592" s="82"/>
      <c r="O592" s="81">
        <f t="shared" si="3481"/>
        <v>0</v>
      </c>
      <c r="Q592" s="83">
        <f t="shared" si="3121"/>
        <v>153.91</v>
      </c>
      <c r="R592" s="81">
        <f t="shared" si="3482"/>
        <v>0</v>
      </c>
      <c r="S592" s="83">
        <f t="shared" si="3483"/>
        <v>230.87</v>
      </c>
      <c r="T592" s="81">
        <f t="shared" si="3484"/>
        <v>0</v>
      </c>
      <c r="U592" s="81">
        <f t="shared" si="3485"/>
        <v>0</v>
      </c>
      <c r="V592" s="82"/>
      <c r="W592" s="81">
        <f t="shared" si="3486"/>
        <v>0</v>
      </c>
      <c r="X592" s="10"/>
      <c r="Y592" s="151"/>
      <c r="Z592" s="151"/>
      <c r="AA592" s="151"/>
      <c r="AB592" s="151"/>
      <c r="AC592" s="151"/>
      <c r="AD592" s="151"/>
      <c r="AE592" s="159"/>
      <c r="AF592" s="159"/>
      <c r="AG592" s="159"/>
      <c r="AH592" s="159"/>
      <c r="AI592" s="84">
        <f>IF($I592=AI$7,$E592,0)</f>
        <v>0</v>
      </c>
      <c r="AJ592" s="84">
        <f>IF($K592=ROUND(AI$7*$F592,2),$G592,0)</f>
        <v>0</v>
      </c>
      <c r="AK592" s="141">
        <f t="shared" si="3488"/>
        <v>0</v>
      </c>
      <c r="AL592" s="141">
        <f t="shared" si="3489"/>
        <v>0</v>
      </c>
      <c r="AM592" s="141">
        <f t="shared" si="3490"/>
        <v>0</v>
      </c>
      <c r="AN592" s="141">
        <f t="shared" si="3491"/>
        <v>0</v>
      </c>
      <c r="AO592" s="84">
        <f>IF($I592=AO$7,$E592,0)</f>
        <v>0</v>
      </c>
      <c r="AP592" s="84">
        <f>IF($K592=ROUND(AO$7*$F592,2),$G592,0)</f>
        <v>0</v>
      </c>
      <c r="AQ592" s="141">
        <f t="shared" si="3493"/>
        <v>0</v>
      </c>
      <c r="AR592" s="141">
        <f t="shared" si="3494"/>
        <v>0</v>
      </c>
      <c r="AS592" s="141">
        <f t="shared" si="3495"/>
        <v>0</v>
      </c>
      <c r="AT592" s="141">
        <f t="shared" si="3496"/>
        <v>0</v>
      </c>
      <c r="AU592" s="141">
        <f>IF($H592&gt;0,#REF!,0)</f>
        <v>0</v>
      </c>
      <c r="AV592" s="141">
        <f t="shared" si="3497"/>
        <v>0</v>
      </c>
      <c r="AW592" s="141">
        <f>IF($H592&gt;0,#REF!,0)</f>
        <v>0</v>
      </c>
      <c r="AX592" s="141">
        <f t="shared" si="3498"/>
        <v>0</v>
      </c>
      <c r="AY592" s="247">
        <f t="shared" si="3113"/>
        <v>0</v>
      </c>
      <c r="AZ592" s="85"/>
      <c r="BA592" s="86">
        <v>0</v>
      </c>
    </row>
    <row r="593" spans="1:53" ht="45.75" x14ac:dyDescent="0.65">
      <c r="A593" s="87" t="str">
        <f>IF(E593+G593&gt;0,A590,"")</f>
        <v/>
      </c>
      <c r="B593" s="87" t="str">
        <f>IF(E593+G593&gt;0,B590,"")</f>
        <v/>
      </c>
      <c r="C593" s="76">
        <f>C591</f>
        <v>6</v>
      </c>
      <c r="D593" s="77" t="s">
        <v>322</v>
      </c>
      <c r="E593" s="78">
        <v>0</v>
      </c>
      <c r="F593" s="137">
        <v>1.1000000000000001</v>
      </c>
      <c r="G593" s="78">
        <v>0</v>
      </c>
      <c r="H593" s="249">
        <f t="shared" ref="H593:H656" si="3499">(E593+G593)/1000</f>
        <v>0</v>
      </c>
      <c r="I593" s="80">
        <f>SUMIF(Y$14:AT$14,C593,Y$7:AT$7)</f>
        <v>0</v>
      </c>
      <c r="J593" s="81">
        <f t="shared" si="3477"/>
        <v>0</v>
      </c>
      <c r="K593" s="80">
        <f t="shared" si="3478"/>
        <v>0</v>
      </c>
      <c r="L593" s="81">
        <f t="shared" si="3479"/>
        <v>0</v>
      </c>
      <c r="M593" s="81">
        <f t="shared" si="3480"/>
        <v>0</v>
      </c>
      <c r="N593" s="82"/>
      <c r="O593" s="81">
        <f t="shared" si="3481"/>
        <v>0</v>
      </c>
      <c r="Q593" s="83">
        <f t="shared" si="3121"/>
        <v>153.91</v>
      </c>
      <c r="R593" s="81">
        <f t="shared" si="3482"/>
        <v>0</v>
      </c>
      <c r="S593" s="83">
        <f t="shared" si="3483"/>
        <v>169.3</v>
      </c>
      <c r="T593" s="81">
        <f t="shared" si="3484"/>
        <v>0</v>
      </c>
      <c r="U593" s="81">
        <f t="shared" si="3485"/>
        <v>0</v>
      </c>
      <c r="V593" s="82"/>
      <c r="W593" s="81">
        <f t="shared" si="3486"/>
        <v>0</v>
      </c>
      <c r="X593" s="10"/>
      <c r="Y593" s="151"/>
      <c r="Z593" s="151"/>
      <c r="AA593" s="151"/>
      <c r="AB593" s="151"/>
      <c r="AC593" s="151"/>
      <c r="AD593" s="151"/>
      <c r="AE593" s="159"/>
      <c r="AF593" s="159"/>
      <c r="AG593" s="159"/>
      <c r="AH593" s="159"/>
      <c r="AI593" s="84">
        <f>IF($I593=AI$7,$E593,0)</f>
        <v>0</v>
      </c>
      <c r="AJ593" s="84">
        <f>IF($K593=ROUND(AI$7*$F593,2),$G593,0)</f>
        <v>0</v>
      </c>
      <c r="AK593" s="141">
        <f t="shared" si="3488"/>
        <v>0</v>
      </c>
      <c r="AL593" s="141">
        <f t="shared" si="3489"/>
        <v>0</v>
      </c>
      <c r="AM593" s="141">
        <f t="shared" si="3490"/>
        <v>0</v>
      </c>
      <c r="AN593" s="141">
        <f t="shared" si="3491"/>
        <v>0</v>
      </c>
      <c r="AO593" s="84">
        <f>IF($I593=AO$7,$E593,0)</f>
        <v>0</v>
      </c>
      <c r="AP593" s="84">
        <f>IF($K593=ROUND(AO$7*$F593,2),$G593,0)</f>
        <v>0</v>
      </c>
      <c r="AQ593" s="141">
        <f t="shared" si="3493"/>
        <v>0</v>
      </c>
      <c r="AR593" s="141">
        <f t="shared" si="3494"/>
        <v>0</v>
      </c>
      <c r="AS593" s="141">
        <f t="shared" si="3495"/>
        <v>0</v>
      </c>
      <c r="AT593" s="141">
        <f t="shared" si="3496"/>
        <v>0</v>
      </c>
      <c r="AU593" s="141">
        <f>IF($H593&gt;0,#REF!,0)</f>
        <v>0</v>
      </c>
      <c r="AV593" s="141">
        <f t="shared" si="3497"/>
        <v>0</v>
      </c>
      <c r="AW593" s="141">
        <f>IF($H593&gt;0,#REF!,0)</f>
        <v>0</v>
      </c>
      <c r="AX593" s="141">
        <f t="shared" si="3498"/>
        <v>0</v>
      </c>
      <c r="AY593" s="247">
        <f t="shared" ref="AY593:AY656" si="3500">BA593/1000</f>
        <v>0</v>
      </c>
      <c r="AZ593" s="85"/>
      <c r="BA593" s="86">
        <v>0</v>
      </c>
    </row>
    <row r="594" spans="1:53" ht="45.75" x14ac:dyDescent="0.65">
      <c r="A594" s="74" t="s">
        <v>323</v>
      </c>
      <c r="B594" s="74" t="s">
        <v>46</v>
      </c>
      <c r="C594" s="76">
        <f>C595</f>
        <v>6</v>
      </c>
      <c r="D594" s="77" t="s">
        <v>324</v>
      </c>
      <c r="E594" s="78">
        <v>0.64200000000000002</v>
      </c>
      <c r="F594" s="137">
        <v>1.5</v>
      </c>
      <c r="G594" s="78">
        <v>0</v>
      </c>
      <c r="H594" s="249">
        <f t="shared" si="3499"/>
        <v>6.4199999999999999E-4</v>
      </c>
      <c r="I594" s="80">
        <f>SUMIF(Y$14:AT$14,C594,Y$6:AT$6)</f>
        <v>0</v>
      </c>
      <c r="J594" s="81">
        <f>IF(H594=0,ROUND(E594*I594,2),ROUND(H594*E594,2))</f>
        <v>0</v>
      </c>
      <c r="K594" s="80">
        <f>ROUND(F594*I594,2)</f>
        <v>0</v>
      </c>
      <c r="L594" s="81">
        <f>IF(H594=0,ROUND(ROUND(F594*I594,2)*G594,2),ROUND(G594*H594,2))</f>
        <v>0</v>
      </c>
      <c r="M594" s="81">
        <f>L594-ROUND(G594*I594,2)</f>
        <v>0</v>
      </c>
      <c r="N594" s="82"/>
      <c r="O594" s="81">
        <f>J594+L594+N594</f>
        <v>0</v>
      </c>
      <c r="Q594" s="83">
        <f t="shared" si="3121"/>
        <v>153.91</v>
      </c>
      <c r="R594" s="81">
        <f>ROUND(Q594*E594,2)</f>
        <v>98.81</v>
      </c>
      <c r="S594" s="83">
        <f>ROUND(F594*Q594,2)</f>
        <v>230.87</v>
      </c>
      <c r="T594" s="81">
        <f>ROUND(S594*G594,2)</f>
        <v>0</v>
      </c>
      <c r="U594" s="81">
        <f>T594-ROUND(Q594*G594,2)</f>
        <v>0</v>
      </c>
      <c r="V594" s="82"/>
      <c r="W594" s="81">
        <f>R594+T594+V594</f>
        <v>98.81</v>
      </c>
      <c r="X594" s="10"/>
      <c r="Y594" s="151"/>
      <c r="Z594" s="151"/>
      <c r="AA594" s="151"/>
      <c r="AB594" s="151"/>
      <c r="AC594" s="151"/>
      <c r="AD594" s="151"/>
      <c r="AE594" s="159"/>
      <c r="AF594" s="159"/>
      <c r="AG594" s="159"/>
      <c r="AH594" s="159"/>
      <c r="AI594" s="84">
        <f>IF($I594=AI$6,$E594,0)</f>
        <v>0</v>
      </c>
      <c r="AJ594" s="84">
        <f t="shared" ref="AJ594:AJ595" si="3501">IF($K594=ROUND(AI$6*$F594,2),$G594,0)</f>
        <v>0</v>
      </c>
      <c r="AK594" s="141">
        <f>IF($H594&gt;0,AI594,0)</f>
        <v>0</v>
      </c>
      <c r="AL594" s="141">
        <f>IF(AK594&gt;0,1,0)</f>
        <v>0</v>
      </c>
      <c r="AM594" s="141">
        <f>IF($H594&gt;0,AJ594,0)</f>
        <v>0</v>
      </c>
      <c r="AN594" s="141">
        <f>IF(AM594&gt;0,1,0)</f>
        <v>0</v>
      </c>
      <c r="AO594" s="84">
        <f>IF($I594=AO$6,$E594,0)</f>
        <v>0</v>
      </c>
      <c r="AP594" s="84">
        <f t="shared" ref="AP594:AP595" si="3502">IF($K594=ROUND(AO$6*$F594,2),$G594,0)</f>
        <v>0</v>
      </c>
      <c r="AQ594" s="141">
        <f>IF($H594&gt;0,AO594,0)</f>
        <v>0</v>
      </c>
      <c r="AR594" s="141">
        <f>IF(AQ594&gt;0,1,0)</f>
        <v>0</v>
      </c>
      <c r="AS594" s="141">
        <f>IF($H594&gt;0,AP594,0)</f>
        <v>0</v>
      </c>
      <c r="AT594" s="141">
        <f>IF(AS594&gt;0,1,0)</f>
        <v>0</v>
      </c>
      <c r="AU594" s="141" t="e">
        <f>IF($H594&gt;0,#REF!,0)</f>
        <v>#REF!</v>
      </c>
      <c r="AV594" s="141" t="e">
        <f>IF(AU594&gt;0,1,0)</f>
        <v>#REF!</v>
      </c>
      <c r="AW594" s="141" t="e">
        <f>IF($H594&gt;0,#REF!,0)</f>
        <v>#REF!</v>
      </c>
      <c r="AX594" s="141" t="e">
        <f>IF(AW594&gt;0,1,0)</f>
        <v>#REF!</v>
      </c>
      <c r="AY594" s="247">
        <f t="shared" si="3500"/>
        <v>1.6999999999999999E-3</v>
      </c>
      <c r="AZ594" s="85"/>
      <c r="BA594" s="86">
        <v>1.7</v>
      </c>
    </row>
    <row r="595" spans="1:53" ht="45.75" x14ac:dyDescent="0.65">
      <c r="A595" s="87" t="str">
        <f>IF(E595+G595&gt;0,A594,"")</f>
        <v/>
      </c>
      <c r="B595" s="87" t="str">
        <f>IF(E595+G595&gt;0,B594,"")</f>
        <v/>
      </c>
      <c r="C595" s="76">
        <v>6</v>
      </c>
      <c r="D595" s="77" t="s">
        <v>324</v>
      </c>
      <c r="E595" s="78">
        <v>0</v>
      </c>
      <c r="F595" s="137">
        <v>1.1000000000000001</v>
      </c>
      <c r="G595" s="78">
        <v>0</v>
      </c>
      <c r="H595" s="249">
        <f t="shared" si="3499"/>
        <v>0</v>
      </c>
      <c r="I595" s="80">
        <f>SUMIF(Y$14:AT$14,C595,Y$6:AT$6)</f>
        <v>0</v>
      </c>
      <c r="J595" s="81">
        <f t="shared" ref="J595:J597" si="3503">IF(H595=0,ROUND(E595*I595,2),ROUND(H595*E595,2))</f>
        <v>0</v>
      </c>
      <c r="K595" s="80">
        <f t="shared" ref="K595:K597" si="3504">ROUND(F595*I595,2)</f>
        <v>0</v>
      </c>
      <c r="L595" s="81">
        <f t="shared" ref="L595:L597" si="3505">IF(H595=0,ROUND(ROUND(F595*I595,2)*G595,2),ROUND(G595*H595,2))</f>
        <v>0</v>
      </c>
      <c r="M595" s="81">
        <f t="shared" ref="M595:M597" si="3506">L595-ROUND(G595*I595,2)</f>
        <v>0</v>
      </c>
      <c r="N595" s="82"/>
      <c r="O595" s="81">
        <f t="shared" ref="O595:O597" si="3507">J595+L595+N595</f>
        <v>0</v>
      </c>
      <c r="Q595" s="83">
        <f t="shared" ref="Q595:Q658" si="3508">Q$6</f>
        <v>153.91</v>
      </c>
      <c r="R595" s="81">
        <f t="shared" ref="R595:R597" si="3509">ROUND(Q595*E595,2)</f>
        <v>0</v>
      </c>
      <c r="S595" s="83">
        <f t="shared" ref="S595:S597" si="3510">ROUND(F595*Q595,2)</f>
        <v>169.3</v>
      </c>
      <c r="T595" s="81">
        <f t="shared" ref="T595:T597" si="3511">ROUND(S595*G595,2)</f>
        <v>0</v>
      </c>
      <c r="U595" s="81">
        <f t="shared" ref="U595:U597" si="3512">T595-ROUND(Q595*G595,2)</f>
        <v>0</v>
      </c>
      <c r="V595" s="82"/>
      <c r="W595" s="81">
        <f t="shared" ref="W595:W597" si="3513">R595+T595+V595</f>
        <v>0</v>
      </c>
      <c r="X595" s="10"/>
      <c r="Y595" s="151"/>
      <c r="Z595" s="151"/>
      <c r="AA595" s="151"/>
      <c r="AB595" s="151"/>
      <c r="AC595" s="151"/>
      <c r="AD595" s="151"/>
      <c r="AE595" s="159"/>
      <c r="AF595" s="159"/>
      <c r="AG595" s="159"/>
      <c r="AH595" s="159"/>
      <c r="AI595" s="84">
        <f t="shared" ref="AI595" si="3514">IF($I595=AI$6,$E595,0)</f>
        <v>0</v>
      </c>
      <c r="AJ595" s="84">
        <f t="shared" si="3501"/>
        <v>0</v>
      </c>
      <c r="AK595" s="141">
        <f t="shared" ref="AK595:AK597" si="3515">IF($H595&gt;0,AI595,0)</f>
        <v>0</v>
      </c>
      <c r="AL595" s="141">
        <f t="shared" ref="AL595:AL597" si="3516">IF(AK595&gt;0,1,0)</f>
        <v>0</v>
      </c>
      <c r="AM595" s="141">
        <f t="shared" ref="AM595:AM597" si="3517">IF($H595&gt;0,AJ595,0)</f>
        <v>0</v>
      </c>
      <c r="AN595" s="141">
        <f t="shared" ref="AN595:AN597" si="3518">IF(AM595&gt;0,1,0)</f>
        <v>0</v>
      </c>
      <c r="AO595" s="84">
        <f t="shared" ref="AO595" si="3519">IF($I595=AO$6,$E595,0)</f>
        <v>0</v>
      </c>
      <c r="AP595" s="84">
        <f t="shared" si="3502"/>
        <v>0</v>
      </c>
      <c r="AQ595" s="141">
        <f t="shared" ref="AQ595:AQ597" si="3520">IF($H595&gt;0,AO595,0)</f>
        <v>0</v>
      </c>
      <c r="AR595" s="141">
        <f t="shared" ref="AR595:AR597" si="3521">IF(AQ595&gt;0,1,0)</f>
        <v>0</v>
      </c>
      <c r="AS595" s="141">
        <f t="shared" ref="AS595:AS597" si="3522">IF($H595&gt;0,AP595,0)</f>
        <v>0</v>
      </c>
      <c r="AT595" s="141">
        <f t="shared" ref="AT595:AT597" si="3523">IF(AS595&gt;0,1,0)</f>
        <v>0</v>
      </c>
      <c r="AU595" s="141">
        <f>IF($H595&gt;0,#REF!,0)</f>
        <v>0</v>
      </c>
      <c r="AV595" s="141">
        <f t="shared" ref="AV595:AV597" si="3524">IF(AU595&gt;0,1,0)</f>
        <v>0</v>
      </c>
      <c r="AW595" s="141">
        <f>IF($H595&gt;0,#REF!,0)</f>
        <v>0</v>
      </c>
      <c r="AX595" s="141">
        <f t="shared" ref="AX595:AX597" si="3525">IF(AW595&gt;0,1,0)</f>
        <v>0</v>
      </c>
      <c r="AY595" s="247">
        <f t="shared" si="3500"/>
        <v>0</v>
      </c>
      <c r="AZ595" s="85"/>
      <c r="BA595" s="86">
        <v>0</v>
      </c>
    </row>
    <row r="596" spans="1:53" ht="45.75" x14ac:dyDescent="0.65">
      <c r="A596" s="87" t="str">
        <f>IF(E596+G596&gt;0,A594,"")</f>
        <v/>
      </c>
      <c r="B596" s="87" t="str">
        <f>IF(E596+G596&gt;0,B594,"")</f>
        <v/>
      </c>
      <c r="C596" s="76">
        <f>C595</f>
        <v>6</v>
      </c>
      <c r="D596" s="77" t="s">
        <v>324</v>
      </c>
      <c r="E596" s="78">
        <v>0</v>
      </c>
      <c r="F596" s="137">
        <v>1.5</v>
      </c>
      <c r="G596" s="78">
        <v>0</v>
      </c>
      <c r="H596" s="249">
        <f t="shared" si="3499"/>
        <v>0</v>
      </c>
      <c r="I596" s="80">
        <f>SUMIF(Y$14:AT$14,C596,Y$7:AT$7)</f>
        <v>0</v>
      </c>
      <c r="J596" s="81">
        <f t="shared" si="3503"/>
        <v>0</v>
      </c>
      <c r="K596" s="80">
        <f t="shared" si="3504"/>
        <v>0</v>
      </c>
      <c r="L596" s="81">
        <f t="shared" si="3505"/>
        <v>0</v>
      </c>
      <c r="M596" s="81">
        <f t="shared" si="3506"/>
        <v>0</v>
      </c>
      <c r="N596" s="82"/>
      <c r="O596" s="81">
        <f t="shared" si="3507"/>
        <v>0</v>
      </c>
      <c r="Q596" s="83">
        <f t="shared" si="3508"/>
        <v>153.91</v>
      </c>
      <c r="R596" s="81">
        <f t="shared" si="3509"/>
        <v>0</v>
      </c>
      <c r="S596" s="83">
        <f t="shared" si="3510"/>
        <v>230.87</v>
      </c>
      <c r="T596" s="81">
        <f t="shared" si="3511"/>
        <v>0</v>
      </c>
      <c r="U596" s="81">
        <f t="shared" si="3512"/>
        <v>0</v>
      </c>
      <c r="V596" s="82"/>
      <c r="W596" s="81">
        <f t="shared" si="3513"/>
        <v>0</v>
      </c>
      <c r="X596" s="10"/>
      <c r="Y596" s="151"/>
      <c r="Z596" s="151"/>
      <c r="AA596" s="151"/>
      <c r="AB596" s="151"/>
      <c r="AC596" s="151"/>
      <c r="AD596" s="151"/>
      <c r="AE596" s="159"/>
      <c r="AF596" s="159"/>
      <c r="AG596" s="159"/>
      <c r="AH596" s="159"/>
      <c r="AI596" s="84">
        <f>IF($I596=AI$7,$E596,0)</f>
        <v>0</v>
      </c>
      <c r="AJ596" s="84">
        <f>IF($K596=ROUND(AI$7*$F596,2),$G596,0)</f>
        <v>0</v>
      </c>
      <c r="AK596" s="141">
        <f t="shared" si="3515"/>
        <v>0</v>
      </c>
      <c r="AL596" s="141">
        <f t="shared" si="3516"/>
        <v>0</v>
      </c>
      <c r="AM596" s="141">
        <f t="shared" si="3517"/>
        <v>0</v>
      </c>
      <c r="AN596" s="141">
        <f t="shared" si="3518"/>
        <v>0</v>
      </c>
      <c r="AO596" s="84">
        <f>IF($I596=AO$7,$E596,0)</f>
        <v>0</v>
      </c>
      <c r="AP596" s="84">
        <f>IF($K596=ROUND(AO$7*$F596,2),$G596,0)</f>
        <v>0</v>
      </c>
      <c r="AQ596" s="141">
        <f t="shared" si="3520"/>
        <v>0</v>
      </c>
      <c r="AR596" s="141">
        <f t="shared" si="3521"/>
        <v>0</v>
      </c>
      <c r="AS596" s="141">
        <f t="shared" si="3522"/>
        <v>0</v>
      </c>
      <c r="AT596" s="141">
        <f t="shared" si="3523"/>
        <v>0</v>
      </c>
      <c r="AU596" s="141">
        <f>IF($H596&gt;0,#REF!,0)</f>
        <v>0</v>
      </c>
      <c r="AV596" s="141">
        <f t="shared" si="3524"/>
        <v>0</v>
      </c>
      <c r="AW596" s="141">
        <f>IF($H596&gt;0,#REF!,0)</f>
        <v>0</v>
      </c>
      <c r="AX596" s="141">
        <f t="shared" si="3525"/>
        <v>0</v>
      </c>
      <c r="AY596" s="247">
        <f t="shared" si="3500"/>
        <v>0</v>
      </c>
      <c r="AZ596" s="85"/>
      <c r="BA596" s="86">
        <v>0</v>
      </c>
    </row>
    <row r="597" spans="1:53" ht="45.75" x14ac:dyDescent="0.65">
      <c r="A597" s="87" t="str">
        <f>IF(E597+G597&gt;0,A594,"")</f>
        <v/>
      </c>
      <c r="B597" s="87" t="str">
        <f>IF(E597+G597&gt;0,B594,"")</f>
        <v/>
      </c>
      <c r="C597" s="76">
        <f>C595</f>
        <v>6</v>
      </c>
      <c r="D597" s="77" t="s">
        <v>324</v>
      </c>
      <c r="E597" s="78">
        <v>0</v>
      </c>
      <c r="F597" s="137">
        <v>1.1000000000000001</v>
      </c>
      <c r="G597" s="78">
        <v>0</v>
      </c>
      <c r="H597" s="249">
        <f t="shared" si="3499"/>
        <v>0</v>
      </c>
      <c r="I597" s="80">
        <f>SUMIF(Y$14:AT$14,C597,Y$7:AT$7)</f>
        <v>0</v>
      </c>
      <c r="J597" s="81">
        <f t="shared" si="3503"/>
        <v>0</v>
      </c>
      <c r="K597" s="80">
        <f t="shared" si="3504"/>
        <v>0</v>
      </c>
      <c r="L597" s="81">
        <f t="shared" si="3505"/>
        <v>0</v>
      </c>
      <c r="M597" s="81">
        <f t="shared" si="3506"/>
        <v>0</v>
      </c>
      <c r="N597" s="82"/>
      <c r="O597" s="81">
        <f t="shared" si="3507"/>
        <v>0</v>
      </c>
      <c r="Q597" s="83">
        <f t="shared" si="3508"/>
        <v>153.91</v>
      </c>
      <c r="R597" s="81">
        <f t="shared" si="3509"/>
        <v>0</v>
      </c>
      <c r="S597" s="83">
        <f t="shared" si="3510"/>
        <v>169.3</v>
      </c>
      <c r="T597" s="81">
        <f t="shared" si="3511"/>
        <v>0</v>
      </c>
      <c r="U597" s="81">
        <f t="shared" si="3512"/>
        <v>0</v>
      </c>
      <c r="V597" s="82"/>
      <c r="W597" s="81">
        <f t="shared" si="3513"/>
        <v>0</v>
      </c>
      <c r="X597" s="10"/>
      <c r="Y597" s="151"/>
      <c r="Z597" s="151"/>
      <c r="AA597" s="151"/>
      <c r="AB597" s="151"/>
      <c r="AC597" s="151"/>
      <c r="AD597" s="151"/>
      <c r="AE597" s="159"/>
      <c r="AF597" s="159"/>
      <c r="AG597" s="159"/>
      <c r="AH597" s="159"/>
      <c r="AI597" s="84">
        <f>IF($I597=AI$7,$E597,0)</f>
        <v>0</v>
      </c>
      <c r="AJ597" s="84">
        <f>IF($K597=ROUND(AI$7*$F597,2),$G597,0)</f>
        <v>0</v>
      </c>
      <c r="AK597" s="141">
        <f t="shared" si="3515"/>
        <v>0</v>
      </c>
      <c r="AL597" s="141">
        <f t="shared" si="3516"/>
        <v>0</v>
      </c>
      <c r="AM597" s="141">
        <f t="shared" si="3517"/>
        <v>0</v>
      </c>
      <c r="AN597" s="141">
        <f t="shared" si="3518"/>
        <v>0</v>
      </c>
      <c r="AO597" s="84">
        <f>IF($I597=AO$7,$E597,0)</f>
        <v>0</v>
      </c>
      <c r="AP597" s="84">
        <f>IF($K597=ROUND(AO$7*$F597,2),$G597,0)</f>
        <v>0</v>
      </c>
      <c r="AQ597" s="141">
        <f t="shared" si="3520"/>
        <v>0</v>
      </c>
      <c r="AR597" s="141">
        <f t="shared" si="3521"/>
        <v>0</v>
      </c>
      <c r="AS597" s="141">
        <f t="shared" si="3522"/>
        <v>0</v>
      </c>
      <c r="AT597" s="141">
        <f t="shared" si="3523"/>
        <v>0</v>
      </c>
      <c r="AU597" s="141">
        <f>IF($H597&gt;0,#REF!,0)</f>
        <v>0</v>
      </c>
      <c r="AV597" s="141">
        <f t="shared" si="3524"/>
        <v>0</v>
      </c>
      <c r="AW597" s="141">
        <f>IF($H597&gt;0,#REF!,0)</f>
        <v>0</v>
      </c>
      <c r="AX597" s="141">
        <f t="shared" si="3525"/>
        <v>0</v>
      </c>
      <c r="AY597" s="247">
        <f t="shared" si="3500"/>
        <v>0</v>
      </c>
      <c r="AZ597" s="85"/>
      <c r="BA597" s="86">
        <v>0</v>
      </c>
    </row>
    <row r="598" spans="1:53" ht="45.75" x14ac:dyDescent="0.65">
      <c r="A598" s="74" t="s">
        <v>325</v>
      </c>
      <c r="B598" s="74" t="s">
        <v>46</v>
      </c>
      <c r="C598" s="76">
        <f>C599</f>
        <v>6</v>
      </c>
      <c r="D598" s="77" t="s">
        <v>326</v>
      </c>
      <c r="E598" s="78">
        <v>1.7</v>
      </c>
      <c r="F598" s="137">
        <v>1.5</v>
      </c>
      <c r="G598" s="78">
        <v>0</v>
      </c>
      <c r="H598" s="249">
        <f t="shared" si="3499"/>
        <v>1.6999999999999999E-3</v>
      </c>
      <c r="I598" s="80">
        <f>SUMIF(Y$14:AT$14,C598,Y$6:AT$6)</f>
        <v>0</v>
      </c>
      <c r="J598" s="81">
        <f>IF(H598=0,ROUND(E598*I598,2),ROUND(H598*E598,2))</f>
        <v>0</v>
      </c>
      <c r="K598" s="80">
        <f>ROUND(F598*I598,2)</f>
        <v>0</v>
      </c>
      <c r="L598" s="81">
        <f>IF(H598=0,ROUND(ROUND(F598*I598,2)*G598,2),ROUND(G598*H598,2))</f>
        <v>0</v>
      </c>
      <c r="M598" s="81">
        <f>L598-ROUND(G598*I598,2)</f>
        <v>0</v>
      </c>
      <c r="N598" s="82"/>
      <c r="O598" s="81">
        <f>J598+L598+N598</f>
        <v>0</v>
      </c>
      <c r="Q598" s="83">
        <f t="shared" si="3508"/>
        <v>153.91</v>
      </c>
      <c r="R598" s="81">
        <f>ROUND(Q598*E598,2)</f>
        <v>261.64999999999998</v>
      </c>
      <c r="S598" s="83">
        <f>ROUND(F598*Q598,2)</f>
        <v>230.87</v>
      </c>
      <c r="T598" s="81">
        <f>ROUND(S598*G598,2)</f>
        <v>0</v>
      </c>
      <c r="U598" s="81">
        <f>T598-ROUND(Q598*G598,2)</f>
        <v>0</v>
      </c>
      <c r="V598" s="82"/>
      <c r="W598" s="81">
        <f>R598+T598+V598</f>
        <v>261.64999999999998</v>
      </c>
      <c r="X598" s="10"/>
      <c r="Y598" s="151"/>
      <c r="Z598" s="151"/>
      <c r="AA598" s="151"/>
      <c r="AB598" s="151"/>
      <c r="AC598" s="151"/>
      <c r="AD598" s="151"/>
      <c r="AE598" s="159"/>
      <c r="AF598" s="159"/>
      <c r="AG598" s="159"/>
      <c r="AH598" s="159"/>
      <c r="AI598" s="84">
        <f>IF($I598=AI$6,$E598,0)</f>
        <v>0</v>
      </c>
      <c r="AJ598" s="84">
        <f t="shared" ref="AJ598:AJ599" si="3526">IF($K598=ROUND(AI$6*$F598,2),$G598,0)</f>
        <v>0</v>
      </c>
      <c r="AK598" s="141">
        <f>IF($H598&gt;0,AI598,0)</f>
        <v>0</v>
      </c>
      <c r="AL598" s="141">
        <f>IF(AK598&gt;0,1,0)</f>
        <v>0</v>
      </c>
      <c r="AM598" s="141">
        <f>IF($H598&gt;0,AJ598,0)</f>
        <v>0</v>
      </c>
      <c r="AN598" s="141">
        <f>IF(AM598&gt;0,1,0)</f>
        <v>0</v>
      </c>
      <c r="AO598" s="84">
        <f>IF($I598=AO$6,$E598,0)</f>
        <v>0</v>
      </c>
      <c r="AP598" s="84">
        <f t="shared" ref="AP598:AP599" si="3527">IF($K598=ROUND(AO$6*$F598,2),$G598,0)</f>
        <v>0</v>
      </c>
      <c r="AQ598" s="141">
        <f>IF($H598&gt;0,AO598,0)</f>
        <v>0</v>
      </c>
      <c r="AR598" s="141">
        <f>IF(AQ598&gt;0,1,0)</f>
        <v>0</v>
      </c>
      <c r="AS598" s="141">
        <f>IF($H598&gt;0,AP598,0)</f>
        <v>0</v>
      </c>
      <c r="AT598" s="141">
        <f>IF(AS598&gt;0,1,0)</f>
        <v>0</v>
      </c>
      <c r="AU598" s="141" t="e">
        <f>IF($H598&gt;0,#REF!,0)</f>
        <v>#REF!</v>
      </c>
      <c r="AV598" s="141" t="e">
        <f>IF(AU598&gt;0,1,0)</f>
        <v>#REF!</v>
      </c>
      <c r="AW598" s="141" t="e">
        <f>IF($H598&gt;0,#REF!,0)</f>
        <v>#REF!</v>
      </c>
      <c r="AX598" s="141" t="e">
        <f>IF(AW598&gt;0,1,0)</f>
        <v>#REF!</v>
      </c>
      <c r="AY598" s="247">
        <f t="shared" si="3500"/>
        <v>1.6999999999999999E-3</v>
      </c>
      <c r="AZ598" s="85"/>
      <c r="BA598" s="86">
        <v>1.7</v>
      </c>
    </row>
    <row r="599" spans="1:53" ht="45.75" x14ac:dyDescent="0.65">
      <c r="A599" s="87" t="str">
        <f>IF(E599+G599&gt;0,A598,"")</f>
        <v/>
      </c>
      <c r="B599" s="87" t="str">
        <f>IF(E599+G599&gt;0,B598,"")</f>
        <v/>
      </c>
      <c r="C599" s="76">
        <v>6</v>
      </c>
      <c r="D599" s="77" t="s">
        <v>326</v>
      </c>
      <c r="E599" s="78">
        <v>0</v>
      </c>
      <c r="F599" s="137">
        <v>1.1000000000000001</v>
      </c>
      <c r="G599" s="78">
        <v>0</v>
      </c>
      <c r="H599" s="249">
        <f t="shared" si="3499"/>
        <v>0</v>
      </c>
      <c r="I599" s="80">
        <f>SUMIF(Y$14:AT$14,C599,Y$6:AT$6)</f>
        <v>0</v>
      </c>
      <c r="J599" s="81">
        <f t="shared" ref="J599:J601" si="3528">IF(H599=0,ROUND(E599*I599,2),ROUND(H599*E599,2))</f>
        <v>0</v>
      </c>
      <c r="K599" s="80">
        <f t="shared" ref="K599:K601" si="3529">ROUND(F599*I599,2)</f>
        <v>0</v>
      </c>
      <c r="L599" s="81">
        <f t="shared" ref="L599:L601" si="3530">IF(H599=0,ROUND(ROUND(F599*I599,2)*G599,2),ROUND(G599*H599,2))</f>
        <v>0</v>
      </c>
      <c r="M599" s="81">
        <f t="shared" ref="M599:M601" si="3531">L599-ROUND(G599*I599,2)</f>
        <v>0</v>
      </c>
      <c r="N599" s="82"/>
      <c r="O599" s="81">
        <f t="shared" ref="O599:O601" si="3532">J599+L599+N599</f>
        <v>0</v>
      </c>
      <c r="Q599" s="83">
        <f t="shared" si="3508"/>
        <v>153.91</v>
      </c>
      <c r="R599" s="81">
        <f t="shared" ref="R599:R601" si="3533">ROUND(Q599*E599,2)</f>
        <v>0</v>
      </c>
      <c r="S599" s="83">
        <f t="shared" ref="S599:S601" si="3534">ROUND(F599*Q599,2)</f>
        <v>169.3</v>
      </c>
      <c r="T599" s="81">
        <f t="shared" ref="T599:T601" si="3535">ROUND(S599*G599,2)</f>
        <v>0</v>
      </c>
      <c r="U599" s="81">
        <f t="shared" ref="U599:U601" si="3536">T599-ROUND(Q599*G599,2)</f>
        <v>0</v>
      </c>
      <c r="V599" s="82"/>
      <c r="W599" s="81">
        <f t="shared" ref="W599:W601" si="3537">R599+T599+V599</f>
        <v>0</v>
      </c>
      <c r="X599" s="10"/>
      <c r="Y599" s="151"/>
      <c r="Z599" s="151"/>
      <c r="AA599" s="151"/>
      <c r="AB599" s="151"/>
      <c r="AC599" s="151"/>
      <c r="AD599" s="151"/>
      <c r="AE599" s="159"/>
      <c r="AF599" s="159"/>
      <c r="AG599" s="159"/>
      <c r="AH599" s="159"/>
      <c r="AI599" s="84">
        <f t="shared" ref="AI599" si="3538">IF($I599=AI$6,$E599,0)</f>
        <v>0</v>
      </c>
      <c r="AJ599" s="84">
        <f t="shared" si="3526"/>
        <v>0</v>
      </c>
      <c r="AK599" s="141">
        <f t="shared" ref="AK599:AK601" si="3539">IF($H599&gt;0,AI599,0)</f>
        <v>0</v>
      </c>
      <c r="AL599" s="141">
        <f t="shared" ref="AL599:AL601" si="3540">IF(AK599&gt;0,1,0)</f>
        <v>0</v>
      </c>
      <c r="AM599" s="141">
        <f t="shared" ref="AM599:AM601" si="3541">IF($H599&gt;0,AJ599,0)</f>
        <v>0</v>
      </c>
      <c r="AN599" s="141">
        <f t="shared" ref="AN599:AN601" si="3542">IF(AM599&gt;0,1,0)</f>
        <v>0</v>
      </c>
      <c r="AO599" s="84">
        <f t="shared" ref="AO599" si="3543">IF($I599=AO$6,$E599,0)</f>
        <v>0</v>
      </c>
      <c r="AP599" s="84">
        <f t="shared" si="3527"/>
        <v>0</v>
      </c>
      <c r="AQ599" s="141">
        <f t="shared" ref="AQ599:AQ601" si="3544">IF($H599&gt;0,AO599,0)</f>
        <v>0</v>
      </c>
      <c r="AR599" s="141">
        <f t="shared" ref="AR599:AR601" si="3545">IF(AQ599&gt;0,1,0)</f>
        <v>0</v>
      </c>
      <c r="AS599" s="141">
        <f t="shared" ref="AS599:AS601" si="3546">IF($H599&gt;0,AP599,0)</f>
        <v>0</v>
      </c>
      <c r="AT599" s="141">
        <f t="shared" ref="AT599:AT601" si="3547">IF(AS599&gt;0,1,0)</f>
        <v>0</v>
      </c>
      <c r="AU599" s="141">
        <f>IF($H599&gt;0,#REF!,0)</f>
        <v>0</v>
      </c>
      <c r="AV599" s="141">
        <f t="shared" ref="AV599:AV601" si="3548">IF(AU599&gt;0,1,0)</f>
        <v>0</v>
      </c>
      <c r="AW599" s="141">
        <f>IF($H599&gt;0,#REF!,0)</f>
        <v>0</v>
      </c>
      <c r="AX599" s="141">
        <f t="shared" ref="AX599:AX601" si="3549">IF(AW599&gt;0,1,0)</f>
        <v>0</v>
      </c>
      <c r="AY599" s="247">
        <f t="shared" si="3500"/>
        <v>0</v>
      </c>
      <c r="AZ599" s="85"/>
      <c r="BA599" s="86">
        <v>0</v>
      </c>
    </row>
    <row r="600" spans="1:53" ht="45.75" x14ac:dyDescent="0.65">
      <c r="A600" s="87" t="str">
        <f>IF(E600+G600&gt;0,A598,"")</f>
        <v/>
      </c>
      <c r="B600" s="87" t="str">
        <f>IF(E600+G600&gt;0,B598,"")</f>
        <v/>
      </c>
      <c r="C600" s="76">
        <f>C599</f>
        <v>6</v>
      </c>
      <c r="D600" s="77" t="s">
        <v>326</v>
      </c>
      <c r="E600" s="78">
        <v>0</v>
      </c>
      <c r="F600" s="137">
        <v>1.5</v>
      </c>
      <c r="G600" s="78">
        <v>0</v>
      </c>
      <c r="H600" s="249">
        <f t="shared" si="3499"/>
        <v>0</v>
      </c>
      <c r="I600" s="80">
        <f>SUMIF(Y$14:AT$14,C600,Y$7:AT$7)</f>
        <v>0</v>
      </c>
      <c r="J600" s="81">
        <f t="shared" si="3528"/>
        <v>0</v>
      </c>
      <c r="K600" s="80">
        <f t="shared" si="3529"/>
        <v>0</v>
      </c>
      <c r="L600" s="81">
        <f t="shared" si="3530"/>
        <v>0</v>
      </c>
      <c r="M600" s="81">
        <f t="shared" si="3531"/>
        <v>0</v>
      </c>
      <c r="N600" s="82"/>
      <c r="O600" s="81">
        <f t="shared" si="3532"/>
        <v>0</v>
      </c>
      <c r="Q600" s="83">
        <f t="shared" si="3508"/>
        <v>153.91</v>
      </c>
      <c r="R600" s="81">
        <f t="shared" si="3533"/>
        <v>0</v>
      </c>
      <c r="S600" s="83">
        <f t="shared" si="3534"/>
        <v>230.87</v>
      </c>
      <c r="T600" s="81">
        <f t="shared" si="3535"/>
        <v>0</v>
      </c>
      <c r="U600" s="81">
        <f t="shared" si="3536"/>
        <v>0</v>
      </c>
      <c r="V600" s="82"/>
      <c r="W600" s="81">
        <f t="shared" si="3537"/>
        <v>0</v>
      </c>
      <c r="X600" s="10"/>
      <c r="Y600" s="151"/>
      <c r="Z600" s="151"/>
      <c r="AA600" s="151"/>
      <c r="AB600" s="151"/>
      <c r="AC600" s="151"/>
      <c r="AD600" s="151"/>
      <c r="AE600" s="159"/>
      <c r="AF600" s="159"/>
      <c r="AG600" s="159"/>
      <c r="AH600" s="159"/>
      <c r="AI600" s="84">
        <f>IF($I600=AI$7,$E600,0)</f>
        <v>0</v>
      </c>
      <c r="AJ600" s="84">
        <f>IF($K600=ROUND(AI$7*$F600,2),$G600,0)</f>
        <v>0</v>
      </c>
      <c r="AK600" s="141">
        <f t="shared" si="3539"/>
        <v>0</v>
      </c>
      <c r="AL600" s="141">
        <f t="shared" si="3540"/>
        <v>0</v>
      </c>
      <c r="AM600" s="141">
        <f t="shared" si="3541"/>
        <v>0</v>
      </c>
      <c r="AN600" s="141">
        <f t="shared" si="3542"/>
        <v>0</v>
      </c>
      <c r="AO600" s="84">
        <f>IF($I600=AO$7,$E600,0)</f>
        <v>0</v>
      </c>
      <c r="AP600" s="84">
        <f>IF($K600=ROUND(AO$7*$F600,2),$G600,0)</f>
        <v>0</v>
      </c>
      <c r="AQ600" s="141">
        <f t="shared" si="3544"/>
        <v>0</v>
      </c>
      <c r="AR600" s="141">
        <f t="shared" si="3545"/>
        <v>0</v>
      </c>
      <c r="AS600" s="141">
        <f t="shared" si="3546"/>
        <v>0</v>
      </c>
      <c r="AT600" s="141">
        <f t="shared" si="3547"/>
        <v>0</v>
      </c>
      <c r="AU600" s="141">
        <f>IF($H600&gt;0,#REF!,0)</f>
        <v>0</v>
      </c>
      <c r="AV600" s="141">
        <f t="shared" si="3548"/>
        <v>0</v>
      </c>
      <c r="AW600" s="141">
        <f>IF($H600&gt;0,#REF!,0)</f>
        <v>0</v>
      </c>
      <c r="AX600" s="141">
        <f t="shared" si="3549"/>
        <v>0</v>
      </c>
      <c r="AY600" s="247">
        <f t="shared" si="3500"/>
        <v>0</v>
      </c>
      <c r="AZ600" s="85"/>
      <c r="BA600" s="86">
        <v>0</v>
      </c>
    </row>
    <row r="601" spans="1:53" ht="45.75" x14ac:dyDescent="0.65">
      <c r="A601" s="87" t="str">
        <f>IF(E601+G601&gt;0,A598,"")</f>
        <v/>
      </c>
      <c r="B601" s="87" t="str">
        <f>IF(E601+G601&gt;0,B598,"")</f>
        <v/>
      </c>
      <c r="C601" s="76">
        <f>C599</f>
        <v>6</v>
      </c>
      <c r="D601" s="77" t="s">
        <v>326</v>
      </c>
      <c r="E601" s="78">
        <v>0</v>
      </c>
      <c r="F601" s="137">
        <v>1.1000000000000001</v>
      </c>
      <c r="G601" s="78">
        <v>0</v>
      </c>
      <c r="H601" s="249">
        <f t="shared" si="3499"/>
        <v>0</v>
      </c>
      <c r="I601" s="80">
        <f>SUMIF(Y$14:AT$14,C601,Y$7:AT$7)</f>
        <v>0</v>
      </c>
      <c r="J601" s="81">
        <f t="shared" si="3528"/>
        <v>0</v>
      </c>
      <c r="K601" s="80">
        <f t="shared" si="3529"/>
        <v>0</v>
      </c>
      <c r="L601" s="81">
        <f t="shared" si="3530"/>
        <v>0</v>
      </c>
      <c r="M601" s="81">
        <f t="shared" si="3531"/>
        <v>0</v>
      </c>
      <c r="N601" s="82"/>
      <c r="O601" s="81">
        <f t="shared" si="3532"/>
        <v>0</v>
      </c>
      <c r="Q601" s="83">
        <f t="shared" si="3508"/>
        <v>153.91</v>
      </c>
      <c r="R601" s="81">
        <f t="shared" si="3533"/>
        <v>0</v>
      </c>
      <c r="S601" s="83">
        <f t="shared" si="3534"/>
        <v>169.3</v>
      </c>
      <c r="T601" s="81">
        <f t="shared" si="3535"/>
        <v>0</v>
      </c>
      <c r="U601" s="81">
        <f t="shared" si="3536"/>
        <v>0</v>
      </c>
      <c r="V601" s="82"/>
      <c r="W601" s="81">
        <f t="shared" si="3537"/>
        <v>0</v>
      </c>
      <c r="X601" s="10"/>
      <c r="Y601" s="151"/>
      <c r="Z601" s="151"/>
      <c r="AA601" s="151"/>
      <c r="AB601" s="151"/>
      <c r="AC601" s="151"/>
      <c r="AD601" s="151"/>
      <c r="AE601" s="159"/>
      <c r="AF601" s="159"/>
      <c r="AG601" s="159"/>
      <c r="AH601" s="159"/>
      <c r="AI601" s="84">
        <f>IF($I601=AI$7,$E601,0)</f>
        <v>0</v>
      </c>
      <c r="AJ601" s="84">
        <f>IF($K601=ROUND(AI$7*$F601,2),$G601,0)</f>
        <v>0</v>
      </c>
      <c r="AK601" s="141">
        <f t="shared" si="3539"/>
        <v>0</v>
      </c>
      <c r="AL601" s="141">
        <f t="shared" si="3540"/>
        <v>0</v>
      </c>
      <c r="AM601" s="141">
        <f t="shared" si="3541"/>
        <v>0</v>
      </c>
      <c r="AN601" s="141">
        <f t="shared" si="3542"/>
        <v>0</v>
      </c>
      <c r="AO601" s="84">
        <f>IF($I601=AO$7,$E601,0)</f>
        <v>0</v>
      </c>
      <c r="AP601" s="84">
        <f>IF($K601=ROUND(AO$7*$F601,2),$G601,0)</f>
        <v>0</v>
      </c>
      <c r="AQ601" s="141">
        <f t="shared" si="3544"/>
        <v>0</v>
      </c>
      <c r="AR601" s="141">
        <f t="shared" si="3545"/>
        <v>0</v>
      </c>
      <c r="AS601" s="141">
        <f t="shared" si="3546"/>
        <v>0</v>
      </c>
      <c r="AT601" s="141">
        <f t="shared" si="3547"/>
        <v>0</v>
      </c>
      <c r="AU601" s="141">
        <f>IF($H601&gt;0,#REF!,0)</f>
        <v>0</v>
      </c>
      <c r="AV601" s="141">
        <f t="shared" si="3548"/>
        <v>0</v>
      </c>
      <c r="AW601" s="141">
        <f>IF($H601&gt;0,#REF!,0)</f>
        <v>0</v>
      </c>
      <c r="AX601" s="141">
        <f t="shared" si="3549"/>
        <v>0</v>
      </c>
      <c r="AY601" s="247">
        <f t="shared" si="3500"/>
        <v>0</v>
      </c>
      <c r="AZ601" s="85"/>
      <c r="BA601" s="86">
        <v>0</v>
      </c>
    </row>
    <row r="602" spans="1:53" ht="45.75" x14ac:dyDescent="0.65">
      <c r="A602" s="74" t="s">
        <v>327</v>
      </c>
      <c r="B602" s="74" t="s">
        <v>46</v>
      </c>
      <c r="C602" s="76">
        <f>C603</f>
        <v>6</v>
      </c>
      <c r="D602" s="77" t="s">
        <v>328</v>
      </c>
      <c r="E602" s="78">
        <v>0</v>
      </c>
      <c r="F602" s="137">
        <v>1.5</v>
      </c>
      <c r="G602" s="78">
        <v>0</v>
      </c>
      <c r="H602" s="249">
        <f t="shared" si="3499"/>
        <v>0</v>
      </c>
      <c r="I602" s="80">
        <f>SUMIF(Y$14:AT$14,C602,Y$6:AT$6)</f>
        <v>0</v>
      </c>
      <c r="J602" s="81">
        <f>IF(H602=0,ROUND(E602*I602,2),ROUND(H602*E602,2))</f>
        <v>0</v>
      </c>
      <c r="K602" s="80">
        <f>ROUND(F602*I602,2)</f>
        <v>0</v>
      </c>
      <c r="L602" s="81">
        <f>IF(H602=0,ROUND(ROUND(F602*I602,2)*G602,2),ROUND(G602*H602,2))</f>
        <v>0</v>
      </c>
      <c r="M602" s="81">
        <f>L602-ROUND(G602*I602,2)</f>
        <v>0</v>
      </c>
      <c r="N602" s="82"/>
      <c r="O602" s="81">
        <f>J602+L602+N602</f>
        <v>0</v>
      </c>
      <c r="Q602" s="83">
        <f t="shared" si="3508"/>
        <v>153.91</v>
      </c>
      <c r="R602" s="81">
        <f>ROUND(Q602*E602,2)</f>
        <v>0</v>
      </c>
      <c r="S602" s="83">
        <f>ROUND(F602*Q602,2)</f>
        <v>230.87</v>
      </c>
      <c r="T602" s="81">
        <f>ROUND(S602*G602,2)</f>
        <v>0</v>
      </c>
      <c r="U602" s="81">
        <f>T602-ROUND(Q602*G602,2)</f>
        <v>0</v>
      </c>
      <c r="V602" s="82"/>
      <c r="W602" s="81">
        <f>R602+T602+V602</f>
        <v>0</v>
      </c>
      <c r="X602" s="10"/>
      <c r="Y602" s="151"/>
      <c r="Z602" s="151"/>
      <c r="AA602" s="151"/>
      <c r="AB602" s="151"/>
      <c r="AC602" s="151"/>
      <c r="AD602" s="151"/>
      <c r="AE602" s="159"/>
      <c r="AF602" s="159"/>
      <c r="AG602" s="159"/>
      <c r="AH602" s="159"/>
      <c r="AI602" s="84">
        <f>IF($I602=AI$6,$E602,0)</f>
        <v>0</v>
      </c>
      <c r="AJ602" s="84">
        <f t="shared" ref="AJ602:AJ603" si="3550">IF($K602=ROUND(AI$6*$F602,2),$G602,0)</f>
        <v>0</v>
      </c>
      <c r="AK602" s="141">
        <f>IF($H602&gt;0,AI602,0)</f>
        <v>0</v>
      </c>
      <c r="AL602" s="141">
        <f>IF(AK602&gt;0,1,0)</f>
        <v>0</v>
      </c>
      <c r="AM602" s="141">
        <f>IF($H602&gt;0,AJ602,0)</f>
        <v>0</v>
      </c>
      <c r="AN602" s="141">
        <f>IF(AM602&gt;0,1,0)</f>
        <v>0</v>
      </c>
      <c r="AO602" s="84">
        <f>IF($I602=AO$6,$E602,0)</f>
        <v>0</v>
      </c>
      <c r="AP602" s="84">
        <f t="shared" ref="AP602:AP603" si="3551">IF($K602=ROUND(AO$6*$F602,2),$G602,0)</f>
        <v>0</v>
      </c>
      <c r="AQ602" s="141">
        <f>IF($H602&gt;0,AO602,0)</f>
        <v>0</v>
      </c>
      <c r="AR602" s="141">
        <f>IF(AQ602&gt;0,1,0)</f>
        <v>0</v>
      </c>
      <c r="AS602" s="141">
        <f>IF($H602&gt;0,AP602,0)</f>
        <v>0</v>
      </c>
      <c r="AT602" s="141">
        <f>IF(AS602&gt;0,1,0)</f>
        <v>0</v>
      </c>
      <c r="AU602" s="141">
        <f>IF($H602&gt;0,#REF!,0)</f>
        <v>0</v>
      </c>
      <c r="AV602" s="141">
        <f>IF(AU602&gt;0,1,0)</f>
        <v>0</v>
      </c>
      <c r="AW602" s="141">
        <f>IF($H602&gt;0,#REF!,0)</f>
        <v>0</v>
      </c>
      <c r="AX602" s="141">
        <f>IF(AW602&gt;0,1,0)</f>
        <v>0</v>
      </c>
      <c r="AY602" s="247">
        <f t="shared" si="3500"/>
        <v>2.2000000000000001E-3</v>
      </c>
      <c r="AZ602" s="85"/>
      <c r="BA602" s="86">
        <v>2.2000000000000002</v>
      </c>
    </row>
    <row r="603" spans="1:53" ht="45.75" x14ac:dyDescent="0.65">
      <c r="A603" s="87" t="str">
        <f>IF(E603+G603&gt;0,A602,"")</f>
        <v/>
      </c>
      <c r="B603" s="87" t="str">
        <f>IF(E603+G603&gt;0,B602,"")</f>
        <v/>
      </c>
      <c r="C603" s="76">
        <v>6</v>
      </c>
      <c r="D603" s="77" t="s">
        <v>328</v>
      </c>
      <c r="E603" s="78">
        <v>0</v>
      </c>
      <c r="F603" s="137">
        <v>1.1000000000000001</v>
      </c>
      <c r="G603" s="78">
        <v>0</v>
      </c>
      <c r="H603" s="249">
        <f t="shared" si="3499"/>
        <v>0</v>
      </c>
      <c r="I603" s="80">
        <f>SUMIF(Y$14:AT$14,C603,Y$6:AT$6)</f>
        <v>0</v>
      </c>
      <c r="J603" s="81">
        <f t="shared" ref="J603:J605" si="3552">IF(H603=0,ROUND(E603*I603,2),ROUND(H603*E603,2))</f>
        <v>0</v>
      </c>
      <c r="K603" s="80">
        <f t="shared" ref="K603:K605" si="3553">ROUND(F603*I603,2)</f>
        <v>0</v>
      </c>
      <c r="L603" s="81">
        <f t="shared" ref="L603:L605" si="3554">IF(H603=0,ROUND(ROUND(F603*I603,2)*G603,2),ROUND(G603*H603,2))</f>
        <v>0</v>
      </c>
      <c r="M603" s="81">
        <f t="shared" ref="M603:M605" si="3555">L603-ROUND(G603*I603,2)</f>
        <v>0</v>
      </c>
      <c r="N603" s="82"/>
      <c r="O603" s="81">
        <f t="shared" ref="O603:O605" si="3556">J603+L603+N603</f>
        <v>0</v>
      </c>
      <c r="Q603" s="83">
        <f t="shared" si="3508"/>
        <v>153.91</v>
      </c>
      <c r="R603" s="81">
        <f t="shared" ref="R603:R605" si="3557">ROUND(Q603*E603,2)</f>
        <v>0</v>
      </c>
      <c r="S603" s="83">
        <f t="shared" ref="S603:S605" si="3558">ROUND(F603*Q603,2)</f>
        <v>169.3</v>
      </c>
      <c r="T603" s="81">
        <f t="shared" ref="T603:T605" si="3559">ROUND(S603*G603,2)</f>
        <v>0</v>
      </c>
      <c r="U603" s="81">
        <f t="shared" ref="U603:U605" si="3560">T603-ROUND(Q603*G603,2)</f>
        <v>0</v>
      </c>
      <c r="V603" s="82"/>
      <c r="W603" s="81">
        <f t="shared" ref="W603:W605" si="3561">R603+T603+V603</f>
        <v>0</v>
      </c>
      <c r="X603" s="10"/>
      <c r="Y603" s="151"/>
      <c r="Z603" s="151"/>
      <c r="AA603" s="151"/>
      <c r="AB603" s="151"/>
      <c r="AC603" s="151"/>
      <c r="AD603" s="151"/>
      <c r="AE603" s="159"/>
      <c r="AF603" s="159"/>
      <c r="AG603" s="159"/>
      <c r="AH603" s="159"/>
      <c r="AI603" s="84">
        <f t="shared" ref="AI603" si="3562">IF($I603=AI$6,$E603,0)</f>
        <v>0</v>
      </c>
      <c r="AJ603" s="84">
        <f t="shared" si="3550"/>
        <v>0</v>
      </c>
      <c r="AK603" s="141">
        <f t="shared" ref="AK603:AK605" si="3563">IF($H603&gt;0,AI603,0)</f>
        <v>0</v>
      </c>
      <c r="AL603" s="141">
        <f t="shared" ref="AL603:AL605" si="3564">IF(AK603&gt;0,1,0)</f>
        <v>0</v>
      </c>
      <c r="AM603" s="141">
        <f t="shared" ref="AM603:AM605" si="3565">IF($H603&gt;0,AJ603,0)</f>
        <v>0</v>
      </c>
      <c r="AN603" s="141">
        <f t="shared" ref="AN603:AN605" si="3566">IF(AM603&gt;0,1,0)</f>
        <v>0</v>
      </c>
      <c r="AO603" s="84">
        <f t="shared" ref="AO603" si="3567">IF($I603=AO$6,$E603,0)</f>
        <v>0</v>
      </c>
      <c r="AP603" s="84">
        <f t="shared" si="3551"/>
        <v>0</v>
      </c>
      <c r="AQ603" s="141">
        <f t="shared" ref="AQ603:AQ605" si="3568">IF($H603&gt;0,AO603,0)</f>
        <v>0</v>
      </c>
      <c r="AR603" s="141">
        <f t="shared" ref="AR603:AR605" si="3569">IF(AQ603&gt;0,1,0)</f>
        <v>0</v>
      </c>
      <c r="AS603" s="141">
        <f t="shared" ref="AS603:AS605" si="3570">IF($H603&gt;0,AP603,0)</f>
        <v>0</v>
      </c>
      <c r="AT603" s="141">
        <f t="shared" ref="AT603:AT605" si="3571">IF(AS603&gt;0,1,0)</f>
        <v>0</v>
      </c>
      <c r="AU603" s="141">
        <f>IF($H603&gt;0,#REF!,0)</f>
        <v>0</v>
      </c>
      <c r="AV603" s="141">
        <f t="shared" ref="AV603:AV605" si="3572">IF(AU603&gt;0,1,0)</f>
        <v>0</v>
      </c>
      <c r="AW603" s="141">
        <f>IF($H603&gt;0,#REF!,0)</f>
        <v>0</v>
      </c>
      <c r="AX603" s="141">
        <f t="shared" ref="AX603:AX605" si="3573">IF(AW603&gt;0,1,0)</f>
        <v>0</v>
      </c>
      <c r="AY603" s="247">
        <f t="shared" si="3500"/>
        <v>0</v>
      </c>
      <c r="AZ603" s="85"/>
      <c r="BA603" s="86">
        <v>0</v>
      </c>
    </row>
    <row r="604" spans="1:53" ht="45.75" x14ac:dyDescent="0.65">
      <c r="A604" s="87" t="str">
        <f>IF(E604+G604&gt;0,A602,"")</f>
        <v/>
      </c>
      <c r="B604" s="87" t="str">
        <f>IF(E604+G604&gt;0,B602,"")</f>
        <v/>
      </c>
      <c r="C604" s="76">
        <f>C603</f>
        <v>6</v>
      </c>
      <c r="D604" s="77" t="s">
        <v>328</v>
      </c>
      <c r="E604" s="78">
        <v>0</v>
      </c>
      <c r="F604" s="137">
        <v>1.5</v>
      </c>
      <c r="G604" s="78">
        <v>0</v>
      </c>
      <c r="H604" s="249">
        <f t="shared" si="3499"/>
        <v>0</v>
      </c>
      <c r="I604" s="80">
        <f>SUMIF(Y$14:AT$14,C604,Y$7:AT$7)</f>
        <v>0</v>
      </c>
      <c r="J604" s="81">
        <f t="shared" si="3552"/>
        <v>0</v>
      </c>
      <c r="K604" s="80">
        <f t="shared" si="3553"/>
        <v>0</v>
      </c>
      <c r="L604" s="81">
        <f t="shared" si="3554"/>
        <v>0</v>
      </c>
      <c r="M604" s="81">
        <f t="shared" si="3555"/>
        <v>0</v>
      </c>
      <c r="N604" s="82"/>
      <c r="O604" s="81">
        <f t="shared" si="3556"/>
        <v>0</v>
      </c>
      <c r="Q604" s="83">
        <f t="shared" si="3508"/>
        <v>153.91</v>
      </c>
      <c r="R604" s="81">
        <f t="shared" si="3557"/>
        <v>0</v>
      </c>
      <c r="S604" s="83">
        <f t="shared" si="3558"/>
        <v>230.87</v>
      </c>
      <c r="T604" s="81">
        <f t="shared" si="3559"/>
        <v>0</v>
      </c>
      <c r="U604" s="81">
        <f t="shared" si="3560"/>
        <v>0</v>
      </c>
      <c r="V604" s="82"/>
      <c r="W604" s="81">
        <f t="shared" si="3561"/>
        <v>0</v>
      </c>
      <c r="X604" s="10"/>
      <c r="Y604" s="151"/>
      <c r="Z604" s="151"/>
      <c r="AA604" s="151"/>
      <c r="AB604" s="151"/>
      <c r="AC604" s="151"/>
      <c r="AD604" s="151"/>
      <c r="AE604" s="159"/>
      <c r="AF604" s="159"/>
      <c r="AG604" s="159"/>
      <c r="AH604" s="159"/>
      <c r="AI604" s="84">
        <f>IF($I604=AI$7,$E604,0)</f>
        <v>0</v>
      </c>
      <c r="AJ604" s="84">
        <f>IF($K604=ROUND(AI$7*$F604,2),$G604,0)</f>
        <v>0</v>
      </c>
      <c r="AK604" s="141">
        <f t="shared" si="3563"/>
        <v>0</v>
      </c>
      <c r="AL604" s="141">
        <f t="shared" si="3564"/>
        <v>0</v>
      </c>
      <c r="AM604" s="141">
        <f t="shared" si="3565"/>
        <v>0</v>
      </c>
      <c r="AN604" s="141">
        <f t="shared" si="3566"/>
        <v>0</v>
      </c>
      <c r="AO604" s="84">
        <f>IF($I604=AO$7,$E604,0)</f>
        <v>0</v>
      </c>
      <c r="AP604" s="84">
        <f>IF($K604=ROUND(AO$7*$F604,2),$G604,0)</f>
        <v>0</v>
      </c>
      <c r="AQ604" s="141">
        <f t="shared" si="3568"/>
        <v>0</v>
      </c>
      <c r="AR604" s="141">
        <f t="shared" si="3569"/>
        <v>0</v>
      </c>
      <c r="AS604" s="141">
        <f t="shared" si="3570"/>
        <v>0</v>
      </c>
      <c r="AT604" s="141">
        <f t="shared" si="3571"/>
        <v>0</v>
      </c>
      <c r="AU604" s="141">
        <f>IF($H604&gt;0,#REF!,0)</f>
        <v>0</v>
      </c>
      <c r="AV604" s="141">
        <f t="shared" si="3572"/>
        <v>0</v>
      </c>
      <c r="AW604" s="141">
        <f>IF($H604&gt;0,#REF!,0)</f>
        <v>0</v>
      </c>
      <c r="AX604" s="141">
        <f t="shared" si="3573"/>
        <v>0</v>
      </c>
      <c r="AY604" s="247">
        <f t="shared" si="3500"/>
        <v>0</v>
      </c>
      <c r="AZ604" s="85"/>
      <c r="BA604" s="86">
        <v>0</v>
      </c>
    </row>
    <row r="605" spans="1:53" ht="45.75" x14ac:dyDescent="0.65">
      <c r="A605" s="87" t="str">
        <f>IF(E605+G605&gt;0,A602,"")</f>
        <v/>
      </c>
      <c r="B605" s="87" t="str">
        <f>IF(E605+G605&gt;0,B602,"")</f>
        <v/>
      </c>
      <c r="C605" s="76">
        <f>C603</f>
        <v>6</v>
      </c>
      <c r="D605" s="77" t="s">
        <v>328</v>
      </c>
      <c r="E605" s="78">
        <v>0</v>
      </c>
      <c r="F605" s="137">
        <v>1.1000000000000001</v>
      </c>
      <c r="G605" s="78">
        <v>0</v>
      </c>
      <c r="H605" s="249">
        <f t="shared" si="3499"/>
        <v>0</v>
      </c>
      <c r="I605" s="80">
        <f>SUMIF(Y$14:AT$14,C605,Y$7:AT$7)</f>
        <v>0</v>
      </c>
      <c r="J605" s="81">
        <f t="shared" si="3552"/>
        <v>0</v>
      </c>
      <c r="K605" s="80">
        <f t="shared" si="3553"/>
        <v>0</v>
      </c>
      <c r="L605" s="81">
        <f t="shared" si="3554"/>
        <v>0</v>
      </c>
      <c r="M605" s="81">
        <f t="shared" si="3555"/>
        <v>0</v>
      </c>
      <c r="N605" s="82"/>
      <c r="O605" s="81">
        <f t="shared" si="3556"/>
        <v>0</v>
      </c>
      <c r="Q605" s="83">
        <f t="shared" si="3508"/>
        <v>153.91</v>
      </c>
      <c r="R605" s="81">
        <f t="shared" si="3557"/>
        <v>0</v>
      </c>
      <c r="S605" s="83">
        <f t="shared" si="3558"/>
        <v>169.3</v>
      </c>
      <c r="T605" s="81">
        <f t="shared" si="3559"/>
        <v>0</v>
      </c>
      <c r="U605" s="81">
        <f t="shared" si="3560"/>
        <v>0</v>
      </c>
      <c r="V605" s="82"/>
      <c r="W605" s="81">
        <f t="shared" si="3561"/>
        <v>0</v>
      </c>
      <c r="X605" s="10"/>
      <c r="Y605" s="151"/>
      <c r="Z605" s="151"/>
      <c r="AA605" s="151"/>
      <c r="AB605" s="151"/>
      <c r="AC605" s="151"/>
      <c r="AD605" s="151"/>
      <c r="AE605" s="159"/>
      <c r="AF605" s="159"/>
      <c r="AG605" s="159"/>
      <c r="AH605" s="159"/>
      <c r="AI605" s="84">
        <f>IF($I605=AI$7,$E605,0)</f>
        <v>0</v>
      </c>
      <c r="AJ605" s="84">
        <f>IF($K605=ROUND(AI$7*$F605,2),$G605,0)</f>
        <v>0</v>
      </c>
      <c r="AK605" s="141">
        <f t="shared" si="3563"/>
        <v>0</v>
      </c>
      <c r="AL605" s="141">
        <f t="shared" si="3564"/>
        <v>0</v>
      </c>
      <c r="AM605" s="141">
        <f t="shared" si="3565"/>
        <v>0</v>
      </c>
      <c r="AN605" s="141">
        <f t="shared" si="3566"/>
        <v>0</v>
      </c>
      <c r="AO605" s="84">
        <f>IF($I605=AO$7,$E605,0)</f>
        <v>0</v>
      </c>
      <c r="AP605" s="84">
        <f>IF($K605=ROUND(AO$7*$F605,2),$G605,0)</f>
        <v>0</v>
      </c>
      <c r="AQ605" s="141">
        <f t="shared" si="3568"/>
        <v>0</v>
      </c>
      <c r="AR605" s="141">
        <f t="shared" si="3569"/>
        <v>0</v>
      </c>
      <c r="AS605" s="141">
        <f t="shared" si="3570"/>
        <v>0</v>
      </c>
      <c r="AT605" s="141">
        <f t="shared" si="3571"/>
        <v>0</v>
      </c>
      <c r="AU605" s="141">
        <f>IF($H605&gt;0,#REF!,0)</f>
        <v>0</v>
      </c>
      <c r="AV605" s="141">
        <f t="shared" si="3572"/>
        <v>0</v>
      </c>
      <c r="AW605" s="141">
        <f>IF($H605&gt;0,#REF!,0)</f>
        <v>0</v>
      </c>
      <c r="AX605" s="141">
        <f t="shared" si="3573"/>
        <v>0</v>
      </c>
      <c r="AY605" s="247">
        <f t="shared" si="3500"/>
        <v>0</v>
      </c>
      <c r="AZ605" s="85"/>
      <c r="BA605" s="86">
        <v>0</v>
      </c>
    </row>
    <row r="606" spans="1:53" ht="45.75" x14ac:dyDescent="0.65">
      <c r="A606" s="74" t="s">
        <v>329</v>
      </c>
      <c r="B606" s="74" t="s">
        <v>46</v>
      </c>
      <c r="C606" s="76">
        <f>C607</f>
        <v>6</v>
      </c>
      <c r="D606" s="77" t="s">
        <v>330</v>
      </c>
      <c r="E606" s="78">
        <v>9.4830000000000005</v>
      </c>
      <c r="F606" s="137">
        <v>1.5</v>
      </c>
      <c r="G606" s="78">
        <v>0</v>
      </c>
      <c r="H606" s="249">
        <f t="shared" si="3499"/>
        <v>9.4830000000000001E-3</v>
      </c>
      <c r="I606" s="80">
        <f>SUMIF(Y$14:AT$14,C606,Y$6:AT$6)</f>
        <v>0</v>
      </c>
      <c r="J606" s="81">
        <f>IF(H606=0,ROUND(E606*I606,2),ROUND(H606*E606,2))</f>
        <v>0.09</v>
      </c>
      <c r="K606" s="80">
        <f>ROUND(F606*I606,2)</f>
        <v>0</v>
      </c>
      <c r="L606" s="81">
        <f>IF(H606=0,ROUND(ROUND(F606*I606,2)*G606,2),ROUND(G606*H606,2))</f>
        <v>0</v>
      </c>
      <c r="M606" s="81">
        <f>L606-ROUND(G606*I606,2)</f>
        <v>0</v>
      </c>
      <c r="N606" s="82"/>
      <c r="O606" s="81">
        <f>J606+L606+N606</f>
        <v>0.09</v>
      </c>
      <c r="Q606" s="83">
        <f t="shared" si="3508"/>
        <v>153.91</v>
      </c>
      <c r="R606" s="81">
        <f>ROUND(Q606*E606,2)</f>
        <v>1459.53</v>
      </c>
      <c r="S606" s="83">
        <f>ROUND(F606*Q606,2)</f>
        <v>230.87</v>
      </c>
      <c r="T606" s="81">
        <f>ROUND(S606*G606,2)</f>
        <v>0</v>
      </c>
      <c r="U606" s="81">
        <f>T606-ROUND(Q606*G606,2)</f>
        <v>0</v>
      </c>
      <c r="V606" s="82"/>
      <c r="W606" s="81">
        <f>R606+T606+V606</f>
        <v>1459.53</v>
      </c>
      <c r="X606" s="10"/>
      <c r="Y606" s="151"/>
      <c r="Z606" s="151"/>
      <c r="AA606" s="151"/>
      <c r="AB606" s="151"/>
      <c r="AC606" s="151"/>
      <c r="AD606" s="151"/>
      <c r="AE606" s="159"/>
      <c r="AF606" s="159"/>
      <c r="AG606" s="159"/>
      <c r="AH606" s="159"/>
      <c r="AI606" s="84">
        <f>IF($I606=AI$6,$E606,0)</f>
        <v>0</v>
      </c>
      <c r="AJ606" s="84">
        <f t="shared" ref="AJ606:AJ607" si="3574">IF($K606=ROUND(AI$6*$F606,2),$G606,0)</f>
        <v>0</v>
      </c>
      <c r="AK606" s="141">
        <f>IF($H606&gt;0,AI606,0)</f>
        <v>0</v>
      </c>
      <c r="AL606" s="141">
        <f>IF(AK606&gt;0,1,0)</f>
        <v>0</v>
      </c>
      <c r="AM606" s="141">
        <f>IF($H606&gt;0,AJ606,0)</f>
        <v>0</v>
      </c>
      <c r="AN606" s="141">
        <f>IF(AM606&gt;0,1,0)</f>
        <v>0</v>
      </c>
      <c r="AO606" s="84">
        <f>IF($I606=AO$6,$E606,0)</f>
        <v>0</v>
      </c>
      <c r="AP606" s="84">
        <f t="shared" ref="AP606:AP607" si="3575">IF($K606=ROUND(AO$6*$F606,2),$G606,0)</f>
        <v>0</v>
      </c>
      <c r="AQ606" s="141">
        <f>IF($H606&gt;0,AO606,0)</f>
        <v>0</v>
      </c>
      <c r="AR606" s="141">
        <f>IF(AQ606&gt;0,1,0)</f>
        <v>0</v>
      </c>
      <c r="AS606" s="141">
        <f>IF($H606&gt;0,AP606,0)</f>
        <v>0</v>
      </c>
      <c r="AT606" s="141">
        <f>IF(AS606&gt;0,1,0)</f>
        <v>0</v>
      </c>
      <c r="AU606" s="141" t="e">
        <f>IF($H606&gt;0,#REF!,0)</f>
        <v>#REF!</v>
      </c>
      <c r="AV606" s="141" t="e">
        <f>IF(AU606&gt;0,1,0)</f>
        <v>#REF!</v>
      </c>
      <c r="AW606" s="141" t="e">
        <f>IF($H606&gt;0,#REF!,0)</f>
        <v>#REF!</v>
      </c>
      <c r="AX606" s="141" t="e">
        <f>IF(AW606&gt;0,1,0)</f>
        <v>#REF!</v>
      </c>
      <c r="AY606" s="247">
        <f t="shared" si="3500"/>
        <v>1.1900000000000001E-2</v>
      </c>
      <c r="AZ606" s="85"/>
      <c r="BA606" s="86">
        <v>11.9</v>
      </c>
    </row>
    <row r="607" spans="1:53" ht="45.75" x14ac:dyDescent="0.65">
      <c r="A607" s="87" t="str">
        <f>IF(E607+G607&gt;0,A606,"")</f>
        <v/>
      </c>
      <c r="B607" s="87" t="str">
        <f>IF(E607+G607&gt;0,B606,"")</f>
        <v/>
      </c>
      <c r="C607" s="76">
        <v>6</v>
      </c>
      <c r="D607" s="77" t="s">
        <v>330</v>
      </c>
      <c r="E607" s="78">
        <v>0</v>
      </c>
      <c r="F607" s="137">
        <v>1.1000000000000001</v>
      </c>
      <c r="G607" s="78">
        <v>0</v>
      </c>
      <c r="H607" s="249">
        <f t="shared" si="3499"/>
        <v>0</v>
      </c>
      <c r="I607" s="80">
        <f>SUMIF(Y$14:AT$14,C607,Y$6:AT$6)</f>
        <v>0</v>
      </c>
      <c r="J607" s="81">
        <f t="shared" ref="J607:J609" si="3576">IF(H607=0,ROUND(E607*I607,2),ROUND(H607*E607,2))</f>
        <v>0</v>
      </c>
      <c r="K607" s="80">
        <f t="shared" ref="K607:K609" si="3577">ROUND(F607*I607,2)</f>
        <v>0</v>
      </c>
      <c r="L607" s="81">
        <f t="shared" ref="L607:L609" si="3578">IF(H607=0,ROUND(ROUND(F607*I607,2)*G607,2),ROUND(G607*H607,2))</f>
        <v>0</v>
      </c>
      <c r="M607" s="81">
        <f t="shared" ref="M607:M609" si="3579">L607-ROUND(G607*I607,2)</f>
        <v>0</v>
      </c>
      <c r="N607" s="82"/>
      <c r="O607" s="81">
        <f t="shared" ref="O607:O609" si="3580">J607+L607+N607</f>
        <v>0</v>
      </c>
      <c r="Q607" s="83">
        <f t="shared" si="3508"/>
        <v>153.91</v>
      </c>
      <c r="R607" s="81">
        <f t="shared" ref="R607:R609" si="3581">ROUND(Q607*E607,2)</f>
        <v>0</v>
      </c>
      <c r="S607" s="83">
        <f t="shared" ref="S607:S609" si="3582">ROUND(F607*Q607,2)</f>
        <v>169.3</v>
      </c>
      <c r="T607" s="81">
        <f t="shared" ref="T607:T609" si="3583">ROUND(S607*G607,2)</f>
        <v>0</v>
      </c>
      <c r="U607" s="81">
        <f t="shared" ref="U607:U609" si="3584">T607-ROUND(Q607*G607,2)</f>
        <v>0</v>
      </c>
      <c r="V607" s="82"/>
      <c r="W607" s="81">
        <f t="shared" ref="W607:W609" si="3585">R607+T607+V607</f>
        <v>0</v>
      </c>
      <c r="X607" s="10"/>
      <c r="Y607" s="151"/>
      <c r="Z607" s="151"/>
      <c r="AA607" s="151"/>
      <c r="AB607" s="151"/>
      <c r="AC607" s="151"/>
      <c r="AD607" s="151"/>
      <c r="AE607" s="159"/>
      <c r="AF607" s="159"/>
      <c r="AG607" s="159"/>
      <c r="AH607" s="159"/>
      <c r="AI607" s="84">
        <f t="shared" ref="AI607" si="3586">IF($I607=AI$6,$E607,0)</f>
        <v>0</v>
      </c>
      <c r="AJ607" s="84">
        <f t="shared" si="3574"/>
        <v>0</v>
      </c>
      <c r="AK607" s="141">
        <f t="shared" ref="AK607:AK609" si="3587">IF($H607&gt;0,AI607,0)</f>
        <v>0</v>
      </c>
      <c r="AL607" s="141">
        <f t="shared" ref="AL607:AL609" si="3588">IF(AK607&gt;0,1,0)</f>
        <v>0</v>
      </c>
      <c r="AM607" s="141">
        <f t="shared" ref="AM607:AM609" si="3589">IF($H607&gt;0,AJ607,0)</f>
        <v>0</v>
      </c>
      <c r="AN607" s="141">
        <f t="shared" ref="AN607:AN609" si="3590">IF(AM607&gt;0,1,0)</f>
        <v>0</v>
      </c>
      <c r="AO607" s="84">
        <f t="shared" ref="AO607" si="3591">IF($I607=AO$6,$E607,0)</f>
        <v>0</v>
      </c>
      <c r="AP607" s="84">
        <f t="shared" si="3575"/>
        <v>0</v>
      </c>
      <c r="AQ607" s="141">
        <f t="shared" ref="AQ607:AQ609" si="3592">IF($H607&gt;0,AO607,0)</f>
        <v>0</v>
      </c>
      <c r="AR607" s="141">
        <f t="shared" ref="AR607:AR609" si="3593">IF(AQ607&gt;0,1,0)</f>
        <v>0</v>
      </c>
      <c r="AS607" s="141">
        <f t="shared" ref="AS607:AS609" si="3594">IF($H607&gt;0,AP607,0)</f>
        <v>0</v>
      </c>
      <c r="AT607" s="141">
        <f t="shared" ref="AT607:AT609" si="3595">IF(AS607&gt;0,1,0)</f>
        <v>0</v>
      </c>
      <c r="AU607" s="141">
        <f>IF($H607&gt;0,#REF!,0)</f>
        <v>0</v>
      </c>
      <c r="AV607" s="141">
        <f t="shared" ref="AV607:AV609" si="3596">IF(AU607&gt;0,1,0)</f>
        <v>0</v>
      </c>
      <c r="AW607" s="141">
        <f>IF($H607&gt;0,#REF!,0)</f>
        <v>0</v>
      </c>
      <c r="AX607" s="141">
        <f t="shared" ref="AX607:AX609" si="3597">IF(AW607&gt;0,1,0)</f>
        <v>0</v>
      </c>
      <c r="AY607" s="247">
        <f t="shared" si="3500"/>
        <v>0</v>
      </c>
      <c r="AZ607" s="85"/>
      <c r="BA607" s="86">
        <v>0</v>
      </c>
    </row>
    <row r="608" spans="1:53" ht="45.75" x14ac:dyDescent="0.65">
      <c r="A608" s="87" t="str">
        <f>IF(E608+G608&gt;0,A606,"")</f>
        <v/>
      </c>
      <c r="B608" s="87" t="str">
        <f>IF(E608+G608&gt;0,B606,"")</f>
        <v/>
      </c>
      <c r="C608" s="76">
        <f>C607</f>
        <v>6</v>
      </c>
      <c r="D608" s="77" t="s">
        <v>330</v>
      </c>
      <c r="E608" s="78">
        <v>0</v>
      </c>
      <c r="F608" s="137">
        <v>1.5</v>
      </c>
      <c r="G608" s="78">
        <v>0</v>
      </c>
      <c r="H608" s="249">
        <f t="shared" si="3499"/>
        <v>0</v>
      </c>
      <c r="I608" s="80">
        <f>SUMIF(Y$14:AT$14,C608,Y$7:AT$7)</f>
        <v>0</v>
      </c>
      <c r="J608" s="81">
        <f t="shared" si="3576"/>
        <v>0</v>
      </c>
      <c r="K608" s="80">
        <f t="shared" si="3577"/>
        <v>0</v>
      </c>
      <c r="L608" s="81">
        <f t="shared" si="3578"/>
        <v>0</v>
      </c>
      <c r="M608" s="81">
        <f t="shared" si="3579"/>
        <v>0</v>
      </c>
      <c r="N608" s="82"/>
      <c r="O608" s="81">
        <f t="shared" si="3580"/>
        <v>0</v>
      </c>
      <c r="Q608" s="83">
        <f t="shared" si="3508"/>
        <v>153.91</v>
      </c>
      <c r="R608" s="81">
        <f t="shared" si="3581"/>
        <v>0</v>
      </c>
      <c r="S608" s="83">
        <f t="shared" si="3582"/>
        <v>230.87</v>
      </c>
      <c r="T608" s="81">
        <f t="shared" si="3583"/>
        <v>0</v>
      </c>
      <c r="U608" s="81">
        <f t="shared" si="3584"/>
        <v>0</v>
      </c>
      <c r="V608" s="82"/>
      <c r="W608" s="81">
        <f t="shared" si="3585"/>
        <v>0</v>
      </c>
      <c r="X608" s="10"/>
      <c r="Y608" s="151"/>
      <c r="Z608" s="151"/>
      <c r="AA608" s="151"/>
      <c r="AB608" s="151"/>
      <c r="AC608" s="151"/>
      <c r="AD608" s="151"/>
      <c r="AE608" s="159"/>
      <c r="AF608" s="159"/>
      <c r="AG608" s="159"/>
      <c r="AH608" s="159"/>
      <c r="AI608" s="84">
        <f>IF($I608=AI$7,$E608,0)</f>
        <v>0</v>
      </c>
      <c r="AJ608" s="84">
        <f>IF($K608=ROUND(AI$7*$F608,2),$G608,0)</f>
        <v>0</v>
      </c>
      <c r="AK608" s="141">
        <f t="shared" si="3587"/>
        <v>0</v>
      </c>
      <c r="AL608" s="141">
        <f t="shared" si="3588"/>
        <v>0</v>
      </c>
      <c r="AM608" s="141">
        <f t="shared" si="3589"/>
        <v>0</v>
      </c>
      <c r="AN608" s="141">
        <f t="shared" si="3590"/>
        <v>0</v>
      </c>
      <c r="AO608" s="84">
        <f>IF($I608=AO$7,$E608,0)</f>
        <v>0</v>
      </c>
      <c r="AP608" s="84">
        <f>IF($K608=ROUND(AO$7*$F608,2),$G608,0)</f>
        <v>0</v>
      </c>
      <c r="AQ608" s="141">
        <f t="shared" si="3592"/>
        <v>0</v>
      </c>
      <c r="AR608" s="141">
        <f t="shared" si="3593"/>
        <v>0</v>
      </c>
      <c r="AS608" s="141">
        <f t="shared" si="3594"/>
        <v>0</v>
      </c>
      <c r="AT608" s="141">
        <f t="shared" si="3595"/>
        <v>0</v>
      </c>
      <c r="AU608" s="141">
        <f>IF($H608&gt;0,#REF!,0)</f>
        <v>0</v>
      </c>
      <c r="AV608" s="141">
        <f t="shared" si="3596"/>
        <v>0</v>
      </c>
      <c r="AW608" s="141">
        <f>IF($H608&gt;0,#REF!,0)</f>
        <v>0</v>
      </c>
      <c r="AX608" s="141">
        <f t="shared" si="3597"/>
        <v>0</v>
      </c>
      <c r="AY608" s="247">
        <f t="shared" si="3500"/>
        <v>0</v>
      </c>
      <c r="AZ608" s="85"/>
      <c r="BA608" s="86">
        <v>0</v>
      </c>
    </row>
    <row r="609" spans="1:53" ht="45.75" x14ac:dyDescent="0.65">
      <c r="A609" s="87" t="str">
        <f>IF(E609+G609&gt;0,A606,"")</f>
        <v/>
      </c>
      <c r="B609" s="87" t="str">
        <f>IF(E609+G609&gt;0,B606,"")</f>
        <v/>
      </c>
      <c r="C609" s="76">
        <f>C607</f>
        <v>6</v>
      </c>
      <c r="D609" s="77" t="s">
        <v>330</v>
      </c>
      <c r="E609" s="78">
        <v>0</v>
      </c>
      <c r="F609" s="137">
        <v>1.1000000000000001</v>
      </c>
      <c r="G609" s="78">
        <v>0</v>
      </c>
      <c r="H609" s="249">
        <f t="shared" si="3499"/>
        <v>0</v>
      </c>
      <c r="I609" s="80">
        <f>SUMIF(Y$14:AT$14,C609,Y$7:AT$7)</f>
        <v>0</v>
      </c>
      <c r="J609" s="81">
        <f t="shared" si="3576"/>
        <v>0</v>
      </c>
      <c r="K609" s="80">
        <f t="shared" si="3577"/>
        <v>0</v>
      </c>
      <c r="L609" s="81">
        <f t="shared" si="3578"/>
        <v>0</v>
      </c>
      <c r="M609" s="81">
        <f t="shared" si="3579"/>
        <v>0</v>
      </c>
      <c r="N609" s="82"/>
      <c r="O609" s="81">
        <f t="shared" si="3580"/>
        <v>0</v>
      </c>
      <c r="Q609" s="83">
        <f t="shared" si="3508"/>
        <v>153.91</v>
      </c>
      <c r="R609" s="81">
        <f t="shared" si="3581"/>
        <v>0</v>
      </c>
      <c r="S609" s="83">
        <f t="shared" si="3582"/>
        <v>169.3</v>
      </c>
      <c r="T609" s="81">
        <f t="shared" si="3583"/>
        <v>0</v>
      </c>
      <c r="U609" s="81">
        <f t="shared" si="3584"/>
        <v>0</v>
      </c>
      <c r="V609" s="82"/>
      <c r="W609" s="81">
        <f t="shared" si="3585"/>
        <v>0</v>
      </c>
      <c r="X609" s="10"/>
      <c r="Y609" s="151"/>
      <c r="Z609" s="151"/>
      <c r="AA609" s="151"/>
      <c r="AB609" s="151"/>
      <c r="AC609" s="151"/>
      <c r="AD609" s="151"/>
      <c r="AE609" s="159"/>
      <c r="AF609" s="159"/>
      <c r="AG609" s="159"/>
      <c r="AH609" s="159"/>
      <c r="AI609" s="84">
        <f>IF($I609=AI$7,$E609,0)</f>
        <v>0</v>
      </c>
      <c r="AJ609" s="84">
        <f>IF($K609=ROUND(AI$7*$F609,2),$G609,0)</f>
        <v>0</v>
      </c>
      <c r="AK609" s="141">
        <f t="shared" si="3587"/>
        <v>0</v>
      </c>
      <c r="AL609" s="141">
        <f t="shared" si="3588"/>
        <v>0</v>
      </c>
      <c r="AM609" s="141">
        <f t="shared" si="3589"/>
        <v>0</v>
      </c>
      <c r="AN609" s="141">
        <f t="shared" si="3590"/>
        <v>0</v>
      </c>
      <c r="AO609" s="84">
        <f>IF($I609=AO$7,$E609,0)</f>
        <v>0</v>
      </c>
      <c r="AP609" s="84">
        <f>IF($K609=ROUND(AO$7*$F609,2),$G609,0)</f>
        <v>0</v>
      </c>
      <c r="AQ609" s="141">
        <f t="shared" si="3592"/>
        <v>0</v>
      </c>
      <c r="AR609" s="141">
        <f t="shared" si="3593"/>
        <v>0</v>
      </c>
      <c r="AS609" s="141">
        <f t="shared" si="3594"/>
        <v>0</v>
      </c>
      <c r="AT609" s="141">
        <f t="shared" si="3595"/>
        <v>0</v>
      </c>
      <c r="AU609" s="141">
        <f>IF($H609&gt;0,#REF!,0)</f>
        <v>0</v>
      </c>
      <c r="AV609" s="141">
        <f t="shared" si="3596"/>
        <v>0</v>
      </c>
      <c r="AW609" s="141">
        <f>IF($H609&gt;0,#REF!,0)</f>
        <v>0</v>
      </c>
      <c r="AX609" s="141">
        <f t="shared" si="3597"/>
        <v>0</v>
      </c>
      <c r="AY609" s="247">
        <f t="shared" si="3500"/>
        <v>0</v>
      </c>
      <c r="AZ609" s="85"/>
      <c r="BA609" s="86">
        <v>0</v>
      </c>
    </row>
    <row r="610" spans="1:53" ht="45.75" x14ac:dyDescent="0.65">
      <c r="A610" s="74" t="s">
        <v>331</v>
      </c>
      <c r="B610" s="74" t="s">
        <v>46</v>
      </c>
      <c r="C610" s="76">
        <f>C611</f>
        <v>7</v>
      </c>
      <c r="D610" s="77" t="s">
        <v>332</v>
      </c>
      <c r="E610" s="78">
        <v>1.0999999999999999</v>
      </c>
      <c r="F610" s="137">
        <v>1.5</v>
      </c>
      <c r="G610" s="78">
        <v>4.8000000000000001E-2</v>
      </c>
      <c r="H610" s="249">
        <f t="shared" si="3499"/>
        <v>1.1479999999999999E-3</v>
      </c>
      <c r="I610" s="80">
        <f>SUMIF(Y$14:AT$14,C610,Y$6:AT$6)</f>
        <v>0</v>
      </c>
      <c r="J610" s="81">
        <f>IF(H610=0,ROUND(E610*I610,2),ROUND(H610*E610,2))</f>
        <v>0</v>
      </c>
      <c r="K610" s="80">
        <f>ROUND(F610*I610,2)</f>
        <v>0</v>
      </c>
      <c r="L610" s="81">
        <f>IF(H610=0,ROUND(ROUND(F610*I610,2)*G610,2),ROUND(G610*H610,2))</f>
        <v>0</v>
      </c>
      <c r="M610" s="81">
        <f>L610-ROUND(G610*I610,2)</f>
        <v>0</v>
      </c>
      <c r="N610" s="82"/>
      <c r="O610" s="81">
        <f>J610+L610+N610</f>
        <v>0</v>
      </c>
      <c r="Q610" s="83">
        <f t="shared" si="3508"/>
        <v>153.91</v>
      </c>
      <c r="R610" s="81">
        <f>ROUND(Q610*E610,2)</f>
        <v>169.3</v>
      </c>
      <c r="S610" s="83">
        <f>ROUND(F610*Q610,2)</f>
        <v>230.87</v>
      </c>
      <c r="T610" s="81">
        <f>ROUND(S610*G610,2)</f>
        <v>11.08</v>
      </c>
      <c r="U610" s="81">
        <f>T610-ROUND(Q610*G610,2)</f>
        <v>3.6900000000000004</v>
      </c>
      <c r="V610" s="82"/>
      <c r="W610" s="81">
        <f>R610+T610+V610</f>
        <v>180.38000000000002</v>
      </c>
      <c r="X610" s="10"/>
      <c r="Y610" s="151"/>
      <c r="Z610" s="151"/>
      <c r="AA610" s="151"/>
      <c r="AB610" s="151"/>
      <c r="AC610" s="151"/>
      <c r="AD610" s="151"/>
      <c r="AE610" s="159"/>
      <c r="AF610" s="159"/>
      <c r="AG610" s="159"/>
      <c r="AH610" s="159"/>
      <c r="AI610" s="84">
        <f>IF($I610=AI$6,$E610,0)</f>
        <v>0</v>
      </c>
      <c r="AJ610" s="84">
        <f t="shared" ref="AJ610:AJ611" si="3598">IF($K610=ROUND(AI$6*$F610,2),$G610,0)</f>
        <v>0</v>
      </c>
      <c r="AK610" s="141">
        <f>IF($H610&gt;0,AI610,0)</f>
        <v>0</v>
      </c>
      <c r="AL610" s="141">
        <f>IF(AK610&gt;0,1,0)</f>
        <v>0</v>
      </c>
      <c r="AM610" s="141">
        <f>IF($H610&gt;0,AJ610,0)</f>
        <v>0</v>
      </c>
      <c r="AN610" s="141">
        <f>IF(AM610&gt;0,1,0)</f>
        <v>0</v>
      </c>
      <c r="AO610" s="84">
        <f>IF($I610=AO$6,$E610,0)</f>
        <v>0</v>
      </c>
      <c r="AP610" s="84">
        <f t="shared" ref="AP610:AP611" si="3599">IF($K610=ROUND(AO$6*$F610,2),$G610,0)</f>
        <v>0</v>
      </c>
      <c r="AQ610" s="141">
        <f>IF($H610&gt;0,AO610,0)</f>
        <v>0</v>
      </c>
      <c r="AR610" s="141">
        <f>IF(AQ610&gt;0,1,0)</f>
        <v>0</v>
      </c>
      <c r="AS610" s="141">
        <f>IF($H610&gt;0,AP610,0)</f>
        <v>0</v>
      </c>
      <c r="AT610" s="141">
        <f>IF(AS610&gt;0,1,0)</f>
        <v>0</v>
      </c>
      <c r="AU610" s="141" t="e">
        <f>IF($H610&gt;0,#REF!,0)</f>
        <v>#REF!</v>
      </c>
      <c r="AV610" s="141" t="e">
        <f>IF(AU610&gt;0,1,0)</f>
        <v>#REF!</v>
      </c>
      <c r="AW610" s="141" t="e">
        <f>IF($H610&gt;0,#REF!,0)</f>
        <v>#REF!</v>
      </c>
      <c r="AX610" s="141" t="e">
        <f>IF(AW610&gt;0,1,0)</f>
        <v>#REF!</v>
      </c>
      <c r="AY610" s="247">
        <f t="shared" si="3500"/>
        <v>1E-3</v>
      </c>
      <c r="AZ610" s="85"/>
      <c r="BA610" s="86">
        <v>1</v>
      </c>
    </row>
    <row r="611" spans="1:53" ht="45.75" x14ac:dyDescent="0.65">
      <c r="A611" s="87" t="str">
        <f>IF(E611+G611&gt;0,A610,"")</f>
        <v/>
      </c>
      <c r="B611" s="87" t="str">
        <f>IF(E611+G611&gt;0,B610,"")</f>
        <v/>
      </c>
      <c r="C611" s="76">
        <v>7</v>
      </c>
      <c r="D611" s="77" t="s">
        <v>332</v>
      </c>
      <c r="E611" s="78">
        <v>0</v>
      </c>
      <c r="F611" s="137">
        <v>1.1000000000000001</v>
      </c>
      <c r="G611" s="78">
        <v>0</v>
      </c>
      <c r="H611" s="249">
        <f t="shared" si="3499"/>
        <v>0</v>
      </c>
      <c r="I611" s="80">
        <f>SUMIF(Y$14:AT$14,C611,Y$6:AT$6)</f>
        <v>0</v>
      </c>
      <c r="J611" s="81">
        <f t="shared" ref="J611:J613" si="3600">IF(H611=0,ROUND(E611*I611,2),ROUND(H611*E611,2))</f>
        <v>0</v>
      </c>
      <c r="K611" s="80">
        <f t="shared" ref="K611:K613" si="3601">ROUND(F611*I611,2)</f>
        <v>0</v>
      </c>
      <c r="L611" s="81">
        <f t="shared" ref="L611:L613" si="3602">IF(H611=0,ROUND(ROUND(F611*I611,2)*G611,2),ROUND(G611*H611,2))</f>
        <v>0</v>
      </c>
      <c r="M611" s="81">
        <f t="shared" ref="M611:M613" si="3603">L611-ROUND(G611*I611,2)</f>
        <v>0</v>
      </c>
      <c r="N611" s="82"/>
      <c r="O611" s="81">
        <f t="shared" ref="O611:O613" si="3604">J611+L611+N611</f>
        <v>0</v>
      </c>
      <c r="Q611" s="83">
        <f t="shared" si="3508"/>
        <v>153.91</v>
      </c>
      <c r="R611" s="81">
        <f t="shared" ref="R611:R613" si="3605">ROUND(Q611*E611,2)</f>
        <v>0</v>
      </c>
      <c r="S611" s="83">
        <f t="shared" ref="S611:S613" si="3606">ROUND(F611*Q611,2)</f>
        <v>169.3</v>
      </c>
      <c r="T611" s="81">
        <f t="shared" ref="T611:T613" si="3607">ROUND(S611*G611,2)</f>
        <v>0</v>
      </c>
      <c r="U611" s="81">
        <f t="shared" ref="U611:U613" si="3608">T611-ROUND(Q611*G611,2)</f>
        <v>0</v>
      </c>
      <c r="V611" s="82"/>
      <c r="W611" s="81">
        <f t="shared" ref="W611:W613" si="3609">R611+T611+V611</f>
        <v>0</v>
      </c>
      <c r="X611" s="10"/>
      <c r="Y611" s="151"/>
      <c r="Z611" s="151"/>
      <c r="AA611" s="151"/>
      <c r="AB611" s="151"/>
      <c r="AC611" s="151"/>
      <c r="AD611" s="151"/>
      <c r="AE611" s="159"/>
      <c r="AF611" s="159"/>
      <c r="AG611" s="159"/>
      <c r="AH611" s="159"/>
      <c r="AI611" s="84">
        <f t="shared" ref="AI611" si="3610">IF($I611=AI$6,$E611,0)</f>
        <v>0</v>
      </c>
      <c r="AJ611" s="84">
        <f t="shared" si="3598"/>
        <v>0</v>
      </c>
      <c r="AK611" s="141">
        <f t="shared" ref="AK611:AK613" si="3611">IF($H611&gt;0,AI611,0)</f>
        <v>0</v>
      </c>
      <c r="AL611" s="141">
        <f t="shared" ref="AL611:AL613" si="3612">IF(AK611&gt;0,1,0)</f>
        <v>0</v>
      </c>
      <c r="AM611" s="141">
        <f t="shared" ref="AM611:AM613" si="3613">IF($H611&gt;0,AJ611,0)</f>
        <v>0</v>
      </c>
      <c r="AN611" s="141">
        <f t="shared" ref="AN611:AN613" si="3614">IF(AM611&gt;0,1,0)</f>
        <v>0</v>
      </c>
      <c r="AO611" s="84">
        <f t="shared" ref="AO611" si="3615">IF($I611=AO$6,$E611,0)</f>
        <v>0</v>
      </c>
      <c r="AP611" s="84">
        <f t="shared" si="3599"/>
        <v>0</v>
      </c>
      <c r="AQ611" s="141">
        <f t="shared" ref="AQ611:AQ613" si="3616">IF($H611&gt;0,AO611,0)</f>
        <v>0</v>
      </c>
      <c r="AR611" s="141">
        <f t="shared" ref="AR611:AR613" si="3617">IF(AQ611&gt;0,1,0)</f>
        <v>0</v>
      </c>
      <c r="AS611" s="141">
        <f t="shared" ref="AS611:AS613" si="3618">IF($H611&gt;0,AP611,0)</f>
        <v>0</v>
      </c>
      <c r="AT611" s="141">
        <f t="shared" ref="AT611:AT613" si="3619">IF(AS611&gt;0,1,0)</f>
        <v>0</v>
      </c>
      <c r="AU611" s="141">
        <f>IF($H611&gt;0,#REF!,0)</f>
        <v>0</v>
      </c>
      <c r="AV611" s="141">
        <f t="shared" ref="AV611:AV613" si="3620">IF(AU611&gt;0,1,0)</f>
        <v>0</v>
      </c>
      <c r="AW611" s="141">
        <f>IF($H611&gt;0,#REF!,0)</f>
        <v>0</v>
      </c>
      <c r="AX611" s="141">
        <f t="shared" ref="AX611:AX613" si="3621">IF(AW611&gt;0,1,0)</f>
        <v>0</v>
      </c>
      <c r="AY611" s="247">
        <f t="shared" si="3500"/>
        <v>0</v>
      </c>
      <c r="AZ611" s="85"/>
      <c r="BA611" s="86">
        <v>0</v>
      </c>
    </row>
    <row r="612" spans="1:53" ht="45.75" x14ac:dyDescent="0.65">
      <c r="A612" s="87" t="str">
        <f>IF(E612+G612&gt;0,A610,"")</f>
        <v/>
      </c>
      <c r="B612" s="87" t="str">
        <f>IF(E612+G612&gt;0,B610,"")</f>
        <v/>
      </c>
      <c r="C612" s="76">
        <f>C611</f>
        <v>7</v>
      </c>
      <c r="D612" s="77" t="s">
        <v>332</v>
      </c>
      <c r="E612" s="78">
        <v>0</v>
      </c>
      <c r="F612" s="137">
        <v>1.5</v>
      </c>
      <c r="G612" s="78">
        <v>0</v>
      </c>
      <c r="H612" s="249">
        <f t="shared" si="3499"/>
        <v>0</v>
      </c>
      <c r="I612" s="80">
        <f>SUMIF(Y$14:AT$14,C612,Y$7:AT$7)</f>
        <v>0</v>
      </c>
      <c r="J612" s="81">
        <f t="shared" si="3600"/>
        <v>0</v>
      </c>
      <c r="K612" s="80">
        <f t="shared" si="3601"/>
        <v>0</v>
      </c>
      <c r="L612" s="81">
        <f t="shared" si="3602"/>
        <v>0</v>
      </c>
      <c r="M612" s="81">
        <f t="shared" si="3603"/>
        <v>0</v>
      </c>
      <c r="N612" s="82"/>
      <c r="O612" s="81">
        <f t="shared" si="3604"/>
        <v>0</v>
      </c>
      <c r="Q612" s="83">
        <f t="shared" si="3508"/>
        <v>153.91</v>
      </c>
      <c r="R612" s="81">
        <f t="shared" si="3605"/>
        <v>0</v>
      </c>
      <c r="S612" s="83">
        <f t="shared" si="3606"/>
        <v>230.87</v>
      </c>
      <c r="T612" s="81">
        <f t="shared" si="3607"/>
        <v>0</v>
      </c>
      <c r="U612" s="81">
        <f t="shared" si="3608"/>
        <v>0</v>
      </c>
      <c r="V612" s="82"/>
      <c r="W612" s="81">
        <f t="shared" si="3609"/>
        <v>0</v>
      </c>
      <c r="X612" s="10"/>
      <c r="Y612" s="151"/>
      <c r="Z612" s="151"/>
      <c r="AA612" s="151"/>
      <c r="AB612" s="151"/>
      <c r="AC612" s="151"/>
      <c r="AD612" s="151"/>
      <c r="AE612" s="159"/>
      <c r="AF612" s="159"/>
      <c r="AG612" s="159"/>
      <c r="AH612" s="159"/>
      <c r="AI612" s="84">
        <f>IF($I612=AI$7,$E612,0)</f>
        <v>0</v>
      </c>
      <c r="AJ612" s="84">
        <f>IF($K612=ROUND(AI$7*$F612,2),$G612,0)</f>
        <v>0</v>
      </c>
      <c r="AK612" s="141">
        <f t="shared" si="3611"/>
        <v>0</v>
      </c>
      <c r="AL612" s="141">
        <f t="shared" si="3612"/>
        <v>0</v>
      </c>
      <c r="AM612" s="141">
        <f t="shared" si="3613"/>
        <v>0</v>
      </c>
      <c r="AN612" s="141">
        <f t="shared" si="3614"/>
        <v>0</v>
      </c>
      <c r="AO612" s="84">
        <f>IF($I612=AO$7,$E612,0)</f>
        <v>0</v>
      </c>
      <c r="AP612" s="84">
        <f>IF($K612=ROUND(AO$7*$F612,2),$G612,0)</f>
        <v>0</v>
      </c>
      <c r="AQ612" s="141">
        <f t="shared" si="3616"/>
        <v>0</v>
      </c>
      <c r="AR612" s="141">
        <f t="shared" si="3617"/>
        <v>0</v>
      </c>
      <c r="AS612" s="141">
        <f t="shared" si="3618"/>
        <v>0</v>
      </c>
      <c r="AT612" s="141">
        <f t="shared" si="3619"/>
        <v>0</v>
      </c>
      <c r="AU612" s="141">
        <f>IF($H612&gt;0,#REF!,0)</f>
        <v>0</v>
      </c>
      <c r="AV612" s="141">
        <f t="shared" si="3620"/>
        <v>0</v>
      </c>
      <c r="AW612" s="141">
        <f>IF($H612&gt;0,#REF!,0)</f>
        <v>0</v>
      </c>
      <c r="AX612" s="141">
        <f t="shared" si="3621"/>
        <v>0</v>
      </c>
      <c r="AY612" s="247">
        <f t="shared" si="3500"/>
        <v>0</v>
      </c>
      <c r="AZ612" s="85"/>
      <c r="BA612" s="86">
        <v>0</v>
      </c>
    </row>
    <row r="613" spans="1:53" ht="45.75" x14ac:dyDescent="0.65">
      <c r="A613" s="87" t="str">
        <f>IF(E613+G613&gt;0,A610,"")</f>
        <v/>
      </c>
      <c r="B613" s="87" t="str">
        <f>IF(E613+G613&gt;0,B610,"")</f>
        <v/>
      </c>
      <c r="C613" s="76">
        <f>C611</f>
        <v>7</v>
      </c>
      <c r="D613" s="77" t="s">
        <v>332</v>
      </c>
      <c r="E613" s="78">
        <v>0</v>
      </c>
      <c r="F613" s="137">
        <v>1.1000000000000001</v>
      </c>
      <c r="G613" s="78">
        <v>0</v>
      </c>
      <c r="H613" s="249">
        <f t="shared" si="3499"/>
        <v>0</v>
      </c>
      <c r="I613" s="80">
        <f>SUMIF(Y$14:AT$14,C613,Y$7:AT$7)</f>
        <v>0</v>
      </c>
      <c r="J613" s="81">
        <f t="shared" si="3600"/>
        <v>0</v>
      </c>
      <c r="K613" s="80">
        <f t="shared" si="3601"/>
        <v>0</v>
      </c>
      <c r="L613" s="81">
        <f t="shared" si="3602"/>
        <v>0</v>
      </c>
      <c r="M613" s="81">
        <f t="shared" si="3603"/>
        <v>0</v>
      </c>
      <c r="N613" s="82"/>
      <c r="O613" s="81">
        <f t="shared" si="3604"/>
        <v>0</v>
      </c>
      <c r="Q613" s="83">
        <f t="shared" si="3508"/>
        <v>153.91</v>
      </c>
      <c r="R613" s="81">
        <f t="shared" si="3605"/>
        <v>0</v>
      </c>
      <c r="S613" s="83">
        <f t="shared" si="3606"/>
        <v>169.3</v>
      </c>
      <c r="T613" s="81">
        <f t="shared" si="3607"/>
        <v>0</v>
      </c>
      <c r="U613" s="81">
        <f t="shared" si="3608"/>
        <v>0</v>
      </c>
      <c r="V613" s="82"/>
      <c r="W613" s="81">
        <f t="shared" si="3609"/>
        <v>0</v>
      </c>
      <c r="X613" s="10"/>
      <c r="Y613" s="151"/>
      <c r="Z613" s="151"/>
      <c r="AA613" s="151"/>
      <c r="AB613" s="151"/>
      <c r="AC613" s="151"/>
      <c r="AD613" s="151"/>
      <c r="AE613" s="159"/>
      <c r="AF613" s="159"/>
      <c r="AG613" s="159"/>
      <c r="AH613" s="159"/>
      <c r="AI613" s="84">
        <f>IF($I613=AI$7,$E613,0)</f>
        <v>0</v>
      </c>
      <c r="AJ613" s="84">
        <f>IF($K613=ROUND(AI$7*$F613,2),$G613,0)</f>
        <v>0</v>
      </c>
      <c r="AK613" s="141">
        <f t="shared" si="3611"/>
        <v>0</v>
      </c>
      <c r="AL613" s="141">
        <f t="shared" si="3612"/>
        <v>0</v>
      </c>
      <c r="AM613" s="141">
        <f t="shared" si="3613"/>
        <v>0</v>
      </c>
      <c r="AN613" s="141">
        <f t="shared" si="3614"/>
        <v>0</v>
      </c>
      <c r="AO613" s="84">
        <f>IF($I613=AO$7,$E613,0)</f>
        <v>0</v>
      </c>
      <c r="AP613" s="84">
        <f>IF($K613=ROUND(AO$7*$F613,2),$G613,0)</f>
        <v>0</v>
      </c>
      <c r="AQ613" s="141">
        <f t="shared" si="3616"/>
        <v>0</v>
      </c>
      <c r="AR613" s="141">
        <f t="shared" si="3617"/>
        <v>0</v>
      </c>
      <c r="AS613" s="141">
        <f t="shared" si="3618"/>
        <v>0</v>
      </c>
      <c r="AT613" s="141">
        <f t="shared" si="3619"/>
        <v>0</v>
      </c>
      <c r="AU613" s="141">
        <f>IF($H613&gt;0,#REF!,0)</f>
        <v>0</v>
      </c>
      <c r="AV613" s="141">
        <f t="shared" si="3620"/>
        <v>0</v>
      </c>
      <c r="AW613" s="141">
        <f>IF($H613&gt;0,#REF!,0)</f>
        <v>0</v>
      </c>
      <c r="AX613" s="141">
        <f t="shared" si="3621"/>
        <v>0</v>
      </c>
      <c r="AY613" s="247">
        <f t="shared" si="3500"/>
        <v>0</v>
      </c>
      <c r="AZ613" s="85"/>
      <c r="BA613" s="86">
        <v>0</v>
      </c>
    </row>
    <row r="614" spans="1:53" ht="45.75" x14ac:dyDescent="0.65">
      <c r="A614" s="74" t="s">
        <v>333</v>
      </c>
      <c r="B614" s="74" t="s">
        <v>334</v>
      </c>
      <c r="C614" s="76">
        <f>C615</f>
        <v>6</v>
      </c>
      <c r="D614" s="77" t="s">
        <v>335</v>
      </c>
      <c r="E614" s="78">
        <v>2.71</v>
      </c>
      <c r="F614" s="137">
        <v>1.5</v>
      </c>
      <c r="G614" s="78">
        <v>0</v>
      </c>
      <c r="H614" s="249">
        <f t="shared" si="3499"/>
        <v>2.7100000000000002E-3</v>
      </c>
      <c r="I614" s="80">
        <f>SUMIF(Y$14:AT$14,C614,Y$6:AT$6)</f>
        <v>0</v>
      </c>
      <c r="J614" s="81">
        <f>IF(H614=0,ROUND(E614*I614,2),ROUND(H614*E614,2))</f>
        <v>0.01</v>
      </c>
      <c r="K614" s="80">
        <f>ROUND(F614*I614,2)</f>
        <v>0</v>
      </c>
      <c r="L614" s="81">
        <f>IF(H614=0,ROUND(ROUND(F614*I614,2)*G614,2),ROUND(G614*H614,2))</f>
        <v>0</v>
      </c>
      <c r="M614" s="81">
        <f>L614-ROUND(G614*I614,2)</f>
        <v>0</v>
      </c>
      <c r="N614" s="82"/>
      <c r="O614" s="81">
        <f>J614+L614+N614</f>
        <v>0.01</v>
      </c>
      <c r="Q614" s="83">
        <f t="shared" si="3508"/>
        <v>153.91</v>
      </c>
      <c r="R614" s="81">
        <f>ROUND(Q614*E614,2)</f>
        <v>417.1</v>
      </c>
      <c r="S614" s="83">
        <f>ROUND(F614*Q614,2)</f>
        <v>230.87</v>
      </c>
      <c r="T614" s="81">
        <f>ROUND(S614*G614,2)</f>
        <v>0</v>
      </c>
      <c r="U614" s="81">
        <f>T614-ROUND(Q614*G614,2)</f>
        <v>0</v>
      </c>
      <c r="V614" s="82"/>
      <c r="W614" s="81">
        <f>R614+T614+V614</f>
        <v>417.1</v>
      </c>
      <c r="X614" s="10"/>
      <c r="Y614" s="151"/>
      <c r="Z614" s="151"/>
      <c r="AA614" s="151"/>
      <c r="AB614" s="151"/>
      <c r="AC614" s="151"/>
      <c r="AD614" s="151"/>
      <c r="AE614" s="159"/>
      <c r="AF614" s="159"/>
      <c r="AG614" s="159"/>
      <c r="AH614" s="159"/>
      <c r="AI614" s="84">
        <f>IF($I614=AI$6,$E614,0)</f>
        <v>0</v>
      </c>
      <c r="AJ614" s="84">
        <f t="shared" ref="AJ614:AJ615" si="3622">IF($K614=ROUND(AI$6*$F614,2),$G614,0)</f>
        <v>0</v>
      </c>
      <c r="AK614" s="141">
        <f>IF($H614&gt;0,AI614,0)</f>
        <v>0</v>
      </c>
      <c r="AL614" s="141">
        <f>IF(AK614&gt;0,1,0)</f>
        <v>0</v>
      </c>
      <c r="AM614" s="141">
        <f>IF($H614&gt;0,AJ614,0)</f>
        <v>0</v>
      </c>
      <c r="AN614" s="141">
        <f>IF(AM614&gt;0,1,0)</f>
        <v>0</v>
      </c>
      <c r="AO614" s="84">
        <f>IF($I614=AO$6,$E614,0)</f>
        <v>0</v>
      </c>
      <c r="AP614" s="84">
        <f t="shared" ref="AP614:AP615" si="3623">IF($K614=ROUND(AO$6*$F614,2),$G614,0)</f>
        <v>0</v>
      </c>
      <c r="AQ614" s="141">
        <f>IF($H614&gt;0,AO614,0)</f>
        <v>0</v>
      </c>
      <c r="AR614" s="141">
        <f>IF(AQ614&gt;0,1,0)</f>
        <v>0</v>
      </c>
      <c r="AS614" s="141">
        <f>IF($H614&gt;0,AP614,0)</f>
        <v>0</v>
      </c>
      <c r="AT614" s="141">
        <f>IF(AS614&gt;0,1,0)</f>
        <v>0</v>
      </c>
      <c r="AU614" s="141" t="e">
        <f>IF($H614&gt;0,#REF!,0)</f>
        <v>#REF!</v>
      </c>
      <c r="AV614" s="141" t="e">
        <f>IF(AU614&gt;0,1,0)</f>
        <v>#REF!</v>
      </c>
      <c r="AW614" s="141" t="e">
        <f>IF($H614&gt;0,#REF!,0)</f>
        <v>#REF!</v>
      </c>
      <c r="AX614" s="141" t="e">
        <f>IF(AW614&gt;0,1,0)</f>
        <v>#REF!</v>
      </c>
      <c r="AY614" s="247">
        <f t="shared" si="3500"/>
        <v>3.5000000000000001E-3</v>
      </c>
      <c r="AZ614" s="85"/>
      <c r="BA614" s="86">
        <v>3.5</v>
      </c>
    </row>
    <row r="615" spans="1:53" ht="45.75" x14ac:dyDescent="0.65">
      <c r="A615" s="87" t="str">
        <f>IF(E615+G615&gt;0,A614,"")</f>
        <v/>
      </c>
      <c r="B615" s="87" t="str">
        <f>IF(E615+G615&gt;0,B614,"")</f>
        <v/>
      </c>
      <c r="C615" s="76">
        <v>6</v>
      </c>
      <c r="D615" s="77" t="s">
        <v>335</v>
      </c>
      <c r="E615" s="78">
        <v>0</v>
      </c>
      <c r="F615" s="137">
        <v>1.1000000000000001</v>
      </c>
      <c r="G615" s="78">
        <v>0</v>
      </c>
      <c r="H615" s="249">
        <f t="shared" si="3499"/>
        <v>0</v>
      </c>
      <c r="I615" s="80">
        <f>SUMIF(Y$14:AT$14,C615,Y$6:AT$6)</f>
        <v>0</v>
      </c>
      <c r="J615" s="81">
        <f t="shared" ref="J615:J617" si="3624">IF(H615=0,ROUND(E615*I615,2),ROUND(H615*E615,2))</f>
        <v>0</v>
      </c>
      <c r="K615" s="80">
        <f t="shared" ref="K615:K617" si="3625">ROUND(F615*I615,2)</f>
        <v>0</v>
      </c>
      <c r="L615" s="81">
        <f t="shared" ref="L615:L617" si="3626">IF(H615=0,ROUND(ROUND(F615*I615,2)*G615,2),ROUND(G615*H615,2))</f>
        <v>0</v>
      </c>
      <c r="M615" s="81">
        <f t="shared" ref="M615:M617" si="3627">L615-ROUND(G615*I615,2)</f>
        <v>0</v>
      </c>
      <c r="N615" s="82"/>
      <c r="O615" s="81">
        <f t="shared" ref="O615:O617" si="3628">J615+L615+N615</f>
        <v>0</v>
      </c>
      <c r="Q615" s="83">
        <f t="shared" si="3508"/>
        <v>153.91</v>
      </c>
      <c r="R615" s="81">
        <f t="shared" ref="R615:R617" si="3629">ROUND(Q615*E615,2)</f>
        <v>0</v>
      </c>
      <c r="S615" s="83">
        <f t="shared" ref="S615:S617" si="3630">ROUND(F615*Q615,2)</f>
        <v>169.3</v>
      </c>
      <c r="T615" s="81">
        <f t="shared" ref="T615:T617" si="3631">ROUND(S615*G615,2)</f>
        <v>0</v>
      </c>
      <c r="U615" s="81">
        <f t="shared" ref="U615:U617" si="3632">T615-ROUND(Q615*G615,2)</f>
        <v>0</v>
      </c>
      <c r="V615" s="82"/>
      <c r="W615" s="81">
        <f t="shared" ref="W615:W617" si="3633">R615+T615+V615</f>
        <v>0</v>
      </c>
      <c r="X615" s="10"/>
      <c r="Y615" s="151"/>
      <c r="Z615" s="151"/>
      <c r="AA615" s="151"/>
      <c r="AB615" s="151"/>
      <c r="AC615" s="151"/>
      <c r="AD615" s="151"/>
      <c r="AE615" s="159"/>
      <c r="AF615" s="159"/>
      <c r="AG615" s="159"/>
      <c r="AH615" s="159"/>
      <c r="AI615" s="84">
        <f t="shared" ref="AI615" si="3634">IF($I615=AI$6,$E615,0)</f>
        <v>0</v>
      </c>
      <c r="AJ615" s="84">
        <f t="shared" si="3622"/>
        <v>0</v>
      </c>
      <c r="AK615" s="141">
        <f t="shared" ref="AK615:AK617" si="3635">IF($H615&gt;0,AI615,0)</f>
        <v>0</v>
      </c>
      <c r="AL615" s="141">
        <f t="shared" ref="AL615:AL617" si="3636">IF(AK615&gt;0,1,0)</f>
        <v>0</v>
      </c>
      <c r="AM615" s="141">
        <f t="shared" ref="AM615:AM617" si="3637">IF($H615&gt;0,AJ615,0)</f>
        <v>0</v>
      </c>
      <c r="AN615" s="141">
        <f t="shared" ref="AN615:AN617" si="3638">IF(AM615&gt;0,1,0)</f>
        <v>0</v>
      </c>
      <c r="AO615" s="84">
        <f t="shared" ref="AO615" si="3639">IF($I615=AO$6,$E615,0)</f>
        <v>0</v>
      </c>
      <c r="AP615" s="84">
        <f t="shared" si="3623"/>
        <v>0</v>
      </c>
      <c r="AQ615" s="141">
        <f t="shared" ref="AQ615:AQ617" si="3640">IF($H615&gt;0,AO615,0)</f>
        <v>0</v>
      </c>
      <c r="AR615" s="141">
        <f t="shared" ref="AR615:AR617" si="3641">IF(AQ615&gt;0,1,0)</f>
        <v>0</v>
      </c>
      <c r="AS615" s="141">
        <f t="shared" ref="AS615:AS617" si="3642">IF($H615&gt;0,AP615,0)</f>
        <v>0</v>
      </c>
      <c r="AT615" s="141">
        <f t="shared" ref="AT615:AT617" si="3643">IF(AS615&gt;0,1,0)</f>
        <v>0</v>
      </c>
      <c r="AU615" s="141">
        <f>IF($H615&gt;0,#REF!,0)</f>
        <v>0</v>
      </c>
      <c r="AV615" s="141">
        <f t="shared" ref="AV615:AV617" si="3644">IF(AU615&gt;0,1,0)</f>
        <v>0</v>
      </c>
      <c r="AW615" s="141">
        <f>IF($H615&gt;0,#REF!,0)</f>
        <v>0</v>
      </c>
      <c r="AX615" s="141">
        <f t="shared" ref="AX615:AX617" si="3645">IF(AW615&gt;0,1,0)</f>
        <v>0</v>
      </c>
      <c r="AY615" s="247">
        <f t="shared" si="3500"/>
        <v>0</v>
      </c>
      <c r="AZ615" s="85"/>
      <c r="BA615" s="86">
        <v>0</v>
      </c>
    </row>
    <row r="616" spans="1:53" ht="45.75" x14ac:dyDescent="0.65">
      <c r="A616" s="87" t="str">
        <f>IF(E616+G616&gt;0,A614,"")</f>
        <v/>
      </c>
      <c r="B616" s="87" t="str">
        <f>IF(E616+G616&gt;0,B614,"")</f>
        <v/>
      </c>
      <c r="C616" s="76">
        <f>C615</f>
        <v>6</v>
      </c>
      <c r="D616" s="77" t="s">
        <v>335</v>
      </c>
      <c r="E616" s="78">
        <v>0</v>
      </c>
      <c r="F616" s="137">
        <v>1.5</v>
      </c>
      <c r="G616" s="78">
        <v>0</v>
      </c>
      <c r="H616" s="249">
        <f t="shared" si="3499"/>
        <v>0</v>
      </c>
      <c r="I616" s="80">
        <f>SUMIF(Y$14:AT$14,C616,Y$7:AT$7)</f>
        <v>0</v>
      </c>
      <c r="J616" s="81">
        <f t="shared" si="3624"/>
        <v>0</v>
      </c>
      <c r="K616" s="80">
        <f t="shared" si="3625"/>
        <v>0</v>
      </c>
      <c r="L616" s="81">
        <f t="shared" si="3626"/>
        <v>0</v>
      </c>
      <c r="M616" s="81">
        <f t="shared" si="3627"/>
        <v>0</v>
      </c>
      <c r="N616" s="82"/>
      <c r="O616" s="81">
        <f t="shared" si="3628"/>
        <v>0</v>
      </c>
      <c r="Q616" s="83">
        <f t="shared" si="3508"/>
        <v>153.91</v>
      </c>
      <c r="R616" s="81">
        <f t="shared" si="3629"/>
        <v>0</v>
      </c>
      <c r="S616" s="83">
        <f t="shared" si="3630"/>
        <v>230.87</v>
      </c>
      <c r="T616" s="81">
        <f t="shared" si="3631"/>
        <v>0</v>
      </c>
      <c r="U616" s="81">
        <f t="shared" si="3632"/>
        <v>0</v>
      </c>
      <c r="V616" s="82"/>
      <c r="W616" s="81">
        <f t="shared" si="3633"/>
        <v>0</v>
      </c>
      <c r="X616" s="10"/>
      <c r="Y616" s="151"/>
      <c r="Z616" s="151"/>
      <c r="AA616" s="151"/>
      <c r="AB616" s="151"/>
      <c r="AC616" s="151"/>
      <c r="AD616" s="151"/>
      <c r="AE616" s="159"/>
      <c r="AF616" s="159"/>
      <c r="AG616" s="159"/>
      <c r="AH616" s="159"/>
      <c r="AI616" s="84">
        <f>IF($I616=AI$7,$E616,0)</f>
        <v>0</v>
      </c>
      <c r="AJ616" s="84">
        <f>IF($K616=ROUND(AI$7*$F616,2),$G616,0)</f>
        <v>0</v>
      </c>
      <c r="AK616" s="141">
        <f t="shared" si="3635"/>
        <v>0</v>
      </c>
      <c r="AL616" s="141">
        <f t="shared" si="3636"/>
        <v>0</v>
      </c>
      <c r="AM616" s="141">
        <f t="shared" si="3637"/>
        <v>0</v>
      </c>
      <c r="AN616" s="141">
        <f t="shared" si="3638"/>
        <v>0</v>
      </c>
      <c r="AO616" s="84">
        <f>IF($I616=AO$7,$E616,0)</f>
        <v>0</v>
      </c>
      <c r="AP616" s="84">
        <f>IF($K616=ROUND(AO$7*$F616,2),$G616,0)</f>
        <v>0</v>
      </c>
      <c r="AQ616" s="141">
        <f t="shared" si="3640"/>
        <v>0</v>
      </c>
      <c r="AR616" s="141">
        <f t="shared" si="3641"/>
        <v>0</v>
      </c>
      <c r="AS616" s="141">
        <f t="shared" si="3642"/>
        <v>0</v>
      </c>
      <c r="AT616" s="141">
        <f t="shared" si="3643"/>
        <v>0</v>
      </c>
      <c r="AU616" s="141">
        <f>IF($H616&gt;0,#REF!,0)</f>
        <v>0</v>
      </c>
      <c r="AV616" s="141">
        <f t="shared" si="3644"/>
        <v>0</v>
      </c>
      <c r="AW616" s="141">
        <f>IF($H616&gt;0,#REF!,0)</f>
        <v>0</v>
      </c>
      <c r="AX616" s="141">
        <f t="shared" si="3645"/>
        <v>0</v>
      </c>
      <c r="AY616" s="247">
        <f t="shared" si="3500"/>
        <v>0</v>
      </c>
      <c r="AZ616" s="85"/>
      <c r="BA616" s="86">
        <v>0</v>
      </c>
    </row>
    <row r="617" spans="1:53" ht="45.75" x14ac:dyDescent="0.65">
      <c r="A617" s="87" t="str">
        <f>IF(E617+G617&gt;0,A614,"")</f>
        <v/>
      </c>
      <c r="B617" s="87" t="str">
        <f>IF(E617+G617&gt;0,B614,"")</f>
        <v/>
      </c>
      <c r="C617" s="76">
        <f>C615</f>
        <v>6</v>
      </c>
      <c r="D617" s="77" t="s">
        <v>335</v>
      </c>
      <c r="E617" s="78">
        <v>0</v>
      </c>
      <c r="F617" s="137">
        <v>1.1000000000000001</v>
      </c>
      <c r="G617" s="78">
        <v>0</v>
      </c>
      <c r="H617" s="249">
        <f t="shared" si="3499"/>
        <v>0</v>
      </c>
      <c r="I617" s="80">
        <f>SUMIF(Y$14:AT$14,C617,Y$7:AT$7)</f>
        <v>0</v>
      </c>
      <c r="J617" s="81">
        <f t="shared" si="3624"/>
        <v>0</v>
      </c>
      <c r="K617" s="80">
        <f t="shared" si="3625"/>
        <v>0</v>
      </c>
      <c r="L617" s="81">
        <f t="shared" si="3626"/>
        <v>0</v>
      </c>
      <c r="M617" s="81">
        <f t="shared" si="3627"/>
        <v>0</v>
      </c>
      <c r="N617" s="82"/>
      <c r="O617" s="81">
        <f t="shared" si="3628"/>
        <v>0</v>
      </c>
      <c r="Q617" s="83">
        <f t="shared" si="3508"/>
        <v>153.91</v>
      </c>
      <c r="R617" s="81">
        <f t="shared" si="3629"/>
        <v>0</v>
      </c>
      <c r="S617" s="83">
        <f t="shared" si="3630"/>
        <v>169.3</v>
      </c>
      <c r="T617" s="81">
        <f t="shared" si="3631"/>
        <v>0</v>
      </c>
      <c r="U617" s="81">
        <f t="shared" si="3632"/>
        <v>0</v>
      </c>
      <c r="V617" s="82"/>
      <c r="W617" s="81">
        <f t="shared" si="3633"/>
        <v>0</v>
      </c>
      <c r="X617" s="10"/>
      <c r="Y617" s="151"/>
      <c r="Z617" s="151"/>
      <c r="AA617" s="151"/>
      <c r="AB617" s="151"/>
      <c r="AC617" s="151"/>
      <c r="AD617" s="151"/>
      <c r="AE617" s="159"/>
      <c r="AF617" s="159"/>
      <c r="AG617" s="159"/>
      <c r="AH617" s="159"/>
      <c r="AI617" s="84">
        <f>IF($I617=AI$7,$E617,0)</f>
        <v>0</v>
      </c>
      <c r="AJ617" s="84">
        <f>IF($K617=ROUND(AI$7*$F617,2),$G617,0)</f>
        <v>0</v>
      </c>
      <c r="AK617" s="141">
        <f t="shared" si="3635"/>
        <v>0</v>
      </c>
      <c r="AL617" s="141">
        <f t="shared" si="3636"/>
        <v>0</v>
      </c>
      <c r="AM617" s="141">
        <f t="shared" si="3637"/>
        <v>0</v>
      </c>
      <c r="AN617" s="141">
        <f t="shared" si="3638"/>
        <v>0</v>
      </c>
      <c r="AO617" s="84">
        <f>IF($I617=AO$7,$E617,0)</f>
        <v>0</v>
      </c>
      <c r="AP617" s="84">
        <f>IF($K617=ROUND(AO$7*$F617,2),$G617,0)</f>
        <v>0</v>
      </c>
      <c r="AQ617" s="141">
        <f t="shared" si="3640"/>
        <v>0</v>
      </c>
      <c r="AR617" s="141">
        <f t="shared" si="3641"/>
        <v>0</v>
      </c>
      <c r="AS617" s="141">
        <f t="shared" si="3642"/>
        <v>0</v>
      </c>
      <c r="AT617" s="141">
        <f t="shared" si="3643"/>
        <v>0</v>
      </c>
      <c r="AU617" s="141">
        <f>IF($H617&gt;0,#REF!,0)</f>
        <v>0</v>
      </c>
      <c r="AV617" s="141">
        <f t="shared" si="3644"/>
        <v>0</v>
      </c>
      <c r="AW617" s="141">
        <f>IF($H617&gt;0,#REF!,0)</f>
        <v>0</v>
      </c>
      <c r="AX617" s="141">
        <f t="shared" si="3645"/>
        <v>0</v>
      </c>
      <c r="AY617" s="247">
        <f t="shared" si="3500"/>
        <v>0</v>
      </c>
      <c r="AZ617" s="85"/>
      <c r="BA617" s="86">
        <v>0</v>
      </c>
    </row>
    <row r="618" spans="1:53" ht="45.75" x14ac:dyDescent="0.65">
      <c r="A618" s="74" t="s">
        <v>333</v>
      </c>
      <c r="B618" s="74" t="s">
        <v>336</v>
      </c>
      <c r="C618" s="76">
        <f>C619</f>
        <v>6</v>
      </c>
      <c r="D618" s="77" t="s">
        <v>335</v>
      </c>
      <c r="E618" s="78">
        <v>1.835</v>
      </c>
      <c r="F618" s="137">
        <v>1.5</v>
      </c>
      <c r="G618" s="78">
        <v>0</v>
      </c>
      <c r="H618" s="249">
        <f t="shared" si="3499"/>
        <v>1.835E-3</v>
      </c>
      <c r="I618" s="80">
        <f>SUMIF(Y$14:AT$14,C618,Y$6:AT$6)</f>
        <v>0</v>
      </c>
      <c r="J618" s="81">
        <f>IF(H618=0,ROUND(E618*I618,2),ROUND(H618*E618,2))</f>
        <v>0</v>
      </c>
      <c r="K618" s="80">
        <f>ROUND(F618*I618,2)</f>
        <v>0</v>
      </c>
      <c r="L618" s="81">
        <f>IF(H618=0,ROUND(ROUND(F618*I618,2)*G618,2),ROUND(G618*H618,2))</f>
        <v>0</v>
      </c>
      <c r="M618" s="81">
        <f>L618-ROUND(G618*I618,2)</f>
        <v>0</v>
      </c>
      <c r="N618" s="82"/>
      <c r="O618" s="81">
        <f>J618+L618+N618</f>
        <v>0</v>
      </c>
      <c r="Q618" s="83">
        <f t="shared" si="3508"/>
        <v>153.91</v>
      </c>
      <c r="R618" s="81">
        <f>ROUND(Q618*E618,2)</f>
        <v>282.42</v>
      </c>
      <c r="S618" s="83">
        <f>ROUND(F618*Q618,2)</f>
        <v>230.87</v>
      </c>
      <c r="T618" s="81">
        <f>ROUND(S618*G618,2)</f>
        <v>0</v>
      </c>
      <c r="U618" s="81">
        <f>T618-ROUND(Q618*G618,2)</f>
        <v>0</v>
      </c>
      <c r="V618" s="82"/>
      <c r="W618" s="81">
        <f>R618+T618+V618</f>
        <v>282.42</v>
      </c>
      <c r="X618" s="10"/>
      <c r="Y618" s="151"/>
      <c r="Z618" s="151"/>
      <c r="AA618" s="151"/>
      <c r="AB618" s="151"/>
      <c r="AC618" s="151"/>
      <c r="AD618" s="151"/>
      <c r="AE618" s="159"/>
      <c r="AF618" s="159"/>
      <c r="AG618" s="159"/>
      <c r="AH618" s="159"/>
      <c r="AI618" s="84">
        <f>IF($I618=AI$6,$E618,0)</f>
        <v>0</v>
      </c>
      <c r="AJ618" s="84">
        <f t="shared" ref="AJ618:AJ619" si="3646">IF($K618=ROUND(AI$6*$F618,2),$G618,0)</f>
        <v>0</v>
      </c>
      <c r="AK618" s="141">
        <f>IF($H618&gt;0,AI618,0)</f>
        <v>0</v>
      </c>
      <c r="AL618" s="141">
        <f>IF(AK618&gt;0,1,0)</f>
        <v>0</v>
      </c>
      <c r="AM618" s="141">
        <f>IF($H618&gt;0,AJ618,0)</f>
        <v>0</v>
      </c>
      <c r="AN618" s="141">
        <f>IF(AM618&gt;0,1,0)</f>
        <v>0</v>
      </c>
      <c r="AO618" s="84">
        <f>IF($I618=AO$6,$E618,0)</f>
        <v>0</v>
      </c>
      <c r="AP618" s="84">
        <f t="shared" ref="AP618:AP619" si="3647">IF($K618=ROUND(AO$6*$F618,2),$G618,0)</f>
        <v>0</v>
      </c>
      <c r="AQ618" s="141">
        <f>IF($H618&gt;0,AO618,0)</f>
        <v>0</v>
      </c>
      <c r="AR618" s="141">
        <f>IF(AQ618&gt;0,1,0)</f>
        <v>0</v>
      </c>
      <c r="AS618" s="141">
        <f>IF($H618&gt;0,AP618,0)</f>
        <v>0</v>
      </c>
      <c r="AT618" s="141">
        <f>IF(AS618&gt;0,1,0)</f>
        <v>0</v>
      </c>
      <c r="AU618" s="141" t="e">
        <f>IF($H618&gt;0,#REF!,0)</f>
        <v>#REF!</v>
      </c>
      <c r="AV618" s="141" t="e">
        <f>IF(AU618&gt;0,1,0)</f>
        <v>#REF!</v>
      </c>
      <c r="AW618" s="141" t="e">
        <f>IF($H618&gt;0,#REF!,0)</f>
        <v>#REF!</v>
      </c>
      <c r="AX618" s="141" t="e">
        <f>IF(AW618&gt;0,1,0)</f>
        <v>#REF!</v>
      </c>
      <c r="AY618" s="247">
        <f t="shared" si="3500"/>
        <v>2.3E-3</v>
      </c>
      <c r="AZ618" s="85"/>
      <c r="BA618" s="86">
        <v>2.2999999999999998</v>
      </c>
    </row>
    <row r="619" spans="1:53" ht="45.75" x14ac:dyDescent="0.65">
      <c r="A619" s="87" t="str">
        <f>IF(E619+G619&gt;0,A618,"")</f>
        <v/>
      </c>
      <c r="B619" s="87" t="str">
        <f>IF(E619+G619&gt;0,B618,"")</f>
        <v/>
      </c>
      <c r="C619" s="76">
        <v>6</v>
      </c>
      <c r="D619" s="77" t="s">
        <v>335</v>
      </c>
      <c r="E619" s="78">
        <v>0</v>
      </c>
      <c r="F619" s="137">
        <v>1.1000000000000001</v>
      </c>
      <c r="G619" s="78">
        <v>0</v>
      </c>
      <c r="H619" s="249">
        <f t="shared" si="3499"/>
        <v>0</v>
      </c>
      <c r="I619" s="80">
        <f>SUMIF(Y$14:AT$14,C619,Y$6:AT$6)</f>
        <v>0</v>
      </c>
      <c r="J619" s="81">
        <f t="shared" ref="J619:J621" si="3648">IF(H619=0,ROUND(E619*I619,2),ROUND(H619*E619,2))</f>
        <v>0</v>
      </c>
      <c r="K619" s="80">
        <f t="shared" ref="K619:K621" si="3649">ROUND(F619*I619,2)</f>
        <v>0</v>
      </c>
      <c r="L619" s="81">
        <f t="shared" ref="L619:L621" si="3650">IF(H619=0,ROUND(ROUND(F619*I619,2)*G619,2),ROUND(G619*H619,2))</f>
        <v>0</v>
      </c>
      <c r="M619" s="81">
        <f t="shared" ref="M619:M621" si="3651">L619-ROUND(G619*I619,2)</f>
        <v>0</v>
      </c>
      <c r="N619" s="82"/>
      <c r="O619" s="81">
        <f t="shared" ref="O619:O621" si="3652">J619+L619+N619</f>
        <v>0</v>
      </c>
      <c r="Q619" s="83">
        <f t="shared" si="3508"/>
        <v>153.91</v>
      </c>
      <c r="R619" s="81">
        <f t="shared" ref="R619:R621" si="3653">ROUND(Q619*E619,2)</f>
        <v>0</v>
      </c>
      <c r="S619" s="83">
        <f t="shared" ref="S619:S621" si="3654">ROUND(F619*Q619,2)</f>
        <v>169.3</v>
      </c>
      <c r="T619" s="81">
        <f t="shared" ref="T619:T621" si="3655">ROUND(S619*G619,2)</f>
        <v>0</v>
      </c>
      <c r="U619" s="81">
        <f t="shared" ref="U619:U621" si="3656">T619-ROUND(Q619*G619,2)</f>
        <v>0</v>
      </c>
      <c r="V619" s="82"/>
      <c r="W619" s="81">
        <f t="shared" ref="W619:W621" si="3657">R619+T619+V619</f>
        <v>0</v>
      </c>
      <c r="X619" s="10"/>
      <c r="Y619" s="151"/>
      <c r="Z619" s="151"/>
      <c r="AA619" s="151"/>
      <c r="AB619" s="151"/>
      <c r="AC619" s="151"/>
      <c r="AD619" s="151"/>
      <c r="AE619" s="159"/>
      <c r="AF619" s="159"/>
      <c r="AG619" s="159"/>
      <c r="AH619" s="159"/>
      <c r="AI619" s="84">
        <f t="shared" ref="AI619" si="3658">IF($I619=AI$6,$E619,0)</f>
        <v>0</v>
      </c>
      <c r="AJ619" s="84">
        <f t="shared" si="3646"/>
        <v>0</v>
      </c>
      <c r="AK619" s="141">
        <f t="shared" ref="AK619:AK621" si="3659">IF($H619&gt;0,AI619,0)</f>
        <v>0</v>
      </c>
      <c r="AL619" s="141">
        <f t="shared" ref="AL619:AL621" si="3660">IF(AK619&gt;0,1,0)</f>
        <v>0</v>
      </c>
      <c r="AM619" s="141">
        <f t="shared" ref="AM619:AM621" si="3661">IF($H619&gt;0,AJ619,0)</f>
        <v>0</v>
      </c>
      <c r="AN619" s="141">
        <f t="shared" ref="AN619:AN621" si="3662">IF(AM619&gt;0,1,0)</f>
        <v>0</v>
      </c>
      <c r="AO619" s="84">
        <f t="shared" ref="AO619" si="3663">IF($I619=AO$6,$E619,0)</f>
        <v>0</v>
      </c>
      <c r="AP619" s="84">
        <f t="shared" si="3647"/>
        <v>0</v>
      </c>
      <c r="AQ619" s="141">
        <f t="shared" ref="AQ619:AQ621" si="3664">IF($H619&gt;0,AO619,0)</f>
        <v>0</v>
      </c>
      <c r="AR619" s="141">
        <f t="shared" ref="AR619:AR621" si="3665">IF(AQ619&gt;0,1,0)</f>
        <v>0</v>
      </c>
      <c r="AS619" s="141">
        <f t="shared" ref="AS619:AS621" si="3666">IF($H619&gt;0,AP619,0)</f>
        <v>0</v>
      </c>
      <c r="AT619" s="141">
        <f t="shared" ref="AT619:AT621" si="3667">IF(AS619&gt;0,1,0)</f>
        <v>0</v>
      </c>
      <c r="AU619" s="141">
        <f>IF($H619&gt;0,#REF!,0)</f>
        <v>0</v>
      </c>
      <c r="AV619" s="141">
        <f t="shared" ref="AV619:AV621" si="3668">IF(AU619&gt;0,1,0)</f>
        <v>0</v>
      </c>
      <c r="AW619" s="141">
        <f>IF($H619&gt;0,#REF!,0)</f>
        <v>0</v>
      </c>
      <c r="AX619" s="141">
        <f t="shared" ref="AX619:AX621" si="3669">IF(AW619&gt;0,1,0)</f>
        <v>0</v>
      </c>
      <c r="AY619" s="247">
        <f t="shared" si="3500"/>
        <v>0</v>
      </c>
      <c r="AZ619" s="85"/>
      <c r="BA619" s="86">
        <v>0</v>
      </c>
    </row>
    <row r="620" spans="1:53" ht="45.75" x14ac:dyDescent="0.65">
      <c r="A620" s="87" t="str">
        <f>IF(E620+G620&gt;0,A618,"")</f>
        <v/>
      </c>
      <c r="B620" s="87" t="str">
        <f>IF(E620+G620&gt;0,B618,"")</f>
        <v/>
      </c>
      <c r="C620" s="76">
        <f>C619</f>
        <v>6</v>
      </c>
      <c r="D620" s="77" t="s">
        <v>335</v>
      </c>
      <c r="E620" s="78">
        <v>0</v>
      </c>
      <c r="F620" s="137">
        <v>1.5</v>
      </c>
      <c r="G620" s="78">
        <v>0</v>
      </c>
      <c r="H620" s="249">
        <f t="shared" si="3499"/>
        <v>0</v>
      </c>
      <c r="I620" s="80">
        <f>SUMIF(Y$14:AT$14,C620,Y$7:AT$7)</f>
        <v>0</v>
      </c>
      <c r="J620" s="81">
        <f t="shared" si="3648"/>
        <v>0</v>
      </c>
      <c r="K620" s="80">
        <f t="shared" si="3649"/>
        <v>0</v>
      </c>
      <c r="L620" s="81">
        <f t="shared" si="3650"/>
        <v>0</v>
      </c>
      <c r="M620" s="81">
        <f t="shared" si="3651"/>
        <v>0</v>
      </c>
      <c r="N620" s="82"/>
      <c r="O620" s="81">
        <f t="shared" si="3652"/>
        <v>0</v>
      </c>
      <c r="Q620" s="83">
        <f t="shared" si="3508"/>
        <v>153.91</v>
      </c>
      <c r="R620" s="81">
        <f t="shared" si="3653"/>
        <v>0</v>
      </c>
      <c r="S620" s="83">
        <f t="shared" si="3654"/>
        <v>230.87</v>
      </c>
      <c r="T620" s="81">
        <f t="shared" si="3655"/>
        <v>0</v>
      </c>
      <c r="U620" s="81">
        <f t="shared" si="3656"/>
        <v>0</v>
      </c>
      <c r="V620" s="82"/>
      <c r="W620" s="81">
        <f t="shared" si="3657"/>
        <v>0</v>
      </c>
      <c r="X620" s="10"/>
      <c r="Y620" s="151"/>
      <c r="Z620" s="151"/>
      <c r="AA620" s="151"/>
      <c r="AB620" s="151"/>
      <c r="AC620" s="151"/>
      <c r="AD620" s="151"/>
      <c r="AE620" s="159"/>
      <c r="AF620" s="159"/>
      <c r="AG620" s="159"/>
      <c r="AH620" s="159"/>
      <c r="AI620" s="84">
        <f>IF($I620=AI$7,$E620,0)</f>
        <v>0</v>
      </c>
      <c r="AJ620" s="84">
        <f>IF($K620=ROUND(AI$7*$F620,2),$G620,0)</f>
        <v>0</v>
      </c>
      <c r="AK620" s="141">
        <f t="shared" si="3659"/>
        <v>0</v>
      </c>
      <c r="AL620" s="141">
        <f t="shared" si="3660"/>
        <v>0</v>
      </c>
      <c r="AM620" s="141">
        <f t="shared" si="3661"/>
        <v>0</v>
      </c>
      <c r="AN620" s="141">
        <f t="shared" si="3662"/>
        <v>0</v>
      </c>
      <c r="AO620" s="84">
        <f>IF($I620=AO$7,$E620,0)</f>
        <v>0</v>
      </c>
      <c r="AP620" s="84">
        <f>IF($K620=ROUND(AO$7*$F620,2),$G620,0)</f>
        <v>0</v>
      </c>
      <c r="AQ620" s="141">
        <f t="shared" si="3664"/>
        <v>0</v>
      </c>
      <c r="AR620" s="141">
        <f t="shared" si="3665"/>
        <v>0</v>
      </c>
      <c r="AS620" s="141">
        <f t="shared" si="3666"/>
        <v>0</v>
      </c>
      <c r="AT620" s="141">
        <f t="shared" si="3667"/>
        <v>0</v>
      </c>
      <c r="AU620" s="141">
        <f>IF($H620&gt;0,#REF!,0)</f>
        <v>0</v>
      </c>
      <c r="AV620" s="141">
        <f t="shared" si="3668"/>
        <v>0</v>
      </c>
      <c r="AW620" s="141">
        <f>IF($H620&gt;0,#REF!,0)</f>
        <v>0</v>
      </c>
      <c r="AX620" s="141">
        <f t="shared" si="3669"/>
        <v>0</v>
      </c>
      <c r="AY620" s="247">
        <f t="shared" si="3500"/>
        <v>0</v>
      </c>
      <c r="AZ620" s="85"/>
      <c r="BA620" s="86">
        <v>0</v>
      </c>
    </row>
    <row r="621" spans="1:53" ht="45.75" x14ac:dyDescent="0.65">
      <c r="A621" s="87" t="str">
        <f>IF(E621+G621&gt;0,A618,"")</f>
        <v/>
      </c>
      <c r="B621" s="87" t="str">
        <f>IF(E621+G621&gt;0,B618,"")</f>
        <v/>
      </c>
      <c r="C621" s="76">
        <f>C619</f>
        <v>6</v>
      </c>
      <c r="D621" s="77" t="s">
        <v>335</v>
      </c>
      <c r="E621" s="78">
        <v>0</v>
      </c>
      <c r="F621" s="137">
        <v>1.1000000000000001</v>
      </c>
      <c r="G621" s="78">
        <v>0</v>
      </c>
      <c r="H621" s="249">
        <f t="shared" si="3499"/>
        <v>0</v>
      </c>
      <c r="I621" s="80">
        <f>SUMIF(Y$14:AT$14,C621,Y$7:AT$7)</f>
        <v>0</v>
      </c>
      <c r="J621" s="81">
        <f t="shared" si="3648"/>
        <v>0</v>
      </c>
      <c r="K621" s="80">
        <f t="shared" si="3649"/>
        <v>0</v>
      </c>
      <c r="L621" s="81">
        <f t="shared" si="3650"/>
        <v>0</v>
      </c>
      <c r="M621" s="81">
        <f t="shared" si="3651"/>
        <v>0</v>
      </c>
      <c r="N621" s="82"/>
      <c r="O621" s="81">
        <f t="shared" si="3652"/>
        <v>0</v>
      </c>
      <c r="Q621" s="83">
        <f t="shared" si="3508"/>
        <v>153.91</v>
      </c>
      <c r="R621" s="81">
        <f t="shared" si="3653"/>
        <v>0</v>
      </c>
      <c r="S621" s="83">
        <f t="shared" si="3654"/>
        <v>169.3</v>
      </c>
      <c r="T621" s="81">
        <f t="shared" si="3655"/>
        <v>0</v>
      </c>
      <c r="U621" s="81">
        <f t="shared" si="3656"/>
        <v>0</v>
      </c>
      <c r="V621" s="82"/>
      <c r="W621" s="81">
        <f t="shared" si="3657"/>
        <v>0</v>
      </c>
      <c r="X621" s="10"/>
      <c r="Y621" s="151"/>
      <c r="Z621" s="151"/>
      <c r="AA621" s="151"/>
      <c r="AB621" s="151"/>
      <c r="AC621" s="151"/>
      <c r="AD621" s="151"/>
      <c r="AE621" s="159"/>
      <c r="AF621" s="159"/>
      <c r="AG621" s="159"/>
      <c r="AH621" s="159"/>
      <c r="AI621" s="84">
        <f>IF($I621=AI$7,$E621,0)</f>
        <v>0</v>
      </c>
      <c r="AJ621" s="84">
        <f>IF($K621=ROUND(AI$7*$F621,2),$G621,0)</f>
        <v>0</v>
      </c>
      <c r="AK621" s="141">
        <f t="shared" si="3659"/>
        <v>0</v>
      </c>
      <c r="AL621" s="141">
        <f t="shared" si="3660"/>
        <v>0</v>
      </c>
      <c r="AM621" s="141">
        <f t="shared" si="3661"/>
        <v>0</v>
      </c>
      <c r="AN621" s="141">
        <f t="shared" si="3662"/>
        <v>0</v>
      </c>
      <c r="AO621" s="84">
        <f>IF($I621=AO$7,$E621,0)</f>
        <v>0</v>
      </c>
      <c r="AP621" s="84">
        <f>IF($K621=ROUND(AO$7*$F621,2),$G621,0)</f>
        <v>0</v>
      </c>
      <c r="AQ621" s="141">
        <f t="shared" si="3664"/>
        <v>0</v>
      </c>
      <c r="AR621" s="141">
        <f t="shared" si="3665"/>
        <v>0</v>
      </c>
      <c r="AS621" s="141">
        <f t="shared" si="3666"/>
        <v>0</v>
      </c>
      <c r="AT621" s="141">
        <f t="shared" si="3667"/>
        <v>0</v>
      </c>
      <c r="AU621" s="141">
        <f>IF($H621&gt;0,#REF!,0)</f>
        <v>0</v>
      </c>
      <c r="AV621" s="141">
        <f t="shared" si="3668"/>
        <v>0</v>
      </c>
      <c r="AW621" s="141">
        <f>IF($H621&gt;0,#REF!,0)</f>
        <v>0</v>
      </c>
      <c r="AX621" s="141">
        <f t="shared" si="3669"/>
        <v>0</v>
      </c>
      <c r="AY621" s="247">
        <f t="shared" si="3500"/>
        <v>0</v>
      </c>
      <c r="AZ621" s="85"/>
      <c r="BA621" s="86">
        <v>0</v>
      </c>
    </row>
    <row r="622" spans="1:53" ht="45.75" x14ac:dyDescent="0.65">
      <c r="A622" s="74" t="s">
        <v>337</v>
      </c>
      <c r="B622" s="74" t="s">
        <v>46</v>
      </c>
      <c r="C622" s="76">
        <f>C623</f>
        <v>6</v>
      </c>
      <c r="D622" s="77" t="s">
        <v>338</v>
      </c>
      <c r="E622" s="78">
        <v>0.5</v>
      </c>
      <c r="F622" s="137">
        <v>1.5</v>
      </c>
      <c r="G622" s="78">
        <v>0</v>
      </c>
      <c r="H622" s="249">
        <f t="shared" si="3499"/>
        <v>5.0000000000000001E-4</v>
      </c>
      <c r="I622" s="80">
        <f>SUMIF(Y$14:AT$14,C622,Y$6:AT$6)</f>
        <v>0</v>
      </c>
      <c r="J622" s="81">
        <f>IF(H622=0,ROUND(E622*I622,2),ROUND(H622*E622,2))</f>
        <v>0</v>
      </c>
      <c r="K622" s="80">
        <f>ROUND(F622*I622,2)</f>
        <v>0</v>
      </c>
      <c r="L622" s="81">
        <f>IF(H622=0,ROUND(ROUND(F622*I622,2)*G622,2),ROUND(G622*H622,2))</f>
        <v>0</v>
      </c>
      <c r="M622" s="81">
        <f>L622-ROUND(G622*I622,2)</f>
        <v>0</v>
      </c>
      <c r="N622" s="82"/>
      <c r="O622" s="81">
        <f>J622+L622+N622</f>
        <v>0</v>
      </c>
      <c r="Q622" s="83">
        <f t="shared" si="3508"/>
        <v>153.91</v>
      </c>
      <c r="R622" s="81">
        <f>ROUND(Q622*E622,2)</f>
        <v>76.959999999999994</v>
      </c>
      <c r="S622" s="83">
        <f>ROUND(F622*Q622,2)</f>
        <v>230.87</v>
      </c>
      <c r="T622" s="81">
        <f>ROUND(S622*G622,2)</f>
        <v>0</v>
      </c>
      <c r="U622" s="81">
        <f>T622-ROUND(Q622*G622,2)</f>
        <v>0</v>
      </c>
      <c r="V622" s="82"/>
      <c r="W622" s="81">
        <f>R622+T622+V622</f>
        <v>76.959999999999994</v>
      </c>
      <c r="X622" s="10"/>
      <c r="Y622" s="151"/>
      <c r="Z622" s="151"/>
      <c r="AA622" s="151"/>
      <c r="AB622" s="151"/>
      <c r="AC622" s="151"/>
      <c r="AD622" s="151"/>
      <c r="AE622" s="159"/>
      <c r="AF622" s="159"/>
      <c r="AG622" s="159"/>
      <c r="AH622" s="159"/>
      <c r="AI622" s="84">
        <f>IF($I622=AI$6,$E622,0)</f>
        <v>0</v>
      </c>
      <c r="AJ622" s="84">
        <f t="shared" ref="AJ622:AJ623" si="3670">IF($K622=ROUND(AI$6*$F622,2),$G622,0)</f>
        <v>0</v>
      </c>
      <c r="AK622" s="141">
        <f>IF($H622&gt;0,AI622,0)</f>
        <v>0</v>
      </c>
      <c r="AL622" s="141">
        <f>IF(AK622&gt;0,1,0)</f>
        <v>0</v>
      </c>
      <c r="AM622" s="141">
        <f>IF($H622&gt;0,AJ622,0)</f>
        <v>0</v>
      </c>
      <c r="AN622" s="141">
        <f>IF(AM622&gt;0,1,0)</f>
        <v>0</v>
      </c>
      <c r="AO622" s="84">
        <f>IF($I622=AO$6,$E622,0)</f>
        <v>0</v>
      </c>
      <c r="AP622" s="84">
        <f t="shared" ref="AP622:AP623" si="3671">IF($K622=ROUND(AO$6*$F622,2),$G622,0)</f>
        <v>0</v>
      </c>
      <c r="AQ622" s="141">
        <f>IF($H622&gt;0,AO622,0)</f>
        <v>0</v>
      </c>
      <c r="AR622" s="141">
        <f>IF(AQ622&gt;0,1,0)</f>
        <v>0</v>
      </c>
      <c r="AS622" s="141">
        <f>IF($H622&gt;0,AP622,0)</f>
        <v>0</v>
      </c>
      <c r="AT622" s="141">
        <f>IF(AS622&gt;0,1,0)</f>
        <v>0</v>
      </c>
      <c r="AU622" s="141" t="e">
        <f>IF($H622&gt;0,#REF!,0)</f>
        <v>#REF!</v>
      </c>
      <c r="AV622" s="141" t="e">
        <f>IF(AU622&gt;0,1,0)</f>
        <v>#REF!</v>
      </c>
      <c r="AW622" s="141" t="e">
        <f>IF($H622&gt;0,#REF!,0)</f>
        <v>#REF!</v>
      </c>
      <c r="AX622" s="141" t="e">
        <f>IF(AW622&gt;0,1,0)</f>
        <v>#REF!</v>
      </c>
      <c r="AY622" s="247">
        <f t="shared" si="3500"/>
        <v>8.4000000000000012E-3</v>
      </c>
      <c r="AZ622" s="85"/>
      <c r="BA622" s="86">
        <v>8.4</v>
      </c>
    </row>
    <row r="623" spans="1:53" ht="45.75" x14ac:dyDescent="0.65">
      <c r="A623" s="87" t="str">
        <f>IF(E623+G623&gt;0,A622,"")</f>
        <v/>
      </c>
      <c r="B623" s="87" t="str">
        <f>IF(E623+G623&gt;0,B622,"")</f>
        <v/>
      </c>
      <c r="C623" s="76">
        <v>6</v>
      </c>
      <c r="D623" s="77" t="s">
        <v>338</v>
      </c>
      <c r="E623" s="78">
        <v>0</v>
      </c>
      <c r="F623" s="137">
        <v>1.1000000000000001</v>
      </c>
      <c r="G623" s="78">
        <v>0</v>
      </c>
      <c r="H623" s="249">
        <f t="shared" si="3499"/>
        <v>0</v>
      </c>
      <c r="I623" s="80">
        <f>SUMIF(Y$14:AT$14,C623,Y$6:AT$6)</f>
        <v>0</v>
      </c>
      <c r="J623" s="81">
        <f t="shared" ref="J623:J625" si="3672">IF(H623=0,ROUND(E623*I623,2),ROUND(H623*E623,2))</f>
        <v>0</v>
      </c>
      <c r="K623" s="80">
        <f t="shared" ref="K623:K625" si="3673">ROUND(F623*I623,2)</f>
        <v>0</v>
      </c>
      <c r="L623" s="81">
        <f t="shared" ref="L623:L625" si="3674">IF(H623=0,ROUND(ROUND(F623*I623,2)*G623,2),ROUND(G623*H623,2))</f>
        <v>0</v>
      </c>
      <c r="M623" s="81">
        <f t="shared" ref="M623:M625" si="3675">L623-ROUND(G623*I623,2)</f>
        <v>0</v>
      </c>
      <c r="N623" s="82"/>
      <c r="O623" s="81">
        <f t="shared" ref="O623:O625" si="3676">J623+L623+N623</f>
        <v>0</v>
      </c>
      <c r="Q623" s="83">
        <f t="shared" si="3508"/>
        <v>153.91</v>
      </c>
      <c r="R623" s="81">
        <f t="shared" ref="R623:R625" si="3677">ROUND(Q623*E623,2)</f>
        <v>0</v>
      </c>
      <c r="S623" s="83">
        <f t="shared" ref="S623:S625" si="3678">ROUND(F623*Q623,2)</f>
        <v>169.3</v>
      </c>
      <c r="T623" s="81">
        <f t="shared" ref="T623:T625" si="3679">ROUND(S623*G623,2)</f>
        <v>0</v>
      </c>
      <c r="U623" s="81">
        <f t="shared" ref="U623:U625" si="3680">T623-ROUND(Q623*G623,2)</f>
        <v>0</v>
      </c>
      <c r="V623" s="82"/>
      <c r="W623" s="81">
        <f t="shared" ref="W623:W625" si="3681">R623+T623+V623</f>
        <v>0</v>
      </c>
      <c r="X623" s="10"/>
      <c r="Y623" s="151"/>
      <c r="Z623" s="151"/>
      <c r="AA623" s="151"/>
      <c r="AB623" s="151"/>
      <c r="AC623" s="151"/>
      <c r="AD623" s="151"/>
      <c r="AE623" s="159"/>
      <c r="AF623" s="159"/>
      <c r="AG623" s="159"/>
      <c r="AH623" s="159"/>
      <c r="AI623" s="84">
        <f t="shared" ref="AI623" si="3682">IF($I623=AI$6,$E623,0)</f>
        <v>0</v>
      </c>
      <c r="AJ623" s="84">
        <f t="shared" si="3670"/>
        <v>0</v>
      </c>
      <c r="AK623" s="141">
        <f t="shared" ref="AK623:AK625" si="3683">IF($H623&gt;0,AI623,0)</f>
        <v>0</v>
      </c>
      <c r="AL623" s="141">
        <f t="shared" ref="AL623:AL625" si="3684">IF(AK623&gt;0,1,0)</f>
        <v>0</v>
      </c>
      <c r="AM623" s="141">
        <f t="shared" ref="AM623:AM625" si="3685">IF($H623&gt;0,AJ623,0)</f>
        <v>0</v>
      </c>
      <c r="AN623" s="141">
        <f t="shared" ref="AN623:AN625" si="3686">IF(AM623&gt;0,1,0)</f>
        <v>0</v>
      </c>
      <c r="AO623" s="84">
        <f t="shared" ref="AO623" si="3687">IF($I623=AO$6,$E623,0)</f>
        <v>0</v>
      </c>
      <c r="AP623" s="84">
        <f t="shared" si="3671"/>
        <v>0</v>
      </c>
      <c r="AQ623" s="141">
        <f t="shared" ref="AQ623:AQ625" si="3688">IF($H623&gt;0,AO623,0)</f>
        <v>0</v>
      </c>
      <c r="AR623" s="141">
        <f t="shared" ref="AR623:AR625" si="3689">IF(AQ623&gt;0,1,0)</f>
        <v>0</v>
      </c>
      <c r="AS623" s="141">
        <f t="shared" ref="AS623:AS625" si="3690">IF($H623&gt;0,AP623,0)</f>
        <v>0</v>
      </c>
      <c r="AT623" s="141">
        <f t="shared" ref="AT623:AT625" si="3691">IF(AS623&gt;0,1,0)</f>
        <v>0</v>
      </c>
      <c r="AU623" s="141">
        <f>IF($H623&gt;0,#REF!,0)</f>
        <v>0</v>
      </c>
      <c r="AV623" s="141">
        <f t="shared" ref="AV623:AV625" si="3692">IF(AU623&gt;0,1,0)</f>
        <v>0</v>
      </c>
      <c r="AW623" s="141">
        <f>IF($H623&gt;0,#REF!,0)</f>
        <v>0</v>
      </c>
      <c r="AX623" s="141">
        <f t="shared" ref="AX623:AX625" si="3693">IF(AW623&gt;0,1,0)</f>
        <v>0</v>
      </c>
      <c r="AY623" s="247">
        <f t="shared" si="3500"/>
        <v>0</v>
      </c>
      <c r="AZ623" s="85"/>
      <c r="BA623" s="86">
        <v>0</v>
      </c>
    </row>
    <row r="624" spans="1:53" ht="45.75" x14ac:dyDescent="0.65">
      <c r="A624" s="87" t="str">
        <f>IF(E624+G624&gt;0,A622,"")</f>
        <v/>
      </c>
      <c r="B624" s="87" t="str">
        <f>IF(E624+G624&gt;0,B622,"")</f>
        <v/>
      </c>
      <c r="C624" s="76">
        <f>C623</f>
        <v>6</v>
      </c>
      <c r="D624" s="77" t="s">
        <v>338</v>
      </c>
      <c r="E624" s="78">
        <v>0</v>
      </c>
      <c r="F624" s="137">
        <v>1.5</v>
      </c>
      <c r="G624" s="78">
        <v>0</v>
      </c>
      <c r="H624" s="249">
        <f t="shared" si="3499"/>
        <v>0</v>
      </c>
      <c r="I624" s="80">
        <f>SUMIF(Y$14:AT$14,C624,Y$7:AT$7)</f>
        <v>0</v>
      </c>
      <c r="J624" s="81">
        <f t="shared" si="3672"/>
        <v>0</v>
      </c>
      <c r="K624" s="80">
        <f t="shared" si="3673"/>
        <v>0</v>
      </c>
      <c r="L624" s="81">
        <f t="shared" si="3674"/>
        <v>0</v>
      </c>
      <c r="M624" s="81">
        <f t="shared" si="3675"/>
        <v>0</v>
      </c>
      <c r="N624" s="82"/>
      <c r="O624" s="81">
        <f t="shared" si="3676"/>
        <v>0</v>
      </c>
      <c r="Q624" s="83">
        <f t="shared" si="3508"/>
        <v>153.91</v>
      </c>
      <c r="R624" s="81">
        <f t="shared" si="3677"/>
        <v>0</v>
      </c>
      <c r="S624" s="83">
        <f t="shared" si="3678"/>
        <v>230.87</v>
      </c>
      <c r="T624" s="81">
        <f t="shared" si="3679"/>
        <v>0</v>
      </c>
      <c r="U624" s="81">
        <f t="shared" si="3680"/>
        <v>0</v>
      </c>
      <c r="V624" s="82"/>
      <c r="W624" s="81">
        <f t="shared" si="3681"/>
        <v>0</v>
      </c>
      <c r="X624" s="10"/>
      <c r="Y624" s="151"/>
      <c r="Z624" s="151"/>
      <c r="AA624" s="151"/>
      <c r="AB624" s="151"/>
      <c r="AC624" s="151"/>
      <c r="AD624" s="151"/>
      <c r="AE624" s="159"/>
      <c r="AF624" s="159"/>
      <c r="AG624" s="159"/>
      <c r="AH624" s="159"/>
      <c r="AI624" s="84">
        <f>IF($I624=AI$7,$E624,0)</f>
        <v>0</v>
      </c>
      <c r="AJ624" s="84">
        <f>IF($K624=ROUND(AI$7*$F624,2),$G624,0)</f>
        <v>0</v>
      </c>
      <c r="AK624" s="141">
        <f t="shared" si="3683"/>
        <v>0</v>
      </c>
      <c r="AL624" s="141">
        <f t="shared" si="3684"/>
        <v>0</v>
      </c>
      <c r="AM624" s="141">
        <f t="shared" si="3685"/>
        <v>0</v>
      </c>
      <c r="AN624" s="141">
        <f t="shared" si="3686"/>
        <v>0</v>
      </c>
      <c r="AO624" s="84">
        <f>IF($I624=AO$7,$E624,0)</f>
        <v>0</v>
      </c>
      <c r="AP624" s="84">
        <f>IF($K624=ROUND(AO$7*$F624,2),$G624,0)</f>
        <v>0</v>
      </c>
      <c r="AQ624" s="141">
        <f t="shared" si="3688"/>
        <v>0</v>
      </c>
      <c r="AR624" s="141">
        <f t="shared" si="3689"/>
        <v>0</v>
      </c>
      <c r="AS624" s="141">
        <f t="shared" si="3690"/>
        <v>0</v>
      </c>
      <c r="AT624" s="141">
        <f t="shared" si="3691"/>
        <v>0</v>
      </c>
      <c r="AU624" s="141">
        <f>IF($H624&gt;0,#REF!,0)</f>
        <v>0</v>
      </c>
      <c r="AV624" s="141">
        <f t="shared" si="3692"/>
        <v>0</v>
      </c>
      <c r="AW624" s="141">
        <f>IF($H624&gt;0,#REF!,0)</f>
        <v>0</v>
      </c>
      <c r="AX624" s="141">
        <f t="shared" si="3693"/>
        <v>0</v>
      </c>
      <c r="AY624" s="247">
        <f t="shared" si="3500"/>
        <v>0</v>
      </c>
      <c r="AZ624" s="85"/>
      <c r="BA624" s="86">
        <v>0</v>
      </c>
    </row>
    <row r="625" spans="1:53" ht="45.75" x14ac:dyDescent="0.65">
      <c r="A625" s="87" t="str">
        <f>IF(E625+G625&gt;0,A622,"")</f>
        <v/>
      </c>
      <c r="B625" s="87" t="str">
        <f>IF(E625+G625&gt;0,B622,"")</f>
        <v/>
      </c>
      <c r="C625" s="76">
        <f>C623</f>
        <v>6</v>
      </c>
      <c r="D625" s="77" t="s">
        <v>338</v>
      </c>
      <c r="E625" s="78">
        <v>0</v>
      </c>
      <c r="F625" s="137">
        <v>1.1000000000000001</v>
      </c>
      <c r="G625" s="78">
        <v>0</v>
      </c>
      <c r="H625" s="249">
        <f t="shared" si="3499"/>
        <v>0</v>
      </c>
      <c r="I625" s="80">
        <f>SUMIF(Y$14:AT$14,C625,Y$7:AT$7)</f>
        <v>0</v>
      </c>
      <c r="J625" s="81">
        <f t="shared" si="3672"/>
        <v>0</v>
      </c>
      <c r="K625" s="80">
        <f t="shared" si="3673"/>
        <v>0</v>
      </c>
      <c r="L625" s="81">
        <f t="shared" si="3674"/>
        <v>0</v>
      </c>
      <c r="M625" s="81">
        <f t="shared" si="3675"/>
        <v>0</v>
      </c>
      <c r="N625" s="82"/>
      <c r="O625" s="81">
        <f t="shared" si="3676"/>
        <v>0</v>
      </c>
      <c r="Q625" s="83">
        <f t="shared" si="3508"/>
        <v>153.91</v>
      </c>
      <c r="R625" s="81">
        <f t="shared" si="3677"/>
        <v>0</v>
      </c>
      <c r="S625" s="83">
        <f t="shared" si="3678"/>
        <v>169.3</v>
      </c>
      <c r="T625" s="81">
        <f t="shared" si="3679"/>
        <v>0</v>
      </c>
      <c r="U625" s="81">
        <f t="shared" si="3680"/>
        <v>0</v>
      </c>
      <c r="V625" s="82"/>
      <c r="W625" s="81">
        <f t="shared" si="3681"/>
        <v>0</v>
      </c>
      <c r="X625" s="10"/>
      <c r="Y625" s="151"/>
      <c r="Z625" s="151"/>
      <c r="AA625" s="151"/>
      <c r="AB625" s="151"/>
      <c r="AC625" s="151"/>
      <c r="AD625" s="151"/>
      <c r="AE625" s="159"/>
      <c r="AF625" s="159"/>
      <c r="AG625" s="159"/>
      <c r="AH625" s="159"/>
      <c r="AI625" s="84">
        <f>IF($I625=AI$7,$E625,0)</f>
        <v>0</v>
      </c>
      <c r="AJ625" s="84">
        <f>IF($K625=ROUND(AI$7*$F625,2),$G625,0)</f>
        <v>0</v>
      </c>
      <c r="AK625" s="141">
        <f t="shared" si="3683"/>
        <v>0</v>
      </c>
      <c r="AL625" s="141">
        <f t="shared" si="3684"/>
        <v>0</v>
      </c>
      <c r="AM625" s="141">
        <f t="shared" si="3685"/>
        <v>0</v>
      </c>
      <c r="AN625" s="141">
        <f t="shared" si="3686"/>
        <v>0</v>
      </c>
      <c r="AO625" s="84">
        <f>IF($I625=AO$7,$E625,0)</f>
        <v>0</v>
      </c>
      <c r="AP625" s="84">
        <f>IF($K625=ROUND(AO$7*$F625,2),$G625,0)</f>
        <v>0</v>
      </c>
      <c r="AQ625" s="141">
        <f t="shared" si="3688"/>
        <v>0</v>
      </c>
      <c r="AR625" s="141">
        <f t="shared" si="3689"/>
        <v>0</v>
      </c>
      <c r="AS625" s="141">
        <f t="shared" si="3690"/>
        <v>0</v>
      </c>
      <c r="AT625" s="141">
        <f t="shared" si="3691"/>
        <v>0</v>
      </c>
      <c r="AU625" s="141">
        <f>IF($H625&gt;0,#REF!,0)</f>
        <v>0</v>
      </c>
      <c r="AV625" s="141">
        <f t="shared" si="3692"/>
        <v>0</v>
      </c>
      <c r="AW625" s="141">
        <f>IF($H625&gt;0,#REF!,0)</f>
        <v>0</v>
      </c>
      <c r="AX625" s="141">
        <f t="shared" si="3693"/>
        <v>0</v>
      </c>
      <c r="AY625" s="247">
        <f t="shared" si="3500"/>
        <v>0</v>
      </c>
      <c r="AZ625" s="85"/>
      <c r="BA625" s="86">
        <v>0</v>
      </c>
    </row>
    <row r="626" spans="1:53" ht="45.75" x14ac:dyDescent="0.65">
      <c r="A626" s="74" t="s">
        <v>339</v>
      </c>
      <c r="B626" s="74" t="s">
        <v>46</v>
      </c>
      <c r="C626" s="76">
        <f>C627</f>
        <v>7</v>
      </c>
      <c r="D626" s="77" t="s">
        <v>340</v>
      </c>
      <c r="E626" s="78">
        <v>0.64700000000000002</v>
      </c>
      <c r="F626" s="137">
        <v>1.5</v>
      </c>
      <c r="G626" s="78">
        <v>0</v>
      </c>
      <c r="H626" s="249">
        <f t="shared" si="3499"/>
        <v>6.4700000000000001E-4</v>
      </c>
      <c r="I626" s="80">
        <f>SUMIF(Y$14:AT$14,C626,Y$6:AT$6)</f>
        <v>0</v>
      </c>
      <c r="J626" s="81">
        <f>IF(H626=0,ROUND(E626*I626,2),ROUND(H626*E626,2))</f>
        <v>0</v>
      </c>
      <c r="K626" s="80">
        <f>ROUND(F626*I626,2)</f>
        <v>0</v>
      </c>
      <c r="L626" s="81">
        <f>IF(H626=0,ROUND(ROUND(F626*I626,2)*G626,2),ROUND(G626*H626,2))</f>
        <v>0</v>
      </c>
      <c r="M626" s="81">
        <f>L626-ROUND(G626*I626,2)</f>
        <v>0</v>
      </c>
      <c r="N626" s="82"/>
      <c r="O626" s="81">
        <f>J626+L626+N626</f>
        <v>0</v>
      </c>
      <c r="Q626" s="83">
        <f t="shared" si="3508"/>
        <v>153.91</v>
      </c>
      <c r="R626" s="81">
        <f>ROUND(Q626*E626,2)</f>
        <v>99.58</v>
      </c>
      <c r="S626" s="83">
        <f>ROUND(F626*Q626,2)</f>
        <v>230.87</v>
      </c>
      <c r="T626" s="81">
        <f>ROUND(S626*G626,2)</f>
        <v>0</v>
      </c>
      <c r="U626" s="81">
        <f>T626-ROUND(Q626*G626,2)</f>
        <v>0</v>
      </c>
      <c r="V626" s="82"/>
      <c r="W626" s="81">
        <f>R626+T626+V626</f>
        <v>99.58</v>
      </c>
      <c r="X626" s="10"/>
      <c r="Y626" s="151"/>
      <c r="Z626" s="151"/>
      <c r="AA626" s="151"/>
      <c r="AB626" s="151"/>
      <c r="AC626" s="151"/>
      <c r="AD626" s="151"/>
      <c r="AE626" s="159"/>
      <c r="AF626" s="159"/>
      <c r="AG626" s="159"/>
      <c r="AH626" s="159"/>
      <c r="AI626" s="84">
        <f>IF($I626=AI$6,$E626,0)</f>
        <v>0</v>
      </c>
      <c r="AJ626" s="84">
        <f t="shared" ref="AJ626:AJ627" si="3694">IF($K626=ROUND(AI$6*$F626,2),$G626,0)</f>
        <v>0</v>
      </c>
      <c r="AK626" s="141">
        <f>IF($H626&gt;0,AI626,0)</f>
        <v>0</v>
      </c>
      <c r="AL626" s="141">
        <f>IF(AK626&gt;0,1,0)</f>
        <v>0</v>
      </c>
      <c r="AM626" s="141">
        <f>IF($H626&gt;0,AJ626,0)</f>
        <v>0</v>
      </c>
      <c r="AN626" s="141">
        <f>IF(AM626&gt;0,1,0)</f>
        <v>0</v>
      </c>
      <c r="AO626" s="84">
        <f>IF($I626=AO$6,$E626,0)</f>
        <v>0</v>
      </c>
      <c r="AP626" s="84">
        <f t="shared" ref="AP626:AP627" si="3695">IF($K626=ROUND(AO$6*$F626,2),$G626,0)</f>
        <v>0</v>
      </c>
      <c r="AQ626" s="141">
        <f>IF($H626&gt;0,AO626,0)</f>
        <v>0</v>
      </c>
      <c r="AR626" s="141">
        <f>IF(AQ626&gt;0,1,0)</f>
        <v>0</v>
      </c>
      <c r="AS626" s="141">
        <f>IF($H626&gt;0,AP626,0)</f>
        <v>0</v>
      </c>
      <c r="AT626" s="141">
        <f>IF(AS626&gt;0,1,0)</f>
        <v>0</v>
      </c>
      <c r="AU626" s="141" t="e">
        <f>IF($H626&gt;0,#REF!,0)</f>
        <v>#REF!</v>
      </c>
      <c r="AV626" s="141" t="e">
        <f>IF(AU626&gt;0,1,0)</f>
        <v>#REF!</v>
      </c>
      <c r="AW626" s="141" t="e">
        <f>IF($H626&gt;0,#REF!,0)</f>
        <v>#REF!</v>
      </c>
      <c r="AX626" s="141" t="e">
        <f>IF(AW626&gt;0,1,0)</f>
        <v>#REF!</v>
      </c>
      <c r="AY626" s="247">
        <f t="shared" si="3500"/>
        <v>6.9999999999999999E-4</v>
      </c>
      <c r="AZ626" s="85"/>
      <c r="BA626" s="86">
        <v>0.7</v>
      </c>
    </row>
    <row r="627" spans="1:53" ht="45.75" x14ac:dyDescent="0.65">
      <c r="A627" s="87" t="str">
        <f>IF(E627+G627&gt;0,A626,"")</f>
        <v/>
      </c>
      <c r="B627" s="87" t="str">
        <f>IF(E627+G627&gt;0,B626,"")</f>
        <v/>
      </c>
      <c r="C627" s="76">
        <v>7</v>
      </c>
      <c r="D627" s="77" t="s">
        <v>340</v>
      </c>
      <c r="E627" s="78">
        <v>0</v>
      </c>
      <c r="F627" s="137">
        <v>1.1000000000000001</v>
      </c>
      <c r="G627" s="78">
        <v>0</v>
      </c>
      <c r="H627" s="249">
        <f t="shared" si="3499"/>
        <v>0</v>
      </c>
      <c r="I627" s="80">
        <f>SUMIF(Y$14:AT$14,C627,Y$6:AT$6)</f>
        <v>0</v>
      </c>
      <c r="J627" s="81">
        <f t="shared" ref="J627:J629" si="3696">IF(H627=0,ROUND(E627*I627,2),ROUND(H627*E627,2))</f>
        <v>0</v>
      </c>
      <c r="K627" s="80">
        <f t="shared" ref="K627:K629" si="3697">ROUND(F627*I627,2)</f>
        <v>0</v>
      </c>
      <c r="L627" s="81">
        <f t="shared" ref="L627:L629" si="3698">IF(H627=0,ROUND(ROUND(F627*I627,2)*G627,2),ROUND(G627*H627,2))</f>
        <v>0</v>
      </c>
      <c r="M627" s="81">
        <f t="shared" ref="M627:M629" si="3699">L627-ROUND(G627*I627,2)</f>
        <v>0</v>
      </c>
      <c r="N627" s="82"/>
      <c r="O627" s="81">
        <f t="shared" ref="O627:O629" si="3700">J627+L627+N627</f>
        <v>0</v>
      </c>
      <c r="Q627" s="83">
        <f t="shared" si="3508"/>
        <v>153.91</v>
      </c>
      <c r="R627" s="81">
        <f t="shared" ref="R627:R629" si="3701">ROUND(Q627*E627,2)</f>
        <v>0</v>
      </c>
      <c r="S627" s="83">
        <f t="shared" ref="S627:S629" si="3702">ROUND(F627*Q627,2)</f>
        <v>169.3</v>
      </c>
      <c r="T627" s="81">
        <f t="shared" ref="T627:T629" si="3703">ROUND(S627*G627,2)</f>
        <v>0</v>
      </c>
      <c r="U627" s="81">
        <f t="shared" ref="U627:U629" si="3704">T627-ROUND(Q627*G627,2)</f>
        <v>0</v>
      </c>
      <c r="V627" s="82"/>
      <c r="W627" s="81">
        <f t="shared" ref="W627:W629" si="3705">R627+T627+V627</f>
        <v>0</v>
      </c>
      <c r="X627" s="10"/>
      <c r="Y627" s="151"/>
      <c r="Z627" s="151"/>
      <c r="AA627" s="151"/>
      <c r="AB627" s="151"/>
      <c r="AC627" s="151"/>
      <c r="AD627" s="151"/>
      <c r="AE627" s="159"/>
      <c r="AF627" s="159"/>
      <c r="AG627" s="159"/>
      <c r="AH627" s="159"/>
      <c r="AI627" s="84">
        <f t="shared" ref="AI627" si="3706">IF($I627=AI$6,$E627,0)</f>
        <v>0</v>
      </c>
      <c r="AJ627" s="84">
        <f t="shared" si="3694"/>
        <v>0</v>
      </c>
      <c r="AK627" s="141">
        <f t="shared" ref="AK627:AK629" si="3707">IF($H627&gt;0,AI627,0)</f>
        <v>0</v>
      </c>
      <c r="AL627" s="141">
        <f t="shared" ref="AL627:AL629" si="3708">IF(AK627&gt;0,1,0)</f>
        <v>0</v>
      </c>
      <c r="AM627" s="141">
        <f t="shared" ref="AM627:AM629" si="3709">IF($H627&gt;0,AJ627,0)</f>
        <v>0</v>
      </c>
      <c r="AN627" s="141">
        <f t="shared" ref="AN627:AN629" si="3710">IF(AM627&gt;0,1,0)</f>
        <v>0</v>
      </c>
      <c r="AO627" s="84">
        <f t="shared" ref="AO627" si="3711">IF($I627=AO$6,$E627,0)</f>
        <v>0</v>
      </c>
      <c r="AP627" s="84">
        <f t="shared" si="3695"/>
        <v>0</v>
      </c>
      <c r="AQ627" s="141">
        <f t="shared" ref="AQ627:AQ629" si="3712">IF($H627&gt;0,AO627,0)</f>
        <v>0</v>
      </c>
      <c r="AR627" s="141">
        <f t="shared" ref="AR627:AR629" si="3713">IF(AQ627&gt;0,1,0)</f>
        <v>0</v>
      </c>
      <c r="AS627" s="141">
        <f t="shared" ref="AS627:AS629" si="3714">IF($H627&gt;0,AP627,0)</f>
        <v>0</v>
      </c>
      <c r="AT627" s="141">
        <f t="shared" ref="AT627:AT629" si="3715">IF(AS627&gt;0,1,0)</f>
        <v>0</v>
      </c>
      <c r="AU627" s="141">
        <f>IF($H627&gt;0,#REF!,0)</f>
        <v>0</v>
      </c>
      <c r="AV627" s="141">
        <f t="shared" ref="AV627:AV629" si="3716">IF(AU627&gt;0,1,0)</f>
        <v>0</v>
      </c>
      <c r="AW627" s="141">
        <f>IF($H627&gt;0,#REF!,0)</f>
        <v>0</v>
      </c>
      <c r="AX627" s="141">
        <f t="shared" ref="AX627:AX629" si="3717">IF(AW627&gt;0,1,0)</f>
        <v>0</v>
      </c>
      <c r="AY627" s="247">
        <f t="shared" si="3500"/>
        <v>0</v>
      </c>
      <c r="AZ627" s="85"/>
      <c r="BA627" s="86">
        <v>0</v>
      </c>
    </row>
    <row r="628" spans="1:53" ht="45.75" x14ac:dyDescent="0.65">
      <c r="A628" s="87" t="str">
        <f>IF(E628+G628&gt;0,A626,"")</f>
        <v/>
      </c>
      <c r="B628" s="87" t="str">
        <f>IF(E628+G628&gt;0,B626,"")</f>
        <v/>
      </c>
      <c r="C628" s="76">
        <f>C627</f>
        <v>7</v>
      </c>
      <c r="D628" s="77" t="s">
        <v>340</v>
      </c>
      <c r="E628" s="78">
        <v>0</v>
      </c>
      <c r="F628" s="137">
        <v>1.5</v>
      </c>
      <c r="G628" s="78">
        <v>0</v>
      </c>
      <c r="H628" s="249">
        <f t="shared" si="3499"/>
        <v>0</v>
      </c>
      <c r="I628" s="80">
        <f>SUMIF(Y$14:AT$14,C628,Y$7:AT$7)</f>
        <v>0</v>
      </c>
      <c r="J628" s="81">
        <f t="shared" si="3696"/>
        <v>0</v>
      </c>
      <c r="K628" s="80">
        <f t="shared" si="3697"/>
        <v>0</v>
      </c>
      <c r="L628" s="81">
        <f t="shared" si="3698"/>
        <v>0</v>
      </c>
      <c r="M628" s="81">
        <f t="shared" si="3699"/>
        <v>0</v>
      </c>
      <c r="N628" s="82"/>
      <c r="O628" s="81">
        <f t="shared" si="3700"/>
        <v>0</v>
      </c>
      <c r="Q628" s="83">
        <f t="shared" si="3508"/>
        <v>153.91</v>
      </c>
      <c r="R628" s="81">
        <f t="shared" si="3701"/>
        <v>0</v>
      </c>
      <c r="S628" s="83">
        <f t="shared" si="3702"/>
        <v>230.87</v>
      </c>
      <c r="T628" s="81">
        <f t="shared" si="3703"/>
        <v>0</v>
      </c>
      <c r="U628" s="81">
        <f t="shared" si="3704"/>
        <v>0</v>
      </c>
      <c r="V628" s="82"/>
      <c r="W628" s="81">
        <f t="shared" si="3705"/>
        <v>0</v>
      </c>
      <c r="X628" s="10"/>
      <c r="Y628" s="151"/>
      <c r="Z628" s="151"/>
      <c r="AA628" s="151"/>
      <c r="AB628" s="151"/>
      <c r="AC628" s="151"/>
      <c r="AD628" s="151"/>
      <c r="AE628" s="159"/>
      <c r="AF628" s="159"/>
      <c r="AG628" s="159"/>
      <c r="AH628" s="159"/>
      <c r="AI628" s="84">
        <f>IF($I628=AI$7,$E628,0)</f>
        <v>0</v>
      </c>
      <c r="AJ628" s="84">
        <f>IF($K628=ROUND(AI$7*$F628,2),$G628,0)</f>
        <v>0</v>
      </c>
      <c r="AK628" s="141">
        <f t="shared" si="3707"/>
        <v>0</v>
      </c>
      <c r="AL628" s="141">
        <f t="shared" si="3708"/>
        <v>0</v>
      </c>
      <c r="AM628" s="141">
        <f t="shared" si="3709"/>
        <v>0</v>
      </c>
      <c r="AN628" s="141">
        <f t="shared" si="3710"/>
        <v>0</v>
      </c>
      <c r="AO628" s="84">
        <f>IF($I628=AO$7,$E628,0)</f>
        <v>0</v>
      </c>
      <c r="AP628" s="84">
        <f>IF($K628=ROUND(AO$7*$F628,2),$G628,0)</f>
        <v>0</v>
      </c>
      <c r="AQ628" s="141">
        <f t="shared" si="3712"/>
        <v>0</v>
      </c>
      <c r="AR628" s="141">
        <f t="shared" si="3713"/>
        <v>0</v>
      </c>
      <c r="AS628" s="141">
        <f t="shared" si="3714"/>
        <v>0</v>
      </c>
      <c r="AT628" s="141">
        <f t="shared" si="3715"/>
        <v>0</v>
      </c>
      <c r="AU628" s="141">
        <f>IF($H628&gt;0,#REF!,0)</f>
        <v>0</v>
      </c>
      <c r="AV628" s="141">
        <f t="shared" si="3716"/>
        <v>0</v>
      </c>
      <c r="AW628" s="141">
        <f>IF($H628&gt;0,#REF!,0)</f>
        <v>0</v>
      </c>
      <c r="AX628" s="141">
        <f t="shared" si="3717"/>
        <v>0</v>
      </c>
      <c r="AY628" s="247">
        <f t="shared" si="3500"/>
        <v>0</v>
      </c>
      <c r="AZ628" s="85"/>
      <c r="BA628" s="86">
        <v>0</v>
      </c>
    </row>
    <row r="629" spans="1:53" ht="45.75" x14ac:dyDescent="0.65">
      <c r="A629" s="87" t="str">
        <f>IF(E629+G629&gt;0,A626,"")</f>
        <v/>
      </c>
      <c r="B629" s="87" t="str">
        <f>IF(E629+G629&gt;0,B626,"")</f>
        <v/>
      </c>
      <c r="C629" s="76">
        <f>C627</f>
        <v>7</v>
      </c>
      <c r="D629" s="77" t="s">
        <v>340</v>
      </c>
      <c r="E629" s="78">
        <v>0</v>
      </c>
      <c r="F629" s="137">
        <v>1.1000000000000001</v>
      </c>
      <c r="G629" s="78">
        <v>0</v>
      </c>
      <c r="H629" s="249">
        <f t="shared" si="3499"/>
        <v>0</v>
      </c>
      <c r="I629" s="80">
        <f>SUMIF(Y$14:AT$14,C629,Y$7:AT$7)</f>
        <v>0</v>
      </c>
      <c r="J629" s="81">
        <f t="shared" si="3696"/>
        <v>0</v>
      </c>
      <c r="K629" s="80">
        <f t="shared" si="3697"/>
        <v>0</v>
      </c>
      <c r="L629" s="81">
        <f t="shared" si="3698"/>
        <v>0</v>
      </c>
      <c r="M629" s="81">
        <f t="shared" si="3699"/>
        <v>0</v>
      </c>
      <c r="N629" s="82"/>
      <c r="O629" s="81">
        <f t="shared" si="3700"/>
        <v>0</v>
      </c>
      <c r="Q629" s="83">
        <f t="shared" si="3508"/>
        <v>153.91</v>
      </c>
      <c r="R629" s="81">
        <f t="shared" si="3701"/>
        <v>0</v>
      </c>
      <c r="S629" s="83">
        <f t="shared" si="3702"/>
        <v>169.3</v>
      </c>
      <c r="T629" s="81">
        <f t="shared" si="3703"/>
        <v>0</v>
      </c>
      <c r="U629" s="81">
        <f t="shared" si="3704"/>
        <v>0</v>
      </c>
      <c r="V629" s="82"/>
      <c r="W629" s="81">
        <f t="shared" si="3705"/>
        <v>0</v>
      </c>
      <c r="X629" s="10"/>
      <c r="Y629" s="151"/>
      <c r="Z629" s="151"/>
      <c r="AA629" s="151"/>
      <c r="AB629" s="151"/>
      <c r="AC629" s="151"/>
      <c r="AD629" s="151"/>
      <c r="AE629" s="159"/>
      <c r="AF629" s="159"/>
      <c r="AG629" s="159"/>
      <c r="AH629" s="159"/>
      <c r="AI629" s="84">
        <f>IF($I629=AI$7,$E629,0)</f>
        <v>0</v>
      </c>
      <c r="AJ629" s="84">
        <f>IF($K629=ROUND(AI$7*$F629,2),$G629,0)</f>
        <v>0</v>
      </c>
      <c r="AK629" s="141">
        <f t="shared" si="3707"/>
        <v>0</v>
      </c>
      <c r="AL629" s="141">
        <f t="shared" si="3708"/>
        <v>0</v>
      </c>
      <c r="AM629" s="141">
        <f t="shared" si="3709"/>
        <v>0</v>
      </c>
      <c r="AN629" s="141">
        <f t="shared" si="3710"/>
        <v>0</v>
      </c>
      <c r="AO629" s="84">
        <f>IF($I629=AO$7,$E629,0)</f>
        <v>0</v>
      </c>
      <c r="AP629" s="84">
        <f>IF($K629=ROUND(AO$7*$F629,2),$G629,0)</f>
        <v>0</v>
      </c>
      <c r="AQ629" s="141">
        <f t="shared" si="3712"/>
        <v>0</v>
      </c>
      <c r="AR629" s="141">
        <f t="shared" si="3713"/>
        <v>0</v>
      </c>
      <c r="AS629" s="141">
        <f t="shared" si="3714"/>
        <v>0</v>
      </c>
      <c r="AT629" s="141">
        <f t="shared" si="3715"/>
        <v>0</v>
      </c>
      <c r="AU629" s="141">
        <f>IF($H629&gt;0,#REF!,0)</f>
        <v>0</v>
      </c>
      <c r="AV629" s="141">
        <f t="shared" si="3716"/>
        <v>0</v>
      </c>
      <c r="AW629" s="141">
        <f>IF($H629&gt;0,#REF!,0)</f>
        <v>0</v>
      </c>
      <c r="AX629" s="141">
        <f t="shared" si="3717"/>
        <v>0</v>
      </c>
      <c r="AY629" s="247">
        <f t="shared" si="3500"/>
        <v>0</v>
      </c>
      <c r="AZ629" s="85"/>
      <c r="BA629" s="86">
        <v>0</v>
      </c>
    </row>
    <row r="630" spans="1:53" ht="45.75" x14ac:dyDescent="0.65">
      <c r="A630" s="74" t="s">
        <v>341</v>
      </c>
      <c r="B630" s="74" t="s">
        <v>46</v>
      </c>
      <c r="C630" s="76">
        <f>C631</f>
        <v>6</v>
      </c>
      <c r="D630" s="77" t="s">
        <v>342</v>
      </c>
      <c r="E630" s="78">
        <v>1.2100000000000002</v>
      </c>
      <c r="F630" s="137">
        <v>1.5</v>
      </c>
      <c r="G630" s="78">
        <v>1.39</v>
      </c>
      <c r="H630" s="249">
        <f t="shared" si="3499"/>
        <v>2.5999999999999999E-3</v>
      </c>
      <c r="I630" s="80">
        <f>SUMIF(Y$14:AT$14,C630,Y$6:AT$6)</f>
        <v>0</v>
      </c>
      <c r="J630" s="81">
        <f>IF(H630=0,ROUND(E630*I630,2),ROUND(H630*E630,2))</f>
        <v>0</v>
      </c>
      <c r="K630" s="80">
        <f>ROUND(F630*I630,2)</f>
        <v>0</v>
      </c>
      <c r="L630" s="81">
        <f>IF(H630=0,ROUND(ROUND(F630*I630,2)*G630,2),ROUND(G630*H630,2))</f>
        <v>0</v>
      </c>
      <c r="M630" s="81">
        <f>L630-ROUND(G630*I630,2)</f>
        <v>0</v>
      </c>
      <c r="N630" s="82"/>
      <c r="O630" s="81">
        <f>J630+L630+N630</f>
        <v>0</v>
      </c>
      <c r="Q630" s="83">
        <f t="shared" si="3508"/>
        <v>153.91</v>
      </c>
      <c r="R630" s="81">
        <f>ROUND(Q630*E630,2)</f>
        <v>186.23</v>
      </c>
      <c r="S630" s="83">
        <f>ROUND(F630*Q630,2)</f>
        <v>230.87</v>
      </c>
      <c r="T630" s="81">
        <f>ROUND(S630*G630,2)</f>
        <v>320.91000000000003</v>
      </c>
      <c r="U630" s="81">
        <f>T630-ROUND(Q630*G630,2)</f>
        <v>106.98000000000002</v>
      </c>
      <c r="V630" s="82"/>
      <c r="W630" s="81">
        <f>R630+T630+V630</f>
        <v>507.14</v>
      </c>
      <c r="X630" s="10"/>
      <c r="Y630" s="151"/>
      <c r="Z630" s="151"/>
      <c r="AA630" s="151"/>
      <c r="AB630" s="151"/>
      <c r="AC630" s="151"/>
      <c r="AD630" s="151"/>
      <c r="AE630" s="159"/>
      <c r="AF630" s="159"/>
      <c r="AG630" s="159"/>
      <c r="AH630" s="159"/>
      <c r="AI630" s="84">
        <f>IF($I630=AI$6,$E630,0)</f>
        <v>0</v>
      </c>
      <c r="AJ630" s="84">
        <f t="shared" ref="AJ630:AJ631" si="3718">IF($K630=ROUND(AI$6*$F630,2),$G630,0)</f>
        <v>0</v>
      </c>
      <c r="AK630" s="141">
        <f>IF($H630&gt;0,AI630,0)</f>
        <v>0</v>
      </c>
      <c r="AL630" s="141">
        <f>IF(AK630&gt;0,1,0)</f>
        <v>0</v>
      </c>
      <c r="AM630" s="141">
        <f>IF($H630&gt;0,AJ630,0)</f>
        <v>0</v>
      </c>
      <c r="AN630" s="141">
        <f>IF(AM630&gt;0,1,0)</f>
        <v>0</v>
      </c>
      <c r="AO630" s="84">
        <f>IF($I630=AO$6,$E630,0)</f>
        <v>0</v>
      </c>
      <c r="AP630" s="84">
        <f t="shared" ref="AP630:AP631" si="3719">IF($K630=ROUND(AO$6*$F630,2),$G630,0)</f>
        <v>0</v>
      </c>
      <c r="AQ630" s="141">
        <f>IF($H630&gt;0,AO630,0)</f>
        <v>0</v>
      </c>
      <c r="AR630" s="141">
        <f>IF(AQ630&gt;0,1,0)</f>
        <v>0</v>
      </c>
      <c r="AS630" s="141">
        <f>IF($H630&gt;0,AP630,0)</f>
        <v>0</v>
      </c>
      <c r="AT630" s="141">
        <f>IF(AS630&gt;0,1,0)</f>
        <v>0</v>
      </c>
      <c r="AU630" s="141" t="e">
        <f>IF($H630&gt;0,#REF!,0)</f>
        <v>#REF!</v>
      </c>
      <c r="AV630" s="141" t="e">
        <f>IF(AU630&gt;0,1,0)</f>
        <v>#REF!</v>
      </c>
      <c r="AW630" s="141" t="e">
        <f>IF($H630&gt;0,#REF!,0)</f>
        <v>#REF!</v>
      </c>
      <c r="AX630" s="141" t="e">
        <f>IF(AW630&gt;0,1,0)</f>
        <v>#REF!</v>
      </c>
      <c r="AY630" s="247">
        <f t="shared" si="3500"/>
        <v>1.1000000000000001E-3</v>
      </c>
      <c r="AZ630" s="85"/>
      <c r="BA630" s="86">
        <v>1.1000000000000001</v>
      </c>
    </row>
    <row r="631" spans="1:53" ht="45.75" x14ac:dyDescent="0.65">
      <c r="A631" s="87" t="str">
        <f>IF(E631+G631&gt;0,A630,"")</f>
        <v/>
      </c>
      <c r="B631" s="87" t="str">
        <f>IF(E631+G631&gt;0,B630,"")</f>
        <v/>
      </c>
      <c r="C631" s="76">
        <v>6</v>
      </c>
      <c r="D631" s="77" t="s">
        <v>342</v>
      </c>
      <c r="E631" s="78">
        <v>0</v>
      </c>
      <c r="F631" s="137">
        <v>1.1000000000000001</v>
      </c>
      <c r="G631" s="78">
        <v>0</v>
      </c>
      <c r="H631" s="249">
        <f t="shared" si="3499"/>
        <v>0</v>
      </c>
      <c r="I631" s="80">
        <f>SUMIF(Y$14:AT$14,C631,Y$6:AT$6)</f>
        <v>0</v>
      </c>
      <c r="J631" s="81">
        <f t="shared" ref="J631:J633" si="3720">IF(H631=0,ROUND(E631*I631,2),ROUND(H631*E631,2))</f>
        <v>0</v>
      </c>
      <c r="K631" s="80">
        <f t="shared" ref="K631:K633" si="3721">ROUND(F631*I631,2)</f>
        <v>0</v>
      </c>
      <c r="L631" s="81">
        <f t="shared" ref="L631:L633" si="3722">IF(H631=0,ROUND(ROUND(F631*I631,2)*G631,2),ROUND(G631*H631,2))</f>
        <v>0</v>
      </c>
      <c r="M631" s="81">
        <f t="shared" ref="M631:M633" si="3723">L631-ROUND(G631*I631,2)</f>
        <v>0</v>
      </c>
      <c r="N631" s="82"/>
      <c r="O631" s="81">
        <f t="shared" ref="O631:O633" si="3724">J631+L631+N631</f>
        <v>0</v>
      </c>
      <c r="Q631" s="83">
        <f t="shared" si="3508"/>
        <v>153.91</v>
      </c>
      <c r="R631" s="81">
        <f t="shared" ref="R631:R633" si="3725">ROUND(Q631*E631,2)</f>
        <v>0</v>
      </c>
      <c r="S631" s="83">
        <f t="shared" ref="S631:S633" si="3726">ROUND(F631*Q631,2)</f>
        <v>169.3</v>
      </c>
      <c r="T631" s="81">
        <f t="shared" ref="T631:T633" si="3727">ROUND(S631*G631,2)</f>
        <v>0</v>
      </c>
      <c r="U631" s="81">
        <f t="shared" ref="U631:U633" si="3728">T631-ROUND(Q631*G631,2)</f>
        <v>0</v>
      </c>
      <c r="V631" s="82"/>
      <c r="W631" s="81">
        <f t="shared" ref="W631:W633" si="3729">R631+T631+V631</f>
        <v>0</v>
      </c>
      <c r="X631" s="10"/>
      <c r="Y631" s="151"/>
      <c r="Z631" s="151"/>
      <c r="AA631" s="151"/>
      <c r="AB631" s="151"/>
      <c r="AC631" s="151"/>
      <c r="AD631" s="151"/>
      <c r="AE631" s="159"/>
      <c r="AF631" s="159"/>
      <c r="AG631" s="159"/>
      <c r="AH631" s="159"/>
      <c r="AI631" s="84">
        <f t="shared" ref="AI631" si="3730">IF($I631=AI$6,$E631,0)</f>
        <v>0</v>
      </c>
      <c r="AJ631" s="84">
        <f t="shared" si="3718"/>
        <v>0</v>
      </c>
      <c r="AK631" s="141">
        <f t="shared" ref="AK631:AK633" si="3731">IF($H631&gt;0,AI631,0)</f>
        <v>0</v>
      </c>
      <c r="AL631" s="141">
        <f t="shared" ref="AL631:AL633" si="3732">IF(AK631&gt;0,1,0)</f>
        <v>0</v>
      </c>
      <c r="AM631" s="141">
        <f t="shared" ref="AM631:AM633" si="3733">IF($H631&gt;0,AJ631,0)</f>
        <v>0</v>
      </c>
      <c r="AN631" s="141">
        <f t="shared" ref="AN631:AN633" si="3734">IF(AM631&gt;0,1,0)</f>
        <v>0</v>
      </c>
      <c r="AO631" s="84">
        <f t="shared" ref="AO631" si="3735">IF($I631=AO$6,$E631,0)</f>
        <v>0</v>
      </c>
      <c r="AP631" s="84">
        <f t="shared" si="3719"/>
        <v>0</v>
      </c>
      <c r="AQ631" s="141">
        <f t="shared" ref="AQ631:AQ633" si="3736">IF($H631&gt;0,AO631,0)</f>
        <v>0</v>
      </c>
      <c r="AR631" s="141">
        <f t="shared" ref="AR631:AR633" si="3737">IF(AQ631&gt;0,1,0)</f>
        <v>0</v>
      </c>
      <c r="AS631" s="141">
        <f t="shared" ref="AS631:AS633" si="3738">IF($H631&gt;0,AP631,0)</f>
        <v>0</v>
      </c>
      <c r="AT631" s="141">
        <f t="shared" ref="AT631:AT633" si="3739">IF(AS631&gt;0,1,0)</f>
        <v>0</v>
      </c>
      <c r="AU631" s="141">
        <f>IF($H631&gt;0,#REF!,0)</f>
        <v>0</v>
      </c>
      <c r="AV631" s="141">
        <f t="shared" ref="AV631:AV633" si="3740">IF(AU631&gt;0,1,0)</f>
        <v>0</v>
      </c>
      <c r="AW631" s="141">
        <f>IF($H631&gt;0,#REF!,0)</f>
        <v>0</v>
      </c>
      <c r="AX631" s="141">
        <f t="shared" ref="AX631:AX633" si="3741">IF(AW631&gt;0,1,0)</f>
        <v>0</v>
      </c>
      <c r="AY631" s="247">
        <f t="shared" si="3500"/>
        <v>0</v>
      </c>
      <c r="AZ631" s="85"/>
      <c r="BA631" s="86">
        <v>0</v>
      </c>
    </row>
    <row r="632" spans="1:53" ht="45.75" x14ac:dyDescent="0.65">
      <c r="A632" s="87" t="str">
        <f>IF(E632+G632&gt;0,A630,"")</f>
        <v/>
      </c>
      <c r="B632" s="87" t="str">
        <f>IF(E632+G632&gt;0,B630,"")</f>
        <v/>
      </c>
      <c r="C632" s="76">
        <f>C631</f>
        <v>6</v>
      </c>
      <c r="D632" s="77" t="s">
        <v>342</v>
      </c>
      <c r="E632" s="78">
        <v>0</v>
      </c>
      <c r="F632" s="137">
        <v>1.5</v>
      </c>
      <c r="G632" s="78">
        <v>0</v>
      </c>
      <c r="H632" s="249">
        <f t="shared" si="3499"/>
        <v>0</v>
      </c>
      <c r="I632" s="80">
        <f>SUMIF(Y$14:AT$14,C632,Y$7:AT$7)</f>
        <v>0</v>
      </c>
      <c r="J632" s="81">
        <f t="shared" si="3720"/>
        <v>0</v>
      </c>
      <c r="K632" s="80">
        <f t="shared" si="3721"/>
        <v>0</v>
      </c>
      <c r="L632" s="81">
        <f t="shared" si="3722"/>
        <v>0</v>
      </c>
      <c r="M632" s="81">
        <f t="shared" si="3723"/>
        <v>0</v>
      </c>
      <c r="N632" s="82"/>
      <c r="O632" s="81">
        <f t="shared" si="3724"/>
        <v>0</v>
      </c>
      <c r="Q632" s="83">
        <f t="shared" si="3508"/>
        <v>153.91</v>
      </c>
      <c r="R632" s="81">
        <f t="shared" si="3725"/>
        <v>0</v>
      </c>
      <c r="S632" s="83">
        <f t="shared" si="3726"/>
        <v>230.87</v>
      </c>
      <c r="T632" s="81">
        <f t="shared" si="3727"/>
        <v>0</v>
      </c>
      <c r="U632" s="81">
        <f t="shared" si="3728"/>
        <v>0</v>
      </c>
      <c r="V632" s="82"/>
      <c r="W632" s="81">
        <f t="shared" si="3729"/>
        <v>0</v>
      </c>
      <c r="X632" s="10"/>
      <c r="Y632" s="151"/>
      <c r="Z632" s="151"/>
      <c r="AA632" s="151"/>
      <c r="AB632" s="151"/>
      <c r="AC632" s="151"/>
      <c r="AD632" s="151"/>
      <c r="AE632" s="159"/>
      <c r="AF632" s="159"/>
      <c r="AG632" s="159"/>
      <c r="AH632" s="159"/>
      <c r="AI632" s="84">
        <f>IF($I632=AI$7,$E632,0)</f>
        <v>0</v>
      </c>
      <c r="AJ632" s="84">
        <f>IF($K632=ROUND(AI$7*$F632,2),$G632,0)</f>
        <v>0</v>
      </c>
      <c r="AK632" s="141">
        <f t="shared" si="3731"/>
        <v>0</v>
      </c>
      <c r="AL632" s="141">
        <f t="shared" si="3732"/>
        <v>0</v>
      </c>
      <c r="AM632" s="141">
        <f t="shared" si="3733"/>
        <v>0</v>
      </c>
      <c r="AN632" s="141">
        <f t="shared" si="3734"/>
        <v>0</v>
      </c>
      <c r="AO632" s="84">
        <f>IF($I632=AO$7,$E632,0)</f>
        <v>0</v>
      </c>
      <c r="AP632" s="84">
        <f>IF($K632=ROUND(AO$7*$F632,2),$G632,0)</f>
        <v>0</v>
      </c>
      <c r="AQ632" s="141">
        <f t="shared" si="3736"/>
        <v>0</v>
      </c>
      <c r="AR632" s="141">
        <f t="shared" si="3737"/>
        <v>0</v>
      </c>
      <c r="AS632" s="141">
        <f t="shared" si="3738"/>
        <v>0</v>
      </c>
      <c r="AT632" s="141">
        <f t="shared" si="3739"/>
        <v>0</v>
      </c>
      <c r="AU632" s="141">
        <f>IF($H632&gt;0,#REF!,0)</f>
        <v>0</v>
      </c>
      <c r="AV632" s="141">
        <f t="shared" si="3740"/>
        <v>0</v>
      </c>
      <c r="AW632" s="141">
        <f>IF($H632&gt;0,#REF!,0)</f>
        <v>0</v>
      </c>
      <c r="AX632" s="141">
        <f t="shared" si="3741"/>
        <v>0</v>
      </c>
      <c r="AY632" s="247">
        <f t="shared" si="3500"/>
        <v>0</v>
      </c>
      <c r="AZ632" s="85"/>
      <c r="BA632" s="86">
        <v>0</v>
      </c>
    </row>
    <row r="633" spans="1:53" ht="45.75" x14ac:dyDescent="0.65">
      <c r="A633" s="87" t="str">
        <f>IF(E633+G633&gt;0,A630,"")</f>
        <v/>
      </c>
      <c r="B633" s="87" t="str">
        <f>IF(E633+G633&gt;0,B630,"")</f>
        <v/>
      </c>
      <c r="C633" s="76">
        <f>C631</f>
        <v>6</v>
      </c>
      <c r="D633" s="77" t="s">
        <v>342</v>
      </c>
      <c r="E633" s="78">
        <v>0</v>
      </c>
      <c r="F633" s="137">
        <v>1.1000000000000001</v>
      </c>
      <c r="G633" s="78">
        <v>0</v>
      </c>
      <c r="H633" s="249">
        <f t="shared" si="3499"/>
        <v>0</v>
      </c>
      <c r="I633" s="80">
        <f>SUMIF(Y$14:AT$14,C633,Y$7:AT$7)</f>
        <v>0</v>
      </c>
      <c r="J633" s="81">
        <f t="shared" si="3720"/>
        <v>0</v>
      </c>
      <c r="K633" s="80">
        <f t="shared" si="3721"/>
        <v>0</v>
      </c>
      <c r="L633" s="81">
        <f t="shared" si="3722"/>
        <v>0</v>
      </c>
      <c r="M633" s="81">
        <f t="shared" si="3723"/>
        <v>0</v>
      </c>
      <c r="N633" s="82"/>
      <c r="O633" s="81">
        <f t="shared" si="3724"/>
        <v>0</v>
      </c>
      <c r="Q633" s="83">
        <f t="shared" si="3508"/>
        <v>153.91</v>
      </c>
      <c r="R633" s="81">
        <f t="shared" si="3725"/>
        <v>0</v>
      </c>
      <c r="S633" s="83">
        <f t="shared" si="3726"/>
        <v>169.3</v>
      </c>
      <c r="T633" s="81">
        <f t="shared" si="3727"/>
        <v>0</v>
      </c>
      <c r="U633" s="81">
        <f t="shared" si="3728"/>
        <v>0</v>
      </c>
      <c r="V633" s="82"/>
      <c r="W633" s="81">
        <f t="shared" si="3729"/>
        <v>0</v>
      </c>
      <c r="X633" s="10"/>
      <c r="Y633" s="151"/>
      <c r="Z633" s="151"/>
      <c r="AA633" s="151"/>
      <c r="AB633" s="151"/>
      <c r="AC633" s="151"/>
      <c r="AD633" s="151"/>
      <c r="AE633" s="159"/>
      <c r="AF633" s="159"/>
      <c r="AG633" s="159"/>
      <c r="AH633" s="159"/>
      <c r="AI633" s="84">
        <f>IF($I633=AI$7,$E633,0)</f>
        <v>0</v>
      </c>
      <c r="AJ633" s="84">
        <f>IF($K633=ROUND(AI$7*$F633,2),$G633,0)</f>
        <v>0</v>
      </c>
      <c r="AK633" s="141">
        <f t="shared" si="3731"/>
        <v>0</v>
      </c>
      <c r="AL633" s="141">
        <f t="shared" si="3732"/>
        <v>0</v>
      </c>
      <c r="AM633" s="141">
        <f t="shared" si="3733"/>
        <v>0</v>
      </c>
      <c r="AN633" s="141">
        <f t="shared" si="3734"/>
        <v>0</v>
      </c>
      <c r="AO633" s="84">
        <f>IF($I633=AO$7,$E633,0)</f>
        <v>0</v>
      </c>
      <c r="AP633" s="84">
        <f>IF($K633=ROUND(AO$7*$F633,2),$G633,0)</f>
        <v>0</v>
      </c>
      <c r="AQ633" s="141">
        <f t="shared" si="3736"/>
        <v>0</v>
      </c>
      <c r="AR633" s="141">
        <f t="shared" si="3737"/>
        <v>0</v>
      </c>
      <c r="AS633" s="141">
        <f t="shared" si="3738"/>
        <v>0</v>
      </c>
      <c r="AT633" s="141">
        <f t="shared" si="3739"/>
        <v>0</v>
      </c>
      <c r="AU633" s="141">
        <f>IF($H633&gt;0,#REF!,0)</f>
        <v>0</v>
      </c>
      <c r="AV633" s="141">
        <f t="shared" si="3740"/>
        <v>0</v>
      </c>
      <c r="AW633" s="141">
        <f>IF($H633&gt;0,#REF!,0)</f>
        <v>0</v>
      </c>
      <c r="AX633" s="141">
        <f t="shared" si="3741"/>
        <v>0</v>
      </c>
      <c r="AY633" s="247">
        <f t="shared" si="3500"/>
        <v>0</v>
      </c>
      <c r="AZ633" s="85"/>
      <c r="BA633" s="86">
        <v>0</v>
      </c>
    </row>
    <row r="634" spans="1:53" ht="45.75" x14ac:dyDescent="0.65">
      <c r="A634" s="74" t="s">
        <v>343</v>
      </c>
      <c r="B634" s="74" t="s">
        <v>46</v>
      </c>
      <c r="C634" s="76">
        <f>C635</f>
        <v>6</v>
      </c>
      <c r="D634" s="77" t="s">
        <v>344</v>
      </c>
      <c r="E634" s="78">
        <v>1.5880000000000001</v>
      </c>
      <c r="F634" s="137">
        <v>1.5</v>
      </c>
      <c r="G634" s="78">
        <v>0</v>
      </c>
      <c r="H634" s="249">
        <f t="shared" si="3499"/>
        <v>1.588E-3</v>
      </c>
      <c r="I634" s="80">
        <f>SUMIF(Y$14:AT$14,C634,Y$6:AT$6)</f>
        <v>0</v>
      </c>
      <c r="J634" s="81">
        <f>IF(H634=0,ROUND(E634*I634,2),ROUND(H634*E634,2))</f>
        <v>0</v>
      </c>
      <c r="K634" s="80">
        <f>ROUND(F634*I634,2)</f>
        <v>0</v>
      </c>
      <c r="L634" s="81">
        <f>IF(H634=0,ROUND(ROUND(F634*I634,2)*G634,2),ROUND(G634*H634,2))</f>
        <v>0</v>
      </c>
      <c r="M634" s="81">
        <f>L634-ROUND(G634*I634,2)</f>
        <v>0</v>
      </c>
      <c r="N634" s="82"/>
      <c r="O634" s="81">
        <f>J634+L634+N634</f>
        <v>0</v>
      </c>
      <c r="Q634" s="83">
        <f t="shared" si="3508"/>
        <v>153.91</v>
      </c>
      <c r="R634" s="81">
        <f>ROUND(Q634*E634,2)</f>
        <v>244.41</v>
      </c>
      <c r="S634" s="83">
        <f>ROUND(F634*Q634,2)</f>
        <v>230.87</v>
      </c>
      <c r="T634" s="81">
        <f>ROUND(S634*G634,2)</f>
        <v>0</v>
      </c>
      <c r="U634" s="81">
        <f>T634-ROUND(Q634*G634,2)</f>
        <v>0</v>
      </c>
      <c r="V634" s="82"/>
      <c r="W634" s="81">
        <f>R634+T634+V634</f>
        <v>244.41</v>
      </c>
      <c r="X634" s="10"/>
      <c r="Y634" s="151"/>
      <c r="Z634" s="151"/>
      <c r="AA634" s="151"/>
      <c r="AB634" s="151"/>
      <c r="AC634" s="151"/>
      <c r="AD634" s="151"/>
      <c r="AE634" s="159"/>
      <c r="AF634" s="159"/>
      <c r="AG634" s="159"/>
      <c r="AH634" s="159"/>
      <c r="AI634" s="84">
        <f>IF($I634=AI$6,$E634,0)</f>
        <v>0</v>
      </c>
      <c r="AJ634" s="84">
        <f t="shared" ref="AJ634:AJ635" si="3742">IF($K634=ROUND(AI$6*$F634,2),$G634,0)</f>
        <v>0</v>
      </c>
      <c r="AK634" s="141">
        <f>IF($H634&gt;0,AI634,0)</f>
        <v>0</v>
      </c>
      <c r="AL634" s="141">
        <f>IF(AK634&gt;0,1,0)</f>
        <v>0</v>
      </c>
      <c r="AM634" s="141">
        <f>IF($H634&gt;0,AJ634,0)</f>
        <v>0</v>
      </c>
      <c r="AN634" s="141">
        <f>IF(AM634&gt;0,1,0)</f>
        <v>0</v>
      </c>
      <c r="AO634" s="84">
        <f>IF($I634=AO$6,$E634,0)</f>
        <v>0</v>
      </c>
      <c r="AP634" s="84">
        <f t="shared" ref="AP634:AP635" si="3743">IF($K634=ROUND(AO$6*$F634,2),$G634,0)</f>
        <v>0</v>
      </c>
      <c r="AQ634" s="141">
        <f>IF($H634&gt;0,AO634,0)</f>
        <v>0</v>
      </c>
      <c r="AR634" s="141">
        <f>IF(AQ634&gt;0,1,0)</f>
        <v>0</v>
      </c>
      <c r="AS634" s="141">
        <f>IF($H634&gt;0,AP634,0)</f>
        <v>0</v>
      </c>
      <c r="AT634" s="141">
        <f>IF(AS634&gt;0,1,0)</f>
        <v>0</v>
      </c>
      <c r="AU634" s="141" t="e">
        <f>IF($H634&gt;0,#REF!,0)</f>
        <v>#REF!</v>
      </c>
      <c r="AV634" s="141" t="e">
        <f>IF(AU634&gt;0,1,0)</f>
        <v>#REF!</v>
      </c>
      <c r="AW634" s="141" t="e">
        <f>IF($H634&gt;0,#REF!,0)</f>
        <v>#REF!</v>
      </c>
      <c r="AX634" s="141" t="e">
        <f>IF(AW634&gt;0,1,0)</f>
        <v>#REF!</v>
      </c>
      <c r="AY634" s="247">
        <f t="shared" si="3500"/>
        <v>3.8E-3</v>
      </c>
      <c r="AZ634" s="85"/>
      <c r="BA634" s="86">
        <v>3.8</v>
      </c>
    </row>
    <row r="635" spans="1:53" ht="45.75" x14ac:dyDescent="0.65">
      <c r="A635" s="87" t="str">
        <f>IF(E635+G635&gt;0,A634,"")</f>
        <v/>
      </c>
      <c r="B635" s="87" t="str">
        <f>IF(E635+G635&gt;0,B634,"")</f>
        <v/>
      </c>
      <c r="C635" s="76">
        <v>6</v>
      </c>
      <c r="D635" s="77" t="s">
        <v>344</v>
      </c>
      <c r="E635" s="78">
        <v>0</v>
      </c>
      <c r="F635" s="137">
        <v>1.1000000000000001</v>
      </c>
      <c r="G635" s="78">
        <v>0</v>
      </c>
      <c r="H635" s="249">
        <f t="shared" si="3499"/>
        <v>0</v>
      </c>
      <c r="I635" s="80">
        <f>SUMIF(Y$14:AT$14,C635,Y$6:AT$6)</f>
        <v>0</v>
      </c>
      <c r="J635" s="81">
        <f t="shared" ref="J635:J637" si="3744">IF(H635=0,ROUND(E635*I635,2),ROUND(H635*E635,2))</f>
        <v>0</v>
      </c>
      <c r="K635" s="80">
        <f t="shared" ref="K635:K637" si="3745">ROUND(F635*I635,2)</f>
        <v>0</v>
      </c>
      <c r="L635" s="81">
        <f t="shared" ref="L635:L637" si="3746">IF(H635=0,ROUND(ROUND(F635*I635,2)*G635,2),ROUND(G635*H635,2))</f>
        <v>0</v>
      </c>
      <c r="M635" s="81">
        <f t="shared" ref="M635:M637" si="3747">L635-ROUND(G635*I635,2)</f>
        <v>0</v>
      </c>
      <c r="N635" s="82"/>
      <c r="O635" s="81">
        <f t="shared" ref="O635:O637" si="3748">J635+L635+N635</f>
        <v>0</v>
      </c>
      <c r="Q635" s="83">
        <f t="shared" si="3508"/>
        <v>153.91</v>
      </c>
      <c r="R635" s="81">
        <f t="shared" ref="R635:R637" si="3749">ROUND(Q635*E635,2)</f>
        <v>0</v>
      </c>
      <c r="S635" s="83">
        <f t="shared" ref="S635:S637" si="3750">ROUND(F635*Q635,2)</f>
        <v>169.3</v>
      </c>
      <c r="T635" s="81">
        <f t="shared" ref="T635:T637" si="3751">ROUND(S635*G635,2)</f>
        <v>0</v>
      </c>
      <c r="U635" s="81">
        <f t="shared" ref="U635:U637" si="3752">T635-ROUND(Q635*G635,2)</f>
        <v>0</v>
      </c>
      <c r="V635" s="82"/>
      <c r="W635" s="81">
        <f t="shared" ref="W635:W637" si="3753">R635+T635+V635</f>
        <v>0</v>
      </c>
      <c r="X635" s="10"/>
      <c r="Y635" s="151"/>
      <c r="Z635" s="151"/>
      <c r="AA635" s="151"/>
      <c r="AB635" s="151"/>
      <c r="AC635" s="151"/>
      <c r="AD635" s="151"/>
      <c r="AE635" s="159"/>
      <c r="AF635" s="159"/>
      <c r="AG635" s="159"/>
      <c r="AH635" s="159"/>
      <c r="AI635" s="84">
        <f t="shared" ref="AI635" si="3754">IF($I635=AI$6,$E635,0)</f>
        <v>0</v>
      </c>
      <c r="AJ635" s="84">
        <f t="shared" si="3742"/>
        <v>0</v>
      </c>
      <c r="AK635" s="141">
        <f t="shared" ref="AK635:AK637" si="3755">IF($H635&gt;0,AI635,0)</f>
        <v>0</v>
      </c>
      <c r="AL635" s="141">
        <f t="shared" ref="AL635:AL637" si="3756">IF(AK635&gt;0,1,0)</f>
        <v>0</v>
      </c>
      <c r="AM635" s="141">
        <f t="shared" ref="AM635:AM637" si="3757">IF($H635&gt;0,AJ635,0)</f>
        <v>0</v>
      </c>
      <c r="AN635" s="141">
        <f t="shared" ref="AN635:AN637" si="3758">IF(AM635&gt;0,1,0)</f>
        <v>0</v>
      </c>
      <c r="AO635" s="84">
        <f t="shared" ref="AO635" si="3759">IF($I635=AO$6,$E635,0)</f>
        <v>0</v>
      </c>
      <c r="AP635" s="84">
        <f t="shared" si="3743"/>
        <v>0</v>
      </c>
      <c r="AQ635" s="141">
        <f t="shared" ref="AQ635:AQ637" si="3760">IF($H635&gt;0,AO635,0)</f>
        <v>0</v>
      </c>
      <c r="AR635" s="141">
        <f t="shared" ref="AR635:AR637" si="3761">IF(AQ635&gt;0,1,0)</f>
        <v>0</v>
      </c>
      <c r="AS635" s="141">
        <f t="shared" ref="AS635:AS637" si="3762">IF($H635&gt;0,AP635,0)</f>
        <v>0</v>
      </c>
      <c r="AT635" s="141">
        <f t="shared" ref="AT635:AT637" si="3763">IF(AS635&gt;0,1,0)</f>
        <v>0</v>
      </c>
      <c r="AU635" s="141">
        <f>IF($H635&gt;0,#REF!,0)</f>
        <v>0</v>
      </c>
      <c r="AV635" s="141">
        <f t="shared" ref="AV635:AV637" si="3764">IF(AU635&gt;0,1,0)</f>
        <v>0</v>
      </c>
      <c r="AW635" s="141">
        <f>IF($H635&gt;0,#REF!,0)</f>
        <v>0</v>
      </c>
      <c r="AX635" s="141">
        <f t="shared" ref="AX635:AX637" si="3765">IF(AW635&gt;0,1,0)</f>
        <v>0</v>
      </c>
      <c r="AY635" s="247">
        <f t="shared" si="3500"/>
        <v>0</v>
      </c>
      <c r="AZ635" s="85"/>
      <c r="BA635" s="86">
        <v>0</v>
      </c>
    </row>
    <row r="636" spans="1:53" ht="45.75" x14ac:dyDescent="0.65">
      <c r="A636" s="87" t="str">
        <f>IF(E636+G636&gt;0,A634,"")</f>
        <v/>
      </c>
      <c r="B636" s="87" t="str">
        <f>IF(E636+G636&gt;0,B634,"")</f>
        <v/>
      </c>
      <c r="C636" s="76">
        <f>C635</f>
        <v>6</v>
      </c>
      <c r="D636" s="77" t="s">
        <v>344</v>
      </c>
      <c r="E636" s="78">
        <v>0</v>
      </c>
      <c r="F636" s="137">
        <v>1.5</v>
      </c>
      <c r="G636" s="78">
        <v>0</v>
      </c>
      <c r="H636" s="249">
        <f t="shared" si="3499"/>
        <v>0</v>
      </c>
      <c r="I636" s="80">
        <f>SUMIF(Y$14:AT$14,C636,Y$7:AT$7)</f>
        <v>0</v>
      </c>
      <c r="J636" s="81">
        <f t="shared" si="3744"/>
        <v>0</v>
      </c>
      <c r="K636" s="80">
        <f t="shared" si="3745"/>
        <v>0</v>
      </c>
      <c r="L636" s="81">
        <f t="shared" si="3746"/>
        <v>0</v>
      </c>
      <c r="M636" s="81">
        <f t="shared" si="3747"/>
        <v>0</v>
      </c>
      <c r="N636" s="82"/>
      <c r="O636" s="81">
        <f t="shared" si="3748"/>
        <v>0</v>
      </c>
      <c r="Q636" s="83">
        <f t="shared" si="3508"/>
        <v>153.91</v>
      </c>
      <c r="R636" s="81">
        <f t="shared" si="3749"/>
        <v>0</v>
      </c>
      <c r="S636" s="83">
        <f t="shared" si="3750"/>
        <v>230.87</v>
      </c>
      <c r="T636" s="81">
        <f t="shared" si="3751"/>
        <v>0</v>
      </c>
      <c r="U636" s="81">
        <f t="shared" si="3752"/>
        <v>0</v>
      </c>
      <c r="V636" s="82"/>
      <c r="W636" s="81">
        <f t="shared" si="3753"/>
        <v>0</v>
      </c>
      <c r="X636" s="10"/>
      <c r="Y636" s="151"/>
      <c r="Z636" s="151"/>
      <c r="AA636" s="151"/>
      <c r="AB636" s="151"/>
      <c r="AC636" s="151"/>
      <c r="AD636" s="151"/>
      <c r="AE636" s="159"/>
      <c r="AF636" s="159"/>
      <c r="AG636" s="159"/>
      <c r="AH636" s="159"/>
      <c r="AI636" s="84">
        <f>IF($I636=AI$7,$E636,0)</f>
        <v>0</v>
      </c>
      <c r="AJ636" s="84">
        <f>IF($K636=ROUND(AI$7*$F636,2),$G636,0)</f>
        <v>0</v>
      </c>
      <c r="AK636" s="141">
        <f t="shared" si="3755"/>
        <v>0</v>
      </c>
      <c r="AL636" s="141">
        <f t="shared" si="3756"/>
        <v>0</v>
      </c>
      <c r="AM636" s="141">
        <f t="shared" si="3757"/>
        <v>0</v>
      </c>
      <c r="AN636" s="141">
        <f t="shared" si="3758"/>
        <v>0</v>
      </c>
      <c r="AO636" s="84">
        <f>IF($I636=AO$7,$E636,0)</f>
        <v>0</v>
      </c>
      <c r="AP636" s="84">
        <f>IF($K636=ROUND(AO$7*$F636,2),$G636,0)</f>
        <v>0</v>
      </c>
      <c r="AQ636" s="141">
        <f t="shared" si="3760"/>
        <v>0</v>
      </c>
      <c r="AR636" s="141">
        <f t="shared" si="3761"/>
        <v>0</v>
      </c>
      <c r="AS636" s="141">
        <f t="shared" si="3762"/>
        <v>0</v>
      </c>
      <c r="AT636" s="141">
        <f t="shared" si="3763"/>
        <v>0</v>
      </c>
      <c r="AU636" s="141">
        <f>IF($H636&gt;0,#REF!,0)</f>
        <v>0</v>
      </c>
      <c r="AV636" s="141">
        <f t="shared" si="3764"/>
        <v>0</v>
      </c>
      <c r="AW636" s="141">
        <f>IF($H636&gt;0,#REF!,0)</f>
        <v>0</v>
      </c>
      <c r="AX636" s="141">
        <f t="shared" si="3765"/>
        <v>0</v>
      </c>
      <c r="AY636" s="247">
        <f t="shared" si="3500"/>
        <v>0</v>
      </c>
      <c r="AZ636" s="85"/>
      <c r="BA636" s="86">
        <v>0</v>
      </c>
    </row>
    <row r="637" spans="1:53" ht="45.75" x14ac:dyDescent="0.65">
      <c r="A637" s="87" t="str">
        <f>IF(E637+G637&gt;0,A634,"")</f>
        <v/>
      </c>
      <c r="B637" s="87" t="str">
        <f>IF(E637+G637&gt;0,B634,"")</f>
        <v/>
      </c>
      <c r="C637" s="76">
        <f>C635</f>
        <v>6</v>
      </c>
      <c r="D637" s="77" t="s">
        <v>344</v>
      </c>
      <c r="E637" s="78">
        <v>0</v>
      </c>
      <c r="F637" s="137">
        <v>1.1000000000000001</v>
      </c>
      <c r="G637" s="78">
        <v>0</v>
      </c>
      <c r="H637" s="249">
        <f t="shared" si="3499"/>
        <v>0</v>
      </c>
      <c r="I637" s="80">
        <f>SUMIF(Y$14:AT$14,C637,Y$7:AT$7)</f>
        <v>0</v>
      </c>
      <c r="J637" s="81">
        <f t="shared" si="3744"/>
        <v>0</v>
      </c>
      <c r="K637" s="80">
        <f t="shared" si="3745"/>
        <v>0</v>
      </c>
      <c r="L637" s="81">
        <f t="shared" si="3746"/>
        <v>0</v>
      </c>
      <c r="M637" s="81">
        <f t="shared" si="3747"/>
        <v>0</v>
      </c>
      <c r="N637" s="82"/>
      <c r="O637" s="81">
        <f t="shared" si="3748"/>
        <v>0</v>
      </c>
      <c r="Q637" s="83">
        <f t="shared" si="3508"/>
        <v>153.91</v>
      </c>
      <c r="R637" s="81">
        <f t="shared" si="3749"/>
        <v>0</v>
      </c>
      <c r="S637" s="83">
        <f t="shared" si="3750"/>
        <v>169.3</v>
      </c>
      <c r="T637" s="81">
        <f t="shared" si="3751"/>
        <v>0</v>
      </c>
      <c r="U637" s="81">
        <f t="shared" si="3752"/>
        <v>0</v>
      </c>
      <c r="V637" s="82"/>
      <c r="W637" s="81">
        <f t="shared" si="3753"/>
        <v>0</v>
      </c>
      <c r="X637" s="10"/>
      <c r="Y637" s="151"/>
      <c r="Z637" s="151"/>
      <c r="AA637" s="151"/>
      <c r="AB637" s="151"/>
      <c r="AC637" s="151"/>
      <c r="AD637" s="151"/>
      <c r="AE637" s="159"/>
      <c r="AF637" s="159"/>
      <c r="AG637" s="159"/>
      <c r="AH637" s="159"/>
      <c r="AI637" s="84">
        <f>IF($I637=AI$7,$E637,0)</f>
        <v>0</v>
      </c>
      <c r="AJ637" s="84">
        <f>IF($K637=ROUND(AI$7*$F637,2),$G637,0)</f>
        <v>0</v>
      </c>
      <c r="AK637" s="141">
        <f t="shared" si="3755"/>
        <v>0</v>
      </c>
      <c r="AL637" s="141">
        <f t="shared" si="3756"/>
        <v>0</v>
      </c>
      <c r="AM637" s="141">
        <f t="shared" si="3757"/>
        <v>0</v>
      </c>
      <c r="AN637" s="141">
        <f t="shared" si="3758"/>
        <v>0</v>
      </c>
      <c r="AO637" s="84">
        <f>IF($I637=AO$7,$E637,0)</f>
        <v>0</v>
      </c>
      <c r="AP637" s="84">
        <f>IF($K637=ROUND(AO$7*$F637,2),$G637,0)</f>
        <v>0</v>
      </c>
      <c r="AQ637" s="141">
        <f t="shared" si="3760"/>
        <v>0</v>
      </c>
      <c r="AR637" s="141">
        <f t="shared" si="3761"/>
        <v>0</v>
      </c>
      <c r="AS637" s="141">
        <f t="shared" si="3762"/>
        <v>0</v>
      </c>
      <c r="AT637" s="141">
        <f t="shared" si="3763"/>
        <v>0</v>
      </c>
      <c r="AU637" s="141">
        <f>IF($H637&gt;0,#REF!,0)</f>
        <v>0</v>
      </c>
      <c r="AV637" s="141">
        <f t="shared" si="3764"/>
        <v>0</v>
      </c>
      <c r="AW637" s="141">
        <f>IF($H637&gt;0,#REF!,0)</f>
        <v>0</v>
      </c>
      <c r="AX637" s="141">
        <f t="shared" si="3765"/>
        <v>0</v>
      </c>
      <c r="AY637" s="247">
        <f t="shared" si="3500"/>
        <v>0</v>
      </c>
      <c r="AZ637" s="85"/>
      <c r="BA637" s="86">
        <v>0</v>
      </c>
    </row>
    <row r="638" spans="1:53" ht="45.75" x14ac:dyDescent="0.65">
      <c r="A638" s="74" t="s">
        <v>345</v>
      </c>
      <c r="B638" s="74" t="s">
        <v>346</v>
      </c>
      <c r="C638" s="76">
        <f>C639</f>
        <v>6</v>
      </c>
      <c r="D638" s="77" t="s">
        <v>347</v>
      </c>
      <c r="E638" s="78">
        <v>2.093</v>
      </c>
      <c r="F638" s="137">
        <v>1.5</v>
      </c>
      <c r="G638" s="78">
        <v>0</v>
      </c>
      <c r="H638" s="249">
        <f t="shared" si="3499"/>
        <v>2.0929999999999998E-3</v>
      </c>
      <c r="I638" s="80">
        <f>SUMIF(Y$14:AT$14,C638,Y$6:AT$6)</f>
        <v>0</v>
      </c>
      <c r="J638" s="81">
        <f>IF(H638=0,ROUND(E638*I638,2),ROUND(H638*E638,2))</f>
        <v>0</v>
      </c>
      <c r="K638" s="80">
        <f>ROUND(F638*I638,2)</f>
        <v>0</v>
      </c>
      <c r="L638" s="81">
        <f>IF(H638=0,ROUND(ROUND(F638*I638,2)*G638,2),ROUND(G638*H638,2))</f>
        <v>0</v>
      </c>
      <c r="M638" s="81">
        <f>L638-ROUND(G638*I638,2)</f>
        <v>0</v>
      </c>
      <c r="N638" s="82"/>
      <c r="O638" s="81">
        <f>J638+L638+N638</f>
        <v>0</v>
      </c>
      <c r="Q638" s="83">
        <f t="shared" si="3508"/>
        <v>153.91</v>
      </c>
      <c r="R638" s="81">
        <f>ROUND(Q638*E638,2)</f>
        <v>322.13</v>
      </c>
      <c r="S638" s="83">
        <f>ROUND(F638*Q638,2)</f>
        <v>230.87</v>
      </c>
      <c r="T638" s="81">
        <f>ROUND(S638*G638,2)</f>
        <v>0</v>
      </c>
      <c r="U638" s="81">
        <f>T638-ROUND(Q638*G638,2)</f>
        <v>0</v>
      </c>
      <c r="V638" s="82"/>
      <c r="W638" s="81">
        <f>R638+T638+V638</f>
        <v>322.13</v>
      </c>
      <c r="X638" s="10"/>
      <c r="Y638" s="151"/>
      <c r="Z638" s="151"/>
      <c r="AA638" s="151"/>
      <c r="AB638" s="151"/>
      <c r="AC638" s="151"/>
      <c r="AD638" s="151"/>
      <c r="AE638" s="159"/>
      <c r="AF638" s="159"/>
      <c r="AG638" s="159"/>
      <c r="AH638" s="159"/>
      <c r="AI638" s="84">
        <f>IF($I638=AI$6,$E638,0)</f>
        <v>0</v>
      </c>
      <c r="AJ638" s="84">
        <f t="shared" ref="AJ638:AJ639" si="3766">IF($K638=ROUND(AI$6*$F638,2),$G638,0)</f>
        <v>0</v>
      </c>
      <c r="AK638" s="141">
        <f>IF($H638&gt;0,AI638,0)</f>
        <v>0</v>
      </c>
      <c r="AL638" s="141">
        <f>IF(AK638&gt;0,1,0)</f>
        <v>0</v>
      </c>
      <c r="AM638" s="141">
        <f>IF($H638&gt;0,AJ638,0)</f>
        <v>0</v>
      </c>
      <c r="AN638" s="141">
        <f>IF(AM638&gt;0,1,0)</f>
        <v>0</v>
      </c>
      <c r="AO638" s="84">
        <f>IF($I638=AO$6,$E638,0)</f>
        <v>0</v>
      </c>
      <c r="AP638" s="84">
        <f t="shared" ref="AP638:AP639" si="3767">IF($K638=ROUND(AO$6*$F638,2),$G638,0)</f>
        <v>0</v>
      </c>
      <c r="AQ638" s="141">
        <f>IF($H638&gt;0,AO638,0)</f>
        <v>0</v>
      </c>
      <c r="AR638" s="141">
        <f>IF(AQ638&gt;0,1,0)</f>
        <v>0</v>
      </c>
      <c r="AS638" s="141">
        <f>IF($H638&gt;0,AP638,0)</f>
        <v>0</v>
      </c>
      <c r="AT638" s="141">
        <f>IF(AS638&gt;0,1,0)</f>
        <v>0</v>
      </c>
      <c r="AU638" s="141" t="e">
        <f>IF($H638&gt;0,#REF!,0)</f>
        <v>#REF!</v>
      </c>
      <c r="AV638" s="141" t="e">
        <f>IF(AU638&gt;0,1,0)</f>
        <v>#REF!</v>
      </c>
      <c r="AW638" s="141" t="e">
        <f>IF($H638&gt;0,#REF!,0)</f>
        <v>#REF!</v>
      </c>
      <c r="AX638" s="141" t="e">
        <f>IF(AW638&gt;0,1,0)</f>
        <v>#REF!</v>
      </c>
      <c r="AY638" s="247">
        <f t="shared" si="3500"/>
        <v>3.7000000000000002E-3</v>
      </c>
      <c r="AZ638" s="85"/>
      <c r="BA638" s="86">
        <v>3.7</v>
      </c>
    </row>
    <row r="639" spans="1:53" ht="45.75" x14ac:dyDescent="0.65">
      <c r="A639" s="87" t="str">
        <f>IF(E639+G639&gt;0,A638,"")</f>
        <v/>
      </c>
      <c r="B639" s="87" t="str">
        <f>IF(E639+G639&gt;0,B638,"")</f>
        <v/>
      </c>
      <c r="C639" s="76">
        <v>6</v>
      </c>
      <c r="D639" s="77" t="s">
        <v>347</v>
      </c>
      <c r="E639" s="78">
        <v>0</v>
      </c>
      <c r="F639" s="137">
        <v>1.1000000000000001</v>
      </c>
      <c r="G639" s="78">
        <v>0</v>
      </c>
      <c r="H639" s="249">
        <f t="shared" si="3499"/>
        <v>0</v>
      </c>
      <c r="I639" s="80">
        <f>SUMIF(Y$14:AT$14,C639,Y$6:AT$6)</f>
        <v>0</v>
      </c>
      <c r="J639" s="81">
        <f t="shared" ref="J639:J641" si="3768">IF(H639=0,ROUND(E639*I639,2),ROUND(H639*E639,2))</f>
        <v>0</v>
      </c>
      <c r="K639" s="80">
        <f t="shared" ref="K639:K641" si="3769">ROUND(F639*I639,2)</f>
        <v>0</v>
      </c>
      <c r="L639" s="81">
        <f t="shared" ref="L639:L641" si="3770">IF(H639=0,ROUND(ROUND(F639*I639,2)*G639,2),ROUND(G639*H639,2))</f>
        <v>0</v>
      </c>
      <c r="M639" s="81">
        <f t="shared" ref="M639:M641" si="3771">L639-ROUND(G639*I639,2)</f>
        <v>0</v>
      </c>
      <c r="N639" s="82"/>
      <c r="O639" s="81">
        <f t="shared" ref="O639:O641" si="3772">J639+L639+N639</f>
        <v>0</v>
      </c>
      <c r="Q639" s="83">
        <f t="shared" si="3508"/>
        <v>153.91</v>
      </c>
      <c r="R639" s="81">
        <f t="shared" ref="R639:R641" si="3773">ROUND(Q639*E639,2)</f>
        <v>0</v>
      </c>
      <c r="S639" s="83">
        <f t="shared" ref="S639:S641" si="3774">ROUND(F639*Q639,2)</f>
        <v>169.3</v>
      </c>
      <c r="T639" s="81">
        <f t="shared" ref="T639:T641" si="3775">ROUND(S639*G639,2)</f>
        <v>0</v>
      </c>
      <c r="U639" s="81">
        <f t="shared" ref="U639:U641" si="3776">T639-ROUND(Q639*G639,2)</f>
        <v>0</v>
      </c>
      <c r="V639" s="82"/>
      <c r="W639" s="81">
        <f t="shared" ref="W639:W641" si="3777">R639+T639+V639</f>
        <v>0</v>
      </c>
      <c r="X639" s="10"/>
      <c r="Y639" s="151"/>
      <c r="Z639" s="151"/>
      <c r="AA639" s="151"/>
      <c r="AB639" s="151"/>
      <c r="AC639" s="151"/>
      <c r="AD639" s="151"/>
      <c r="AE639" s="159"/>
      <c r="AF639" s="159"/>
      <c r="AG639" s="159"/>
      <c r="AH639" s="159"/>
      <c r="AI639" s="84">
        <f t="shared" ref="AI639" si="3778">IF($I639=AI$6,$E639,0)</f>
        <v>0</v>
      </c>
      <c r="AJ639" s="84">
        <f t="shared" si="3766"/>
        <v>0</v>
      </c>
      <c r="AK639" s="141">
        <f t="shared" ref="AK639:AK641" si="3779">IF($H639&gt;0,AI639,0)</f>
        <v>0</v>
      </c>
      <c r="AL639" s="141">
        <f t="shared" ref="AL639:AL641" si="3780">IF(AK639&gt;0,1,0)</f>
        <v>0</v>
      </c>
      <c r="AM639" s="141">
        <f t="shared" ref="AM639:AM641" si="3781">IF($H639&gt;0,AJ639,0)</f>
        <v>0</v>
      </c>
      <c r="AN639" s="141">
        <f t="shared" ref="AN639:AN641" si="3782">IF(AM639&gt;0,1,0)</f>
        <v>0</v>
      </c>
      <c r="AO639" s="84">
        <f t="shared" ref="AO639" si="3783">IF($I639=AO$6,$E639,0)</f>
        <v>0</v>
      </c>
      <c r="AP639" s="84">
        <f t="shared" si="3767"/>
        <v>0</v>
      </c>
      <c r="AQ639" s="141">
        <f t="shared" ref="AQ639:AQ641" si="3784">IF($H639&gt;0,AO639,0)</f>
        <v>0</v>
      </c>
      <c r="AR639" s="141">
        <f t="shared" ref="AR639:AR641" si="3785">IF(AQ639&gt;0,1,0)</f>
        <v>0</v>
      </c>
      <c r="AS639" s="141">
        <f t="shared" ref="AS639:AS641" si="3786">IF($H639&gt;0,AP639,0)</f>
        <v>0</v>
      </c>
      <c r="AT639" s="141">
        <f t="shared" ref="AT639:AT641" si="3787">IF(AS639&gt;0,1,0)</f>
        <v>0</v>
      </c>
      <c r="AU639" s="141">
        <f>IF($H639&gt;0,#REF!,0)</f>
        <v>0</v>
      </c>
      <c r="AV639" s="141">
        <f t="shared" ref="AV639:AV641" si="3788">IF(AU639&gt;0,1,0)</f>
        <v>0</v>
      </c>
      <c r="AW639" s="141">
        <f>IF($H639&gt;0,#REF!,0)</f>
        <v>0</v>
      </c>
      <c r="AX639" s="141">
        <f t="shared" ref="AX639:AX641" si="3789">IF(AW639&gt;0,1,0)</f>
        <v>0</v>
      </c>
      <c r="AY639" s="247">
        <f t="shared" si="3500"/>
        <v>0</v>
      </c>
      <c r="AZ639" s="85"/>
      <c r="BA639" s="86">
        <v>0</v>
      </c>
    </row>
    <row r="640" spans="1:53" ht="45.75" x14ac:dyDescent="0.65">
      <c r="A640" s="87" t="str">
        <f>IF(E640+G640&gt;0,A638,"")</f>
        <v/>
      </c>
      <c r="B640" s="87" t="str">
        <f>IF(E640+G640&gt;0,B638,"")</f>
        <v/>
      </c>
      <c r="C640" s="76">
        <f>C639</f>
        <v>6</v>
      </c>
      <c r="D640" s="77" t="s">
        <v>347</v>
      </c>
      <c r="E640" s="78">
        <v>0</v>
      </c>
      <c r="F640" s="137">
        <v>1.5</v>
      </c>
      <c r="G640" s="78">
        <v>0</v>
      </c>
      <c r="H640" s="249">
        <f t="shared" si="3499"/>
        <v>0</v>
      </c>
      <c r="I640" s="80">
        <f>SUMIF(Y$14:AT$14,C640,Y$7:AT$7)</f>
        <v>0</v>
      </c>
      <c r="J640" s="81">
        <f t="shared" si="3768"/>
        <v>0</v>
      </c>
      <c r="K640" s="80">
        <f t="shared" si="3769"/>
        <v>0</v>
      </c>
      <c r="L640" s="81">
        <f t="shared" si="3770"/>
        <v>0</v>
      </c>
      <c r="M640" s="81">
        <f t="shared" si="3771"/>
        <v>0</v>
      </c>
      <c r="N640" s="82"/>
      <c r="O640" s="81">
        <f t="shared" si="3772"/>
        <v>0</v>
      </c>
      <c r="Q640" s="83">
        <f t="shared" si="3508"/>
        <v>153.91</v>
      </c>
      <c r="R640" s="81">
        <f t="shared" si="3773"/>
        <v>0</v>
      </c>
      <c r="S640" s="83">
        <f t="shared" si="3774"/>
        <v>230.87</v>
      </c>
      <c r="T640" s="81">
        <f t="shared" si="3775"/>
        <v>0</v>
      </c>
      <c r="U640" s="81">
        <f t="shared" si="3776"/>
        <v>0</v>
      </c>
      <c r="V640" s="82"/>
      <c r="W640" s="81">
        <f t="shared" si="3777"/>
        <v>0</v>
      </c>
      <c r="X640" s="10"/>
      <c r="Y640" s="151"/>
      <c r="Z640" s="151"/>
      <c r="AA640" s="151"/>
      <c r="AB640" s="151"/>
      <c r="AC640" s="151"/>
      <c r="AD640" s="151"/>
      <c r="AE640" s="159"/>
      <c r="AF640" s="159"/>
      <c r="AG640" s="159"/>
      <c r="AH640" s="159"/>
      <c r="AI640" s="84">
        <f>IF($I640=AI$7,$E640,0)</f>
        <v>0</v>
      </c>
      <c r="AJ640" s="84">
        <f>IF($K640=ROUND(AI$7*$F640,2),$G640,0)</f>
        <v>0</v>
      </c>
      <c r="AK640" s="141">
        <f t="shared" si="3779"/>
        <v>0</v>
      </c>
      <c r="AL640" s="141">
        <f t="shared" si="3780"/>
        <v>0</v>
      </c>
      <c r="AM640" s="141">
        <f t="shared" si="3781"/>
        <v>0</v>
      </c>
      <c r="AN640" s="141">
        <f t="shared" si="3782"/>
        <v>0</v>
      </c>
      <c r="AO640" s="84">
        <f>IF($I640=AO$7,$E640,0)</f>
        <v>0</v>
      </c>
      <c r="AP640" s="84">
        <f>IF($K640=ROUND(AO$7*$F640,2),$G640,0)</f>
        <v>0</v>
      </c>
      <c r="AQ640" s="141">
        <f t="shared" si="3784"/>
        <v>0</v>
      </c>
      <c r="AR640" s="141">
        <f t="shared" si="3785"/>
        <v>0</v>
      </c>
      <c r="AS640" s="141">
        <f t="shared" si="3786"/>
        <v>0</v>
      </c>
      <c r="AT640" s="141">
        <f t="shared" si="3787"/>
        <v>0</v>
      </c>
      <c r="AU640" s="141">
        <f>IF($H640&gt;0,#REF!,0)</f>
        <v>0</v>
      </c>
      <c r="AV640" s="141">
        <f t="shared" si="3788"/>
        <v>0</v>
      </c>
      <c r="AW640" s="141">
        <f>IF($H640&gt;0,#REF!,0)</f>
        <v>0</v>
      </c>
      <c r="AX640" s="141">
        <f t="shared" si="3789"/>
        <v>0</v>
      </c>
      <c r="AY640" s="247">
        <f t="shared" si="3500"/>
        <v>0</v>
      </c>
      <c r="AZ640" s="85"/>
      <c r="BA640" s="86">
        <v>0</v>
      </c>
    </row>
    <row r="641" spans="1:53" ht="45.75" x14ac:dyDescent="0.65">
      <c r="A641" s="87" t="str">
        <f>IF(E641+G641&gt;0,A638,"")</f>
        <v/>
      </c>
      <c r="B641" s="87" t="str">
        <f>IF(E641+G641&gt;0,B638,"")</f>
        <v/>
      </c>
      <c r="C641" s="76">
        <f>C639</f>
        <v>6</v>
      </c>
      <c r="D641" s="77" t="s">
        <v>347</v>
      </c>
      <c r="E641" s="78">
        <v>0</v>
      </c>
      <c r="F641" s="137">
        <v>1.1000000000000001</v>
      </c>
      <c r="G641" s="78">
        <v>0</v>
      </c>
      <c r="H641" s="249">
        <f t="shared" si="3499"/>
        <v>0</v>
      </c>
      <c r="I641" s="80">
        <f>SUMIF(Y$14:AT$14,C641,Y$7:AT$7)</f>
        <v>0</v>
      </c>
      <c r="J641" s="81">
        <f t="shared" si="3768"/>
        <v>0</v>
      </c>
      <c r="K641" s="80">
        <f t="shared" si="3769"/>
        <v>0</v>
      </c>
      <c r="L641" s="81">
        <f t="shared" si="3770"/>
        <v>0</v>
      </c>
      <c r="M641" s="81">
        <f t="shared" si="3771"/>
        <v>0</v>
      </c>
      <c r="N641" s="82"/>
      <c r="O641" s="81">
        <f t="shared" si="3772"/>
        <v>0</v>
      </c>
      <c r="Q641" s="83">
        <f t="shared" si="3508"/>
        <v>153.91</v>
      </c>
      <c r="R641" s="81">
        <f t="shared" si="3773"/>
        <v>0</v>
      </c>
      <c r="S641" s="83">
        <f t="shared" si="3774"/>
        <v>169.3</v>
      </c>
      <c r="T641" s="81">
        <f t="shared" si="3775"/>
        <v>0</v>
      </c>
      <c r="U641" s="81">
        <f t="shared" si="3776"/>
        <v>0</v>
      </c>
      <c r="V641" s="82"/>
      <c r="W641" s="81">
        <f t="shared" si="3777"/>
        <v>0</v>
      </c>
      <c r="X641" s="10"/>
      <c r="Y641" s="151"/>
      <c r="Z641" s="151"/>
      <c r="AA641" s="151"/>
      <c r="AB641" s="151"/>
      <c r="AC641" s="151"/>
      <c r="AD641" s="151"/>
      <c r="AE641" s="159"/>
      <c r="AF641" s="159"/>
      <c r="AG641" s="159"/>
      <c r="AH641" s="159"/>
      <c r="AI641" s="84">
        <f>IF($I641=AI$7,$E641,0)</f>
        <v>0</v>
      </c>
      <c r="AJ641" s="84">
        <f>IF($K641=ROUND(AI$7*$F641,2),$G641,0)</f>
        <v>0</v>
      </c>
      <c r="AK641" s="141">
        <f t="shared" si="3779"/>
        <v>0</v>
      </c>
      <c r="AL641" s="141">
        <f t="shared" si="3780"/>
        <v>0</v>
      </c>
      <c r="AM641" s="141">
        <f t="shared" si="3781"/>
        <v>0</v>
      </c>
      <c r="AN641" s="141">
        <f t="shared" si="3782"/>
        <v>0</v>
      </c>
      <c r="AO641" s="84">
        <f>IF($I641=AO$7,$E641,0)</f>
        <v>0</v>
      </c>
      <c r="AP641" s="84">
        <f>IF($K641=ROUND(AO$7*$F641,2),$G641,0)</f>
        <v>0</v>
      </c>
      <c r="AQ641" s="141">
        <f t="shared" si="3784"/>
        <v>0</v>
      </c>
      <c r="AR641" s="141">
        <f t="shared" si="3785"/>
        <v>0</v>
      </c>
      <c r="AS641" s="141">
        <f t="shared" si="3786"/>
        <v>0</v>
      </c>
      <c r="AT641" s="141">
        <f t="shared" si="3787"/>
        <v>0</v>
      </c>
      <c r="AU641" s="141">
        <f>IF($H641&gt;0,#REF!,0)</f>
        <v>0</v>
      </c>
      <c r="AV641" s="141">
        <f t="shared" si="3788"/>
        <v>0</v>
      </c>
      <c r="AW641" s="141">
        <f>IF($H641&gt;0,#REF!,0)</f>
        <v>0</v>
      </c>
      <c r="AX641" s="141">
        <f t="shared" si="3789"/>
        <v>0</v>
      </c>
      <c r="AY641" s="247">
        <f t="shared" si="3500"/>
        <v>0</v>
      </c>
      <c r="AZ641" s="85"/>
      <c r="BA641" s="86">
        <v>0</v>
      </c>
    </row>
    <row r="642" spans="1:53" ht="45.75" x14ac:dyDescent="0.65">
      <c r="A642" s="74" t="s">
        <v>345</v>
      </c>
      <c r="B642" s="74" t="s">
        <v>348</v>
      </c>
      <c r="C642" s="76">
        <f>C643</f>
        <v>6</v>
      </c>
      <c r="D642" s="77" t="s">
        <v>347</v>
      </c>
      <c r="E642" s="78">
        <v>1.3680000000000001</v>
      </c>
      <c r="F642" s="137">
        <v>1.5</v>
      </c>
      <c r="G642" s="78">
        <v>0</v>
      </c>
      <c r="H642" s="249">
        <f t="shared" si="3499"/>
        <v>1.3680000000000001E-3</v>
      </c>
      <c r="I642" s="80">
        <f>SUMIF(Y$14:AT$14,C642,Y$6:AT$6)</f>
        <v>0</v>
      </c>
      <c r="J642" s="81">
        <f>IF(H642=0,ROUND(E642*I642,2),ROUND(H642*E642,2))</f>
        <v>0</v>
      </c>
      <c r="K642" s="80">
        <f>ROUND(F642*I642,2)</f>
        <v>0</v>
      </c>
      <c r="L642" s="81">
        <f>IF(H642=0,ROUND(ROUND(F642*I642,2)*G642,2),ROUND(G642*H642,2))</f>
        <v>0</v>
      </c>
      <c r="M642" s="81">
        <f>L642-ROUND(G642*I642,2)</f>
        <v>0</v>
      </c>
      <c r="N642" s="82"/>
      <c r="O642" s="81">
        <f>J642+L642+N642</f>
        <v>0</v>
      </c>
      <c r="Q642" s="83">
        <f t="shared" si="3508"/>
        <v>153.91</v>
      </c>
      <c r="R642" s="81">
        <f>ROUND(Q642*E642,2)</f>
        <v>210.55</v>
      </c>
      <c r="S642" s="83">
        <f>ROUND(F642*Q642,2)</f>
        <v>230.87</v>
      </c>
      <c r="T642" s="81">
        <f>ROUND(S642*G642,2)</f>
        <v>0</v>
      </c>
      <c r="U642" s="81">
        <f>T642-ROUND(Q642*G642,2)</f>
        <v>0</v>
      </c>
      <c r="V642" s="82"/>
      <c r="W642" s="81">
        <f>R642+T642+V642</f>
        <v>210.55</v>
      </c>
      <c r="X642" s="10"/>
      <c r="Y642" s="151"/>
      <c r="Z642" s="151"/>
      <c r="AA642" s="151"/>
      <c r="AB642" s="151"/>
      <c r="AC642" s="151"/>
      <c r="AD642" s="151"/>
      <c r="AE642" s="159"/>
      <c r="AF642" s="159"/>
      <c r="AG642" s="159"/>
      <c r="AH642" s="159"/>
      <c r="AI642" s="84">
        <f>IF($I642=AI$6,$E642,0)</f>
        <v>0</v>
      </c>
      <c r="AJ642" s="84">
        <f t="shared" ref="AJ642:AJ643" si="3790">IF($K642=ROUND(AI$6*$F642,2),$G642,0)</f>
        <v>0</v>
      </c>
      <c r="AK642" s="141">
        <f>IF($H642&gt;0,AI642,0)</f>
        <v>0</v>
      </c>
      <c r="AL642" s="141">
        <f>IF(AK642&gt;0,1,0)</f>
        <v>0</v>
      </c>
      <c r="AM642" s="141">
        <f>IF($H642&gt;0,AJ642,0)</f>
        <v>0</v>
      </c>
      <c r="AN642" s="141">
        <f>IF(AM642&gt;0,1,0)</f>
        <v>0</v>
      </c>
      <c r="AO642" s="84">
        <f>IF($I642=AO$6,$E642,0)</f>
        <v>0</v>
      </c>
      <c r="AP642" s="84">
        <f t="shared" ref="AP642:AP643" si="3791">IF($K642=ROUND(AO$6*$F642,2),$G642,0)</f>
        <v>0</v>
      </c>
      <c r="AQ642" s="141">
        <f>IF($H642&gt;0,AO642,0)</f>
        <v>0</v>
      </c>
      <c r="AR642" s="141">
        <f>IF(AQ642&gt;0,1,0)</f>
        <v>0</v>
      </c>
      <c r="AS642" s="141">
        <f>IF($H642&gt;0,AP642,0)</f>
        <v>0</v>
      </c>
      <c r="AT642" s="141">
        <f>IF(AS642&gt;0,1,0)</f>
        <v>0</v>
      </c>
      <c r="AU642" s="141" t="e">
        <f>IF($H642&gt;0,#REF!,0)</f>
        <v>#REF!</v>
      </c>
      <c r="AV642" s="141" t="e">
        <f>IF(AU642&gt;0,1,0)</f>
        <v>#REF!</v>
      </c>
      <c r="AW642" s="141" t="e">
        <f>IF($H642&gt;0,#REF!,0)</f>
        <v>#REF!</v>
      </c>
      <c r="AX642" s="141" t="e">
        <f>IF(AW642&gt;0,1,0)</f>
        <v>#REF!</v>
      </c>
      <c r="AY642" s="247">
        <f t="shared" si="3500"/>
        <v>1.5E-3</v>
      </c>
      <c r="AZ642" s="85"/>
      <c r="BA642" s="86">
        <v>1.5</v>
      </c>
    </row>
    <row r="643" spans="1:53" ht="45.75" x14ac:dyDescent="0.65">
      <c r="A643" s="87" t="str">
        <f>IF(E643+G643&gt;0,A642,"")</f>
        <v/>
      </c>
      <c r="B643" s="87" t="str">
        <f>IF(E643+G643&gt;0,B642,"")</f>
        <v/>
      </c>
      <c r="C643" s="76">
        <v>6</v>
      </c>
      <c r="D643" s="77" t="s">
        <v>347</v>
      </c>
      <c r="E643" s="78">
        <v>0</v>
      </c>
      <c r="F643" s="137">
        <v>1.1000000000000001</v>
      </c>
      <c r="G643" s="78">
        <v>0</v>
      </c>
      <c r="H643" s="249">
        <f t="shared" si="3499"/>
        <v>0</v>
      </c>
      <c r="I643" s="80">
        <f>SUMIF(Y$14:AT$14,C643,Y$6:AT$6)</f>
        <v>0</v>
      </c>
      <c r="J643" s="81">
        <f t="shared" ref="J643:J645" si="3792">IF(H643=0,ROUND(E643*I643,2),ROUND(H643*E643,2))</f>
        <v>0</v>
      </c>
      <c r="K643" s="80">
        <f t="shared" ref="K643:K645" si="3793">ROUND(F643*I643,2)</f>
        <v>0</v>
      </c>
      <c r="L643" s="81">
        <f t="shared" ref="L643:L645" si="3794">IF(H643=0,ROUND(ROUND(F643*I643,2)*G643,2),ROUND(G643*H643,2))</f>
        <v>0</v>
      </c>
      <c r="M643" s="81">
        <f t="shared" ref="M643:M645" si="3795">L643-ROUND(G643*I643,2)</f>
        <v>0</v>
      </c>
      <c r="N643" s="82"/>
      <c r="O643" s="81">
        <f t="shared" ref="O643:O645" si="3796">J643+L643+N643</f>
        <v>0</v>
      </c>
      <c r="Q643" s="83">
        <f t="shared" si="3508"/>
        <v>153.91</v>
      </c>
      <c r="R643" s="81">
        <f t="shared" ref="R643:R645" si="3797">ROUND(Q643*E643,2)</f>
        <v>0</v>
      </c>
      <c r="S643" s="83">
        <f t="shared" ref="S643:S645" si="3798">ROUND(F643*Q643,2)</f>
        <v>169.3</v>
      </c>
      <c r="T643" s="81">
        <f t="shared" ref="T643:T645" si="3799">ROUND(S643*G643,2)</f>
        <v>0</v>
      </c>
      <c r="U643" s="81">
        <f t="shared" ref="U643:U645" si="3800">T643-ROUND(Q643*G643,2)</f>
        <v>0</v>
      </c>
      <c r="V643" s="82"/>
      <c r="W643" s="81">
        <f t="shared" ref="W643:W645" si="3801">R643+T643+V643</f>
        <v>0</v>
      </c>
      <c r="X643" s="10"/>
      <c r="Y643" s="151"/>
      <c r="Z643" s="151"/>
      <c r="AA643" s="151"/>
      <c r="AB643" s="151"/>
      <c r="AC643" s="151"/>
      <c r="AD643" s="151"/>
      <c r="AE643" s="159"/>
      <c r="AF643" s="159"/>
      <c r="AG643" s="159"/>
      <c r="AH643" s="159"/>
      <c r="AI643" s="84">
        <f t="shared" ref="AI643" si="3802">IF($I643=AI$6,$E643,0)</f>
        <v>0</v>
      </c>
      <c r="AJ643" s="84">
        <f t="shared" si="3790"/>
        <v>0</v>
      </c>
      <c r="AK643" s="141">
        <f t="shared" ref="AK643:AK645" si="3803">IF($H643&gt;0,AI643,0)</f>
        <v>0</v>
      </c>
      <c r="AL643" s="141">
        <f t="shared" ref="AL643:AL645" si="3804">IF(AK643&gt;0,1,0)</f>
        <v>0</v>
      </c>
      <c r="AM643" s="141">
        <f t="shared" ref="AM643:AM645" si="3805">IF($H643&gt;0,AJ643,0)</f>
        <v>0</v>
      </c>
      <c r="AN643" s="141">
        <f t="shared" ref="AN643:AN645" si="3806">IF(AM643&gt;0,1,0)</f>
        <v>0</v>
      </c>
      <c r="AO643" s="84">
        <f t="shared" ref="AO643" si="3807">IF($I643=AO$6,$E643,0)</f>
        <v>0</v>
      </c>
      <c r="AP643" s="84">
        <f t="shared" si="3791"/>
        <v>0</v>
      </c>
      <c r="AQ643" s="141">
        <f t="shared" ref="AQ643:AQ645" si="3808">IF($H643&gt;0,AO643,0)</f>
        <v>0</v>
      </c>
      <c r="AR643" s="141">
        <f t="shared" ref="AR643:AR645" si="3809">IF(AQ643&gt;0,1,0)</f>
        <v>0</v>
      </c>
      <c r="AS643" s="141">
        <f t="shared" ref="AS643:AS645" si="3810">IF($H643&gt;0,AP643,0)</f>
        <v>0</v>
      </c>
      <c r="AT643" s="141">
        <f t="shared" ref="AT643:AT645" si="3811">IF(AS643&gt;0,1,0)</f>
        <v>0</v>
      </c>
      <c r="AU643" s="141">
        <f>IF($H643&gt;0,#REF!,0)</f>
        <v>0</v>
      </c>
      <c r="AV643" s="141">
        <f t="shared" ref="AV643:AV645" si="3812">IF(AU643&gt;0,1,0)</f>
        <v>0</v>
      </c>
      <c r="AW643" s="141">
        <f>IF($H643&gt;0,#REF!,0)</f>
        <v>0</v>
      </c>
      <c r="AX643" s="141">
        <f t="shared" ref="AX643:AX645" si="3813">IF(AW643&gt;0,1,0)</f>
        <v>0</v>
      </c>
      <c r="AY643" s="247">
        <f t="shared" si="3500"/>
        <v>0</v>
      </c>
      <c r="AZ643" s="85"/>
      <c r="BA643" s="86">
        <v>0</v>
      </c>
    </row>
    <row r="644" spans="1:53" ht="45.75" x14ac:dyDescent="0.65">
      <c r="A644" s="87" t="str">
        <f>IF(E644+G644&gt;0,A642,"")</f>
        <v/>
      </c>
      <c r="B644" s="87" t="str">
        <f>IF(E644+G644&gt;0,B642,"")</f>
        <v/>
      </c>
      <c r="C644" s="76">
        <f>C643</f>
        <v>6</v>
      </c>
      <c r="D644" s="77" t="s">
        <v>347</v>
      </c>
      <c r="E644" s="78">
        <v>0</v>
      </c>
      <c r="F644" s="137">
        <v>1.5</v>
      </c>
      <c r="G644" s="78">
        <v>0</v>
      </c>
      <c r="H644" s="249">
        <f t="shared" si="3499"/>
        <v>0</v>
      </c>
      <c r="I644" s="80">
        <f>SUMIF(Y$14:AT$14,C644,Y$7:AT$7)</f>
        <v>0</v>
      </c>
      <c r="J644" s="81">
        <f t="shared" si="3792"/>
        <v>0</v>
      </c>
      <c r="K644" s="80">
        <f t="shared" si="3793"/>
        <v>0</v>
      </c>
      <c r="L644" s="81">
        <f t="shared" si="3794"/>
        <v>0</v>
      </c>
      <c r="M644" s="81">
        <f t="shared" si="3795"/>
        <v>0</v>
      </c>
      <c r="N644" s="82"/>
      <c r="O644" s="81">
        <f t="shared" si="3796"/>
        <v>0</v>
      </c>
      <c r="Q644" s="83">
        <f t="shared" si="3508"/>
        <v>153.91</v>
      </c>
      <c r="R644" s="81">
        <f t="shared" si="3797"/>
        <v>0</v>
      </c>
      <c r="S644" s="83">
        <f t="shared" si="3798"/>
        <v>230.87</v>
      </c>
      <c r="T644" s="81">
        <f t="shared" si="3799"/>
        <v>0</v>
      </c>
      <c r="U644" s="81">
        <f t="shared" si="3800"/>
        <v>0</v>
      </c>
      <c r="V644" s="82"/>
      <c r="W644" s="81">
        <f t="shared" si="3801"/>
        <v>0</v>
      </c>
      <c r="X644" s="10"/>
      <c r="Y644" s="151"/>
      <c r="Z644" s="151"/>
      <c r="AA644" s="151"/>
      <c r="AB644" s="151"/>
      <c r="AC644" s="151"/>
      <c r="AD644" s="151"/>
      <c r="AE644" s="159"/>
      <c r="AF644" s="159"/>
      <c r="AG644" s="159"/>
      <c r="AH644" s="159"/>
      <c r="AI644" s="84">
        <f>IF($I644=AI$7,$E644,0)</f>
        <v>0</v>
      </c>
      <c r="AJ644" s="84">
        <f>IF($K644=ROUND(AI$7*$F644,2),$G644,0)</f>
        <v>0</v>
      </c>
      <c r="AK644" s="141">
        <f t="shared" si="3803"/>
        <v>0</v>
      </c>
      <c r="AL644" s="141">
        <f t="shared" si="3804"/>
        <v>0</v>
      </c>
      <c r="AM644" s="141">
        <f t="shared" si="3805"/>
        <v>0</v>
      </c>
      <c r="AN644" s="141">
        <f t="shared" si="3806"/>
        <v>0</v>
      </c>
      <c r="AO644" s="84">
        <f>IF($I644=AO$7,$E644,0)</f>
        <v>0</v>
      </c>
      <c r="AP644" s="84">
        <f>IF($K644=ROUND(AO$7*$F644,2),$G644,0)</f>
        <v>0</v>
      </c>
      <c r="AQ644" s="141">
        <f t="shared" si="3808"/>
        <v>0</v>
      </c>
      <c r="AR644" s="141">
        <f t="shared" si="3809"/>
        <v>0</v>
      </c>
      <c r="AS644" s="141">
        <f t="shared" si="3810"/>
        <v>0</v>
      </c>
      <c r="AT644" s="141">
        <f t="shared" si="3811"/>
        <v>0</v>
      </c>
      <c r="AU644" s="141">
        <f>IF($H644&gt;0,#REF!,0)</f>
        <v>0</v>
      </c>
      <c r="AV644" s="141">
        <f t="shared" si="3812"/>
        <v>0</v>
      </c>
      <c r="AW644" s="141">
        <f>IF($H644&gt;0,#REF!,0)</f>
        <v>0</v>
      </c>
      <c r="AX644" s="141">
        <f t="shared" si="3813"/>
        <v>0</v>
      </c>
      <c r="AY644" s="247">
        <f t="shared" si="3500"/>
        <v>0</v>
      </c>
      <c r="AZ644" s="85"/>
      <c r="BA644" s="86">
        <v>0</v>
      </c>
    </row>
    <row r="645" spans="1:53" ht="45.75" x14ac:dyDescent="0.65">
      <c r="A645" s="87" t="str">
        <f>IF(E645+G645&gt;0,A642,"")</f>
        <v/>
      </c>
      <c r="B645" s="87" t="str">
        <f>IF(E645+G645&gt;0,B642,"")</f>
        <v/>
      </c>
      <c r="C645" s="76">
        <f>C643</f>
        <v>6</v>
      </c>
      <c r="D645" s="77" t="s">
        <v>347</v>
      </c>
      <c r="E645" s="78">
        <v>0</v>
      </c>
      <c r="F645" s="137">
        <v>1.1000000000000001</v>
      </c>
      <c r="G645" s="78">
        <v>0</v>
      </c>
      <c r="H645" s="249">
        <f t="shared" si="3499"/>
        <v>0</v>
      </c>
      <c r="I645" s="80">
        <f>SUMIF(Y$14:AT$14,C645,Y$7:AT$7)</f>
        <v>0</v>
      </c>
      <c r="J645" s="81">
        <f t="shared" si="3792"/>
        <v>0</v>
      </c>
      <c r="K645" s="80">
        <f t="shared" si="3793"/>
        <v>0</v>
      </c>
      <c r="L645" s="81">
        <f t="shared" si="3794"/>
        <v>0</v>
      </c>
      <c r="M645" s="81">
        <f t="shared" si="3795"/>
        <v>0</v>
      </c>
      <c r="N645" s="82"/>
      <c r="O645" s="81">
        <f t="shared" si="3796"/>
        <v>0</v>
      </c>
      <c r="Q645" s="83">
        <f t="shared" si="3508"/>
        <v>153.91</v>
      </c>
      <c r="R645" s="81">
        <f t="shared" si="3797"/>
        <v>0</v>
      </c>
      <c r="S645" s="83">
        <f t="shared" si="3798"/>
        <v>169.3</v>
      </c>
      <c r="T645" s="81">
        <f t="shared" si="3799"/>
        <v>0</v>
      </c>
      <c r="U645" s="81">
        <f t="shared" si="3800"/>
        <v>0</v>
      </c>
      <c r="V645" s="82"/>
      <c r="W645" s="81">
        <f t="shared" si="3801"/>
        <v>0</v>
      </c>
      <c r="X645" s="10"/>
      <c r="Y645" s="151"/>
      <c r="Z645" s="151"/>
      <c r="AA645" s="151"/>
      <c r="AB645" s="151"/>
      <c r="AC645" s="151"/>
      <c r="AD645" s="151"/>
      <c r="AE645" s="159"/>
      <c r="AF645" s="159"/>
      <c r="AG645" s="159"/>
      <c r="AH645" s="159"/>
      <c r="AI645" s="84">
        <f>IF($I645=AI$7,$E645,0)</f>
        <v>0</v>
      </c>
      <c r="AJ645" s="84">
        <f>IF($K645=ROUND(AI$7*$F645,2),$G645,0)</f>
        <v>0</v>
      </c>
      <c r="AK645" s="141">
        <f t="shared" si="3803"/>
        <v>0</v>
      </c>
      <c r="AL645" s="141">
        <f t="shared" si="3804"/>
        <v>0</v>
      </c>
      <c r="AM645" s="141">
        <f t="shared" si="3805"/>
        <v>0</v>
      </c>
      <c r="AN645" s="141">
        <f t="shared" si="3806"/>
        <v>0</v>
      </c>
      <c r="AO645" s="84">
        <f>IF($I645=AO$7,$E645,0)</f>
        <v>0</v>
      </c>
      <c r="AP645" s="84">
        <f>IF($K645=ROUND(AO$7*$F645,2),$G645,0)</f>
        <v>0</v>
      </c>
      <c r="AQ645" s="141">
        <f t="shared" si="3808"/>
        <v>0</v>
      </c>
      <c r="AR645" s="141">
        <f t="shared" si="3809"/>
        <v>0</v>
      </c>
      <c r="AS645" s="141">
        <f t="shared" si="3810"/>
        <v>0</v>
      </c>
      <c r="AT645" s="141">
        <f t="shared" si="3811"/>
        <v>0</v>
      </c>
      <c r="AU645" s="141">
        <f>IF($H645&gt;0,#REF!,0)</f>
        <v>0</v>
      </c>
      <c r="AV645" s="141">
        <f t="shared" si="3812"/>
        <v>0</v>
      </c>
      <c r="AW645" s="141">
        <f>IF($H645&gt;0,#REF!,0)</f>
        <v>0</v>
      </c>
      <c r="AX645" s="141">
        <f t="shared" si="3813"/>
        <v>0</v>
      </c>
      <c r="AY645" s="247">
        <f t="shared" si="3500"/>
        <v>0</v>
      </c>
      <c r="AZ645" s="85"/>
      <c r="BA645" s="86">
        <v>0</v>
      </c>
    </row>
    <row r="646" spans="1:53" ht="45.75" x14ac:dyDescent="0.65">
      <c r="A646" s="74" t="s">
        <v>349</v>
      </c>
      <c r="B646" s="74" t="s">
        <v>350</v>
      </c>
      <c r="C646" s="76">
        <f>C647</f>
        <v>6</v>
      </c>
      <c r="D646" s="77" t="s">
        <v>351</v>
      </c>
      <c r="E646" s="78">
        <v>0.5</v>
      </c>
      <c r="F646" s="137">
        <v>1.5</v>
      </c>
      <c r="G646" s="78">
        <v>0</v>
      </c>
      <c r="H646" s="249">
        <f t="shared" si="3499"/>
        <v>5.0000000000000001E-4</v>
      </c>
      <c r="I646" s="80">
        <f>SUMIF(Y$14:AT$14,C646,Y$6:AT$6)</f>
        <v>0</v>
      </c>
      <c r="J646" s="81">
        <f>IF(H646=0,ROUND(E646*I646,2),ROUND(H646*E646,2))</f>
        <v>0</v>
      </c>
      <c r="K646" s="80">
        <f>ROUND(F646*I646,2)</f>
        <v>0</v>
      </c>
      <c r="L646" s="81">
        <f>IF(H646=0,ROUND(ROUND(F646*I646,2)*G646,2),ROUND(G646*H646,2))</f>
        <v>0</v>
      </c>
      <c r="M646" s="81">
        <f>L646-ROUND(G646*I646,2)</f>
        <v>0</v>
      </c>
      <c r="N646" s="82"/>
      <c r="O646" s="81">
        <f>J646+L646+N646</f>
        <v>0</v>
      </c>
      <c r="Q646" s="83">
        <f t="shared" si="3508"/>
        <v>153.91</v>
      </c>
      <c r="R646" s="81">
        <f>ROUND(Q646*E646,2)</f>
        <v>76.959999999999994</v>
      </c>
      <c r="S646" s="83">
        <f>ROUND(F646*Q646,2)</f>
        <v>230.87</v>
      </c>
      <c r="T646" s="81">
        <f>ROUND(S646*G646,2)</f>
        <v>0</v>
      </c>
      <c r="U646" s="81">
        <f>T646-ROUND(Q646*G646,2)</f>
        <v>0</v>
      </c>
      <c r="V646" s="82"/>
      <c r="W646" s="81">
        <f>R646+T646+V646</f>
        <v>76.959999999999994</v>
      </c>
      <c r="X646" s="10"/>
      <c r="Y646" s="151"/>
      <c r="Z646" s="151"/>
      <c r="AA646" s="151"/>
      <c r="AB646" s="151"/>
      <c r="AC646" s="151"/>
      <c r="AD646" s="151"/>
      <c r="AE646" s="159"/>
      <c r="AF646" s="159"/>
      <c r="AG646" s="159"/>
      <c r="AH646" s="159"/>
      <c r="AI646" s="84">
        <f>IF($I646=AI$6,$E646,0)</f>
        <v>0</v>
      </c>
      <c r="AJ646" s="84">
        <f t="shared" ref="AJ646:AJ647" si="3814">IF($K646=ROUND(AI$6*$F646,2),$G646,0)</f>
        <v>0</v>
      </c>
      <c r="AK646" s="141">
        <f>IF($H646&gt;0,AI646,0)</f>
        <v>0</v>
      </c>
      <c r="AL646" s="141">
        <f>IF(AK646&gt;0,1,0)</f>
        <v>0</v>
      </c>
      <c r="AM646" s="141">
        <f>IF($H646&gt;0,AJ646,0)</f>
        <v>0</v>
      </c>
      <c r="AN646" s="141">
        <f>IF(AM646&gt;0,1,0)</f>
        <v>0</v>
      </c>
      <c r="AO646" s="84">
        <f>IF($I646=AO$6,$E646,0)</f>
        <v>0</v>
      </c>
      <c r="AP646" s="84">
        <f t="shared" ref="AP646:AP647" si="3815">IF($K646=ROUND(AO$6*$F646,2),$G646,0)</f>
        <v>0</v>
      </c>
      <c r="AQ646" s="141">
        <f>IF($H646&gt;0,AO646,0)</f>
        <v>0</v>
      </c>
      <c r="AR646" s="141">
        <f>IF(AQ646&gt;0,1,0)</f>
        <v>0</v>
      </c>
      <c r="AS646" s="141">
        <f>IF($H646&gt;0,AP646,0)</f>
        <v>0</v>
      </c>
      <c r="AT646" s="141">
        <f>IF(AS646&gt;0,1,0)</f>
        <v>0</v>
      </c>
      <c r="AU646" s="141" t="e">
        <f>IF($H646&gt;0,#REF!,0)</f>
        <v>#REF!</v>
      </c>
      <c r="AV646" s="141" t="e">
        <f>IF(AU646&gt;0,1,0)</f>
        <v>#REF!</v>
      </c>
      <c r="AW646" s="141" t="e">
        <f>IF($H646&gt;0,#REF!,0)</f>
        <v>#REF!</v>
      </c>
      <c r="AX646" s="141" t="e">
        <f>IF(AW646&gt;0,1,0)</f>
        <v>#REF!</v>
      </c>
      <c r="AY646" s="247">
        <f t="shared" si="3500"/>
        <v>1.6000000000000001E-3</v>
      </c>
      <c r="AZ646" s="85"/>
      <c r="BA646" s="86">
        <v>1.6</v>
      </c>
    </row>
    <row r="647" spans="1:53" ht="45.75" x14ac:dyDescent="0.65">
      <c r="A647" s="87" t="str">
        <f>IF(E647+G647&gt;0,A646,"")</f>
        <v/>
      </c>
      <c r="B647" s="87" t="str">
        <f>IF(E647+G647&gt;0,B646,"")</f>
        <v/>
      </c>
      <c r="C647" s="76">
        <v>6</v>
      </c>
      <c r="D647" s="77" t="s">
        <v>351</v>
      </c>
      <c r="E647" s="78">
        <v>0</v>
      </c>
      <c r="F647" s="137">
        <v>1.1000000000000001</v>
      </c>
      <c r="G647" s="78">
        <v>0</v>
      </c>
      <c r="H647" s="249">
        <f t="shared" si="3499"/>
        <v>0</v>
      </c>
      <c r="I647" s="80">
        <f>SUMIF(Y$14:AT$14,C647,Y$6:AT$6)</f>
        <v>0</v>
      </c>
      <c r="J647" s="81">
        <f t="shared" ref="J647:J649" si="3816">IF(H647=0,ROUND(E647*I647,2),ROUND(H647*E647,2))</f>
        <v>0</v>
      </c>
      <c r="K647" s="80">
        <f t="shared" ref="K647:K649" si="3817">ROUND(F647*I647,2)</f>
        <v>0</v>
      </c>
      <c r="L647" s="81">
        <f t="shared" ref="L647:L649" si="3818">IF(H647=0,ROUND(ROUND(F647*I647,2)*G647,2),ROUND(G647*H647,2))</f>
        <v>0</v>
      </c>
      <c r="M647" s="81">
        <f t="shared" ref="M647:M649" si="3819">L647-ROUND(G647*I647,2)</f>
        <v>0</v>
      </c>
      <c r="N647" s="82"/>
      <c r="O647" s="81">
        <f t="shared" ref="O647:O649" si="3820">J647+L647+N647</f>
        <v>0</v>
      </c>
      <c r="Q647" s="83">
        <f t="shared" si="3508"/>
        <v>153.91</v>
      </c>
      <c r="R647" s="81">
        <f t="shared" ref="R647:R649" si="3821">ROUND(Q647*E647,2)</f>
        <v>0</v>
      </c>
      <c r="S647" s="83">
        <f t="shared" ref="S647:S649" si="3822">ROUND(F647*Q647,2)</f>
        <v>169.3</v>
      </c>
      <c r="T647" s="81">
        <f t="shared" ref="T647:T649" si="3823">ROUND(S647*G647,2)</f>
        <v>0</v>
      </c>
      <c r="U647" s="81">
        <f t="shared" ref="U647:U649" si="3824">T647-ROUND(Q647*G647,2)</f>
        <v>0</v>
      </c>
      <c r="V647" s="82"/>
      <c r="W647" s="81">
        <f t="shared" ref="W647:W649" si="3825">R647+T647+V647</f>
        <v>0</v>
      </c>
      <c r="X647" s="10"/>
      <c r="Y647" s="151"/>
      <c r="Z647" s="151"/>
      <c r="AA647" s="151"/>
      <c r="AB647" s="151"/>
      <c r="AC647" s="151"/>
      <c r="AD647" s="151"/>
      <c r="AE647" s="159"/>
      <c r="AF647" s="159"/>
      <c r="AG647" s="159"/>
      <c r="AH647" s="159"/>
      <c r="AI647" s="84">
        <f t="shared" ref="AI647" si="3826">IF($I647=AI$6,$E647,0)</f>
        <v>0</v>
      </c>
      <c r="AJ647" s="84">
        <f t="shared" si="3814"/>
        <v>0</v>
      </c>
      <c r="AK647" s="141">
        <f t="shared" ref="AK647:AK649" si="3827">IF($H647&gt;0,AI647,0)</f>
        <v>0</v>
      </c>
      <c r="AL647" s="141">
        <f t="shared" ref="AL647:AL649" si="3828">IF(AK647&gt;0,1,0)</f>
        <v>0</v>
      </c>
      <c r="AM647" s="141">
        <f t="shared" ref="AM647:AM649" si="3829">IF($H647&gt;0,AJ647,0)</f>
        <v>0</v>
      </c>
      <c r="AN647" s="141">
        <f t="shared" ref="AN647:AN649" si="3830">IF(AM647&gt;0,1,0)</f>
        <v>0</v>
      </c>
      <c r="AO647" s="84">
        <f t="shared" ref="AO647" si="3831">IF($I647=AO$6,$E647,0)</f>
        <v>0</v>
      </c>
      <c r="AP647" s="84">
        <f t="shared" si="3815"/>
        <v>0</v>
      </c>
      <c r="AQ647" s="141">
        <f t="shared" ref="AQ647:AQ649" si="3832">IF($H647&gt;0,AO647,0)</f>
        <v>0</v>
      </c>
      <c r="AR647" s="141">
        <f t="shared" ref="AR647:AR649" si="3833">IF(AQ647&gt;0,1,0)</f>
        <v>0</v>
      </c>
      <c r="AS647" s="141">
        <f t="shared" ref="AS647:AS649" si="3834">IF($H647&gt;0,AP647,0)</f>
        <v>0</v>
      </c>
      <c r="AT647" s="141">
        <f t="shared" ref="AT647:AT649" si="3835">IF(AS647&gt;0,1,0)</f>
        <v>0</v>
      </c>
      <c r="AU647" s="141">
        <f>IF($H647&gt;0,#REF!,0)</f>
        <v>0</v>
      </c>
      <c r="AV647" s="141">
        <f t="shared" ref="AV647:AV649" si="3836">IF(AU647&gt;0,1,0)</f>
        <v>0</v>
      </c>
      <c r="AW647" s="141">
        <f>IF($H647&gt;0,#REF!,0)</f>
        <v>0</v>
      </c>
      <c r="AX647" s="141">
        <f t="shared" ref="AX647:AX649" si="3837">IF(AW647&gt;0,1,0)</f>
        <v>0</v>
      </c>
      <c r="AY647" s="247">
        <f t="shared" si="3500"/>
        <v>0</v>
      </c>
      <c r="AZ647" s="85"/>
      <c r="BA647" s="86">
        <v>0</v>
      </c>
    </row>
    <row r="648" spans="1:53" ht="45.75" x14ac:dyDescent="0.65">
      <c r="A648" s="87" t="str">
        <f>IF(E648+G648&gt;0,A646,"")</f>
        <v/>
      </c>
      <c r="B648" s="87" t="str">
        <f>IF(E648+G648&gt;0,B646,"")</f>
        <v/>
      </c>
      <c r="C648" s="76">
        <f>C647</f>
        <v>6</v>
      </c>
      <c r="D648" s="77" t="s">
        <v>351</v>
      </c>
      <c r="E648" s="78">
        <v>0</v>
      </c>
      <c r="F648" s="137">
        <v>1.5</v>
      </c>
      <c r="G648" s="78">
        <v>0</v>
      </c>
      <c r="H648" s="249">
        <f t="shared" si="3499"/>
        <v>0</v>
      </c>
      <c r="I648" s="80">
        <f>SUMIF(Y$14:AT$14,C648,Y$7:AT$7)</f>
        <v>0</v>
      </c>
      <c r="J648" s="81">
        <f t="shared" si="3816"/>
        <v>0</v>
      </c>
      <c r="K648" s="80">
        <f t="shared" si="3817"/>
        <v>0</v>
      </c>
      <c r="L648" s="81">
        <f t="shared" si="3818"/>
        <v>0</v>
      </c>
      <c r="M648" s="81">
        <f t="shared" si="3819"/>
        <v>0</v>
      </c>
      <c r="N648" s="82"/>
      <c r="O648" s="81">
        <f t="shared" si="3820"/>
        <v>0</v>
      </c>
      <c r="Q648" s="83">
        <f t="shared" si="3508"/>
        <v>153.91</v>
      </c>
      <c r="R648" s="81">
        <f t="shared" si="3821"/>
        <v>0</v>
      </c>
      <c r="S648" s="83">
        <f t="shared" si="3822"/>
        <v>230.87</v>
      </c>
      <c r="T648" s="81">
        <f t="shared" si="3823"/>
        <v>0</v>
      </c>
      <c r="U648" s="81">
        <f t="shared" si="3824"/>
        <v>0</v>
      </c>
      <c r="V648" s="82"/>
      <c r="W648" s="81">
        <f t="shared" si="3825"/>
        <v>0</v>
      </c>
      <c r="X648" s="10"/>
      <c r="Y648" s="151"/>
      <c r="Z648" s="151"/>
      <c r="AA648" s="151"/>
      <c r="AB648" s="151"/>
      <c r="AC648" s="151"/>
      <c r="AD648" s="151"/>
      <c r="AE648" s="159"/>
      <c r="AF648" s="159"/>
      <c r="AG648" s="159"/>
      <c r="AH648" s="159"/>
      <c r="AI648" s="84">
        <f>IF($I648=AI$7,$E648,0)</f>
        <v>0</v>
      </c>
      <c r="AJ648" s="84">
        <f>IF($K648=ROUND(AI$7*$F648,2),$G648,0)</f>
        <v>0</v>
      </c>
      <c r="AK648" s="141">
        <f t="shared" si="3827"/>
        <v>0</v>
      </c>
      <c r="AL648" s="141">
        <f t="shared" si="3828"/>
        <v>0</v>
      </c>
      <c r="AM648" s="141">
        <f t="shared" si="3829"/>
        <v>0</v>
      </c>
      <c r="AN648" s="141">
        <f t="shared" si="3830"/>
        <v>0</v>
      </c>
      <c r="AO648" s="84">
        <f>IF($I648=AO$7,$E648,0)</f>
        <v>0</v>
      </c>
      <c r="AP648" s="84">
        <f>IF($K648=ROUND(AO$7*$F648,2),$G648,0)</f>
        <v>0</v>
      </c>
      <c r="AQ648" s="141">
        <f t="shared" si="3832"/>
        <v>0</v>
      </c>
      <c r="AR648" s="141">
        <f t="shared" si="3833"/>
        <v>0</v>
      </c>
      <c r="AS648" s="141">
        <f t="shared" si="3834"/>
        <v>0</v>
      </c>
      <c r="AT648" s="141">
        <f t="shared" si="3835"/>
        <v>0</v>
      </c>
      <c r="AU648" s="141">
        <f>IF($H648&gt;0,#REF!,0)</f>
        <v>0</v>
      </c>
      <c r="AV648" s="141">
        <f t="shared" si="3836"/>
        <v>0</v>
      </c>
      <c r="AW648" s="141">
        <f>IF($H648&gt;0,#REF!,0)</f>
        <v>0</v>
      </c>
      <c r="AX648" s="141">
        <f t="shared" si="3837"/>
        <v>0</v>
      </c>
      <c r="AY648" s="247">
        <f t="shared" si="3500"/>
        <v>0</v>
      </c>
      <c r="AZ648" s="85"/>
      <c r="BA648" s="86">
        <v>0</v>
      </c>
    </row>
    <row r="649" spans="1:53" ht="45.75" x14ac:dyDescent="0.65">
      <c r="A649" s="87" t="str">
        <f>IF(E649+G649&gt;0,A646,"")</f>
        <v/>
      </c>
      <c r="B649" s="87" t="str">
        <f>IF(E649+G649&gt;0,B646,"")</f>
        <v/>
      </c>
      <c r="C649" s="76">
        <f>C647</f>
        <v>6</v>
      </c>
      <c r="D649" s="77" t="s">
        <v>351</v>
      </c>
      <c r="E649" s="78">
        <v>0</v>
      </c>
      <c r="F649" s="137">
        <v>1.1000000000000001</v>
      </c>
      <c r="G649" s="78">
        <v>0</v>
      </c>
      <c r="H649" s="249">
        <f t="shared" si="3499"/>
        <v>0</v>
      </c>
      <c r="I649" s="80">
        <f>SUMIF(Y$14:AT$14,C649,Y$7:AT$7)</f>
        <v>0</v>
      </c>
      <c r="J649" s="81">
        <f t="shared" si="3816"/>
        <v>0</v>
      </c>
      <c r="K649" s="80">
        <f t="shared" si="3817"/>
        <v>0</v>
      </c>
      <c r="L649" s="81">
        <f t="shared" si="3818"/>
        <v>0</v>
      </c>
      <c r="M649" s="81">
        <f t="shared" si="3819"/>
        <v>0</v>
      </c>
      <c r="N649" s="82"/>
      <c r="O649" s="81">
        <f t="shared" si="3820"/>
        <v>0</v>
      </c>
      <c r="Q649" s="83">
        <f t="shared" si="3508"/>
        <v>153.91</v>
      </c>
      <c r="R649" s="81">
        <f t="shared" si="3821"/>
        <v>0</v>
      </c>
      <c r="S649" s="83">
        <f t="shared" si="3822"/>
        <v>169.3</v>
      </c>
      <c r="T649" s="81">
        <f t="shared" si="3823"/>
        <v>0</v>
      </c>
      <c r="U649" s="81">
        <f t="shared" si="3824"/>
        <v>0</v>
      </c>
      <c r="V649" s="82"/>
      <c r="W649" s="81">
        <f t="shared" si="3825"/>
        <v>0</v>
      </c>
      <c r="X649" s="10"/>
      <c r="Y649" s="151"/>
      <c r="Z649" s="151"/>
      <c r="AA649" s="151"/>
      <c r="AB649" s="151"/>
      <c r="AC649" s="151"/>
      <c r="AD649" s="151"/>
      <c r="AE649" s="159"/>
      <c r="AF649" s="159"/>
      <c r="AG649" s="159"/>
      <c r="AH649" s="159"/>
      <c r="AI649" s="84">
        <f>IF($I649=AI$7,$E649,0)</f>
        <v>0</v>
      </c>
      <c r="AJ649" s="84">
        <f>IF($K649=ROUND(AI$7*$F649,2),$G649,0)</f>
        <v>0</v>
      </c>
      <c r="AK649" s="141">
        <f t="shared" si="3827"/>
        <v>0</v>
      </c>
      <c r="AL649" s="141">
        <f t="shared" si="3828"/>
        <v>0</v>
      </c>
      <c r="AM649" s="141">
        <f t="shared" si="3829"/>
        <v>0</v>
      </c>
      <c r="AN649" s="141">
        <f t="shared" si="3830"/>
        <v>0</v>
      </c>
      <c r="AO649" s="84">
        <f>IF($I649=AO$7,$E649,0)</f>
        <v>0</v>
      </c>
      <c r="AP649" s="84">
        <f>IF($K649=ROUND(AO$7*$F649,2),$G649,0)</f>
        <v>0</v>
      </c>
      <c r="AQ649" s="141">
        <f t="shared" si="3832"/>
        <v>0</v>
      </c>
      <c r="AR649" s="141">
        <f t="shared" si="3833"/>
        <v>0</v>
      </c>
      <c r="AS649" s="141">
        <f t="shared" si="3834"/>
        <v>0</v>
      </c>
      <c r="AT649" s="141">
        <f t="shared" si="3835"/>
        <v>0</v>
      </c>
      <c r="AU649" s="141">
        <f>IF($H649&gt;0,#REF!,0)</f>
        <v>0</v>
      </c>
      <c r="AV649" s="141">
        <f t="shared" si="3836"/>
        <v>0</v>
      </c>
      <c r="AW649" s="141">
        <f>IF($H649&gt;0,#REF!,0)</f>
        <v>0</v>
      </c>
      <c r="AX649" s="141">
        <f t="shared" si="3837"/>
        <v>0</v>
      </c>
      <c r="AY649" s="247">
        <f t="shared" si="3500"/>
        <v>0</v>
      </c>
      <c r="AZ649" s="85"/>
      <c r="BA649" s="86">
        <v>0</v>
      </c>
    </row>
    <row r="650" spans="1:53" ht="45.75" x14ac:dyDescent="0.65">
      <c r="A650" s="74" t="s">
        <v>349</v>
      </c>
      <c r="B650" s="74" t="s">
        <v>352</v>
      </c>
      <c r="C650" s="76">
        <f>C651</f>
        <v>6</v>
      </c>
      <c r="D650" s="77" t="s">
        <v>351</v>
      </c>
      <c r="E650" s="78">
        <v>2</v>
      </c>
      <c r="F650" s="137">
        <v>1.5</v>
      </c>
      <c r="G650" s="78">
        <v>0</v>
      </c>
      <c r="H650" s="249">
        <f t="shared" si="3499"/>
        <v>2E-3</v>
      </c>
      <c r="I650" s="80">
        <f>SUMIF(Y$14:AT$14,C650,Y$6:AT$6)</f>
        <v>0</v>
      </c>
      <c r="J650" s="81">
        <f>IF(H650=0,ROUND(E650*I650,2),ROUND(H650*E650,2))</f>
        <v>0</v>
      </c>
      <c r="K650" s="80">
        <f>ROUND(F650*I650,2)</f>
        <v>0</v>
      </c>
      <c r="L650" s="81">
        <f>IF(H650=0,ROUND(ROUND(F650*I650,2)*G650,2),ROUND(G650*H650,2))</f>
        <v>0</v>
      </c>
      <c r="M650" s="81">
        <f>L650-ROUND(G650*I650,2)</f>
        <v>0</v>
      </c>
      <c r="N650" s="82"/>
      <c r="O650" s="81">
        <f>J650+L650+N650</f>
        <v>0</v>
      </c>
      <c r="Q650" s="83">
        <f t="shared" si="3508"/>
        <v>153.91</v>
      </c>
      <c r="R650" s="81">
        <f>ROUND(Q650*E650,2)</f>
        <v>307.82</v>
      </c>
      <c r="S650" s="83">
        <f>ROUND(F650*Q650,2)</f>
        <v>230.87</v>
      </c>
      <c r="T650" s="81">
        <f>ROUND(S650*G650,2)</f>
        <v>0</v>
      </c>
      <c r="U650" s="81">
        <f>T650-ROUND(Q650*G650,2)</f>
        <v>0</v>
      </c>
      <c r="V650" s="82"/>
      <c r="W650" s="81">
        <f>R650+T650+V650</f>
        <v>307.82</v>
      </c>
      <c r="X650" s="10"/>
      <c r="Y650" s="151"/>
      <c r="Z650" s="151"/>
      <c r="AA650" s="151"/>
      <c r="AB650" s="151"/>
      <c r="AC650" s="151"/>
      <c r="AD650" s="151"/>
      <c r="AE650" s="159"/>
      <c r="AF650" s="159"/>
      <c r="AG650" s="159"/>
      <c r="AH650" s="159"/>
      <c r="AI650" s="84">
        <f>IF($I650=AI$6,$E650,0)</f>
        <v>0</v>
      </c>
      <c r="AJ650" s="84">
        <f t="shared" ref="AJ650:AJ651" si="3838">IF($K650=ROUND(AI$6*$F650,2),$G650,0)</f>
        <v>0</v>
      </c>
      <c r="AK650" s="141">
        <f>IF($H650&gt;0,AI650,0)</f>
        <v>0</v>
      </c>
      <c r="AL650" s="141">
        <f>IF(AK650&gt;0,1,0)</f>
        <v>0</v>
      </c>
      <c r="AM650" s="141">
        <f>IF($H650&gt;0,AJ650,0)</f>
        <v>0</v>
      </c>
      <c r="AN650" s="141">
        <f>IF(AM650&gt;0,1,0)</f>
        <v>0</v>
      </c>
      <c r="AO650" s="84">
        <f>IF($I650=AO$6,$E650,0)</f>
        <v>0</v>
      </c>
      <c r="AP650" s="84">
        <f t="shared" ref="AP650:AP651" si="3839">IF($K650=ROUND(AO$6*$F650,2),$G650,0)</f>
        <v>0</v>
      </c>
      <c r="AQ650" s="141">
        <f>IF($H650&gt;0,AO650,0)</f>
        <v>0</v>
      </c>
      <c r="AR650" s="141">
        <f>IF(AQ650&gt;0,1,0)</f>
        <v>0</v>
      </c>
      <c r="AS650" s="141">
        <f>IF($H650&gt;0,AP650,0)</f>
        <v>0</v>
      </c>
      <c r="AT650" s="141">
        <f>IF(AS650&gt;0,1,0)</f>
        <v>0</v>
      </c>
      <c r="AU650" s="141" t="e">
        <f>IF($H650&gt;0,#REF!,0)</f>
        <v>#REF!</v>
      </c>
      <c r="AV650" s="141" t="e">
        <f>IF(AU650&gt;0,1,0)</f>
        <v>#REF!</v>
      </c>
      <c r="AW650" s="141" t="e">
        <f>IF($H650&gt;0,#REF!,0)</f>
        <v>#REF!</v>
      </c>
      <c r="AX650" s="141" t="e">
        <f>IF(AW650&gt;0,1,0)</f>
        <v>#REF!</v>
      </c>
      <c r="AY650" s="247">
        <f t="shared" si="3500"/>
        <v>1.6999999999999999E-3</v>
      </c>
      <c r="AZ650" s="85"/>
      <c r="BA650" s="86">
        <v>1.7</v>
      </c>
    </row>
    <row r="651" spans="1:53" ht="45.75" x14ac:dyDescent="0.65">
      <c r="A651" s="87" t="str">
        <f>IF(E651+G651&gt;0,A650,"")</f>
        <v/>
      </c>
      <c r="B651" s="87" t="str">
        <f>IF(E651+G651&gt;0,B650,"")</f>
        <v/>
      </c>
      <c r="C651" s="76">
        <v>6</v>
      </c>
      <c r="D651" s="77" t="s">
        <v>351</v>
      </c>
      <c r="E651" s="78">
        <v>0</v>
      </c>
      <c r="F651" s="137">
        <v>1.1000000000000001</v>
      </c>
      <c r="G651" s="78">
        <v>0</v>
      </c>
      <c r="H651" s="249">
        <f t="shared" si="3499"/>
        <v>0</v>
      </c>
      <c r="I651" s="80">
        <f>SUMIF(Y$14:AT$14,C651,Y$6:AT$6)</f>
        <v>0</v>
      </c>
      <c r="J651" s="81">
        <f t="shared" ref="J651:J653" si="3840">IF(H651=0,ROUND(E651*I651,2),ROUND(H651*E651,2))</f>
        <v>0</v>
      </c>
      <c r="K651" s="80">
        <f t="shared" ref="K651:K653" si="3841">ROUND(F651*I651,2)</f>
        <v>0</v>
      </c>
      <c r="L651" s="81">
        <f t="shared" ref="L651:L653" si="3842">IF(H651=0,ROUND(ROUND(F651*I651,2)*G651,2),ROUND(G651*H651,2))</f>
        <v>0</v>
      </c>
      <c r="M651" s="81">
        <f t="shared" ref="M651:M653" si="3843">L651-ROUND(G651*I651,2)</f>
        <v>0</v>
      </c>
      <c r="N651" s="82"/>
      <c r="O651" s="81">
        <f t="shared" ref="O651:O653" si="3844">J651+L651+N651</f>
        <v>0</v>
      </c>
      <c r="Q651" s="83">
        <f t="shared" si="3508"/>
        <v>153.91</v>
      </c>
      <c r="R651" s="81">
        <f t="shared" ref="R651:R653" si="3845">ROUND(Q651*E651,2)</f>
        <v>0</v>
      </c>
      <c r="S651" s="83">
        <f t="shared" ref="S651:S653" si="3846">ROUND(F651*Q651,2)</f>
        <v>169.3</v>
      </c>
      <c r="T651" s="81">
        <f t="shared" ref="T651:T653" si="3847">ROUND(S651*G651,2)</f>
        <v>0</v>
      </c>
      <c r="U651" s="81">
        <f t="shared" ref="U651:U653" si="3848">T651-ROUND(Q651*G651,2)</f>
        <v>0</v>
      </c>
      <c r="V651" s="82"/>
      <c r="W651" s="81">
        <f t="shared" ref="W651:W653" si="3849">R651+T651+V651</f>
        <v>0</v>
      </c>
      <c r="X651" s="10"/>
      <c r="Y651" s="151"/>
      <c r="Z651" s="151"/>
      <c r="AA651" s="151"/>
      <c r="AB651" s="151"/>
      <c r="AC651" s="151"/>
      <c r="AD651" s="151"/>
      <c r="AE651" s="159"/>
      <c r="AF651" s="159"/>
      <c r="AG651" s="159"/>
      <c r="AH651" s="159"/>
      <c r="AI651" s="84">
        <f t="shared" ref="AI651" si="3850">IF($I651=AI$6,$E651,0)</f>
        <v>0</v>
      </c>
      <c r="AJ651" s="84">
        <f t="shared" si="3838"/>
        <v>0</v>
      </c>
      <c r="AK651" s="141">
        <f t="shared" ref="AK651:AK653" si="3851">IF($H651&gt;0,AI651,0)</f>
        <v>0</v>
      </c>
      <c r="AL651" s="141">
        <f t="shared" ref="AL651:AL653" si="3852">IF(AK651&gt;0,1,0)</f>
        <v>0</v>
      </c>
      <c r="AM651" s="141">
        <f t="shared" ref="AM651:AM653" si="3853">IF($H651&gt;0,AJ651,0)</f>
        <v>0</v>
      </c>
      <c r="AN651" s="141">
        <f t="shared" ref="AN651:AN653" si="3854">IF(AM651&gt;0,1,0)</f>
        <v>0</v>
      </c>
      <c r="AO651" s="84">
        <f t="shared" ref="AO651" si="3855">IF($I651=AO$6,$E651,0)</f>
        <v>0</v>
      </c>
      <c r="AP651" s="84">
        <f t="shared" si="3839"/>
        <v>0</v>
      </c>
      <c r="AQ651" s="141">
        <f t="shared" ref="AQ651:AQ653" si="3856">IF($H651&gt;0,AO651,0)</f>
        <v>0</v>
      </c>
      <c r="AR651" s="141">
        <f t="shared" ref="AR651:AR653" si="3857">IF(AQ651&gt;0,1,0)</f>
        <v>0</v>
      </c>
      <c r="AS651" s="141">
        <f t="shared" ref="AS651:AS653" si="3858">IF($H651&gt;0,AP651,0)</f>
        <v>0</v>
      </c>
      <c r="AT651" s="141">
        <f t="shared" ref="AT651:AT653" si="3859">IF(AS651&gt;0,1,0)</f>
        <v>0</v>
      </c>
      <c r="AU651" s="141">
        <f>IF($H651&gt;0,#REF!,0)</f>
        <v>0</v>
      </c>
      <c r="AV651" s="141">
        <f t="shared" ref="AV651:AV653" si="3860">IF(AU651&gt;0,1,0)</f>
        <v>0</v>
      </c>
      <c r="AW651" s="141">
        <f>IF($H651&gt;0,#REF!,0)</f>
        <v>0</v>
      </c>
      <c r="AX651" s="141">
        <f t="shared" ref="AX651:AX653" si="3861">IF(AW651&gt;0,1,0)</f>
        <v>0</v>
      </c>
      <c r="AY651" s="247">
        <f t="shared" si="3500"/>
        <v>0</v>
      </c>
      <c r="AZ651" s="85"/>
      <c r="BA651" s="86">
        <v>0</v>
      </c>
    </row>
    <row r="652" spans="1:53" ht="45.75" x14ac:dyDescent="0.65">
      <c r="A652" s="87" t="str">
        <f>IF(E652+G652&gt;0,A650,"")</f>
        <v/>
      </c>
      <c r="B652" s="87" t="str">
        <f>IF(E652+G652&gt;0,B650,"")</f>
        <v/>
      </c>
      <c r="C652" s="76">
        <f>C651</f>
        <v>6</v>
      </c>
      <c r="D652" s="77" t="s">
        <v>351</v>
      </c>
      <c r="E652" s="78">
        <v>0</v>
      </c>
      <c r="F652" s="137">
        <v>1.5</v>
      </c>
      <c r="G652" s="78">
        <v>0</v>
      </c>
      <c r="H652" s="249">
        <f t="shared" si="3499"/>
        <v>0</v>
      </c>
      <c r="I652" s="80">
        <f>SUMIF(Y$14:AT$14,C652,Y$7:AT$7)</f>
        <v>0</v>
      </c>
      <c r="J652" s="81">
        <f t="shared" si="3840"/>
        <v>0</v>
      </c>
      <c r="K652" s="80">
        <f t="shared" si="3841"/>
        <v>0</v>
      </c>
      <c r="L652" s="81">
        <f t="shared" si="3842"/>
        <v>0</v>
      </c>
      <c r="M652" s="81">
        <f t="shared" si="3843"/>
        <v>0</v>
      </c>
      <c r="N652" s="82"/>
      <c r="O652" s="81">
        <f t="shared" si="3844"/>
        <v>0</v>
      </c>
      <c r="Q652" s="83">
        <f t="shared" si="3508"/>
        <v>153.91</v>
      </c>
      <c r="R652" s="81">
        <f t="shared" si="3845"/>
        <v>0</v>
      </c>
      <c r="S652" s="83">
        <f t="shared" si="3846"/>
        <v>230.87</v>
      </c>
      <c r="T652" s="81">
        <f t="shared" si="3847"/>
        <v>0</v>
      </c>
      <c r="U652" s="81">
        <f t="shared" si="3848"/>
        <v>0</v>
      </c>
      <c r="V652" s="82"/>
      <c r="W652" s="81">
        <f t="shared" si="3849"/>
        <v>0</v>
      </c>
      <c r="X652" s="10"/>
      <c r="Y652" s="151"/>
      <c r="Z652" s="151"/>
      <c r="AA652" s="151"/>
      <c r="AB652" s="151"/>
      <c r="AC652" s="151"/>
      <c r="AD652" s="151"/>
      <c r="AE652" s="159"/>
      <c r="AF652" s="159"/>
      <c r="AG652" s="159"/>
      <c r="AH652" s="159"/>
      <c r="AI652" s="84">
        <f>IF($I652=AI$7,$E652,0)</f>
        <v>0</v>
      </c>
      <c r="AJ652" s="84">
        <f>IF($K652=ROUND(AI$7*$F652,2),$G652,0)</f>
        <v>0</v>
      </c>
      <c r="AK652" s="141">
        <f t="shared" si="3851"/>
        <v>0</v>
      </c>
      <c r="AL652" s="141">
        <f t="shared" si="3852"/>
        <v>0</v>
      </c>
      <c r="AM652" s="141">
        <f t="shared" si="3853"/>
        <v>0</v>
      </c>
      <c r="AN652" s="141">
        <f t="shared" si="3854"/>
        <v>0</v>
      </c>
      <c r="AO652" s="84">
        <f>IF($I652=AO$7,$E652,0)</f>
        <v>0</v>
      </c>
      <c r="AP652" s="84">
        <f>IF($K652=ROUND(AO$7*$F652,2),$G652,0)</f>
        <v>0</v>
      </c>
      <c r="AQ652" s="141">
        <f t="shared" si="3856"/>
        <v>0</v>
      </c>
      <c r="AR652" s="141">
        <f t="shared" si="3857"/>
        <v>0</v>
      </c>
      <c r="AS652" s="141">
        <f t="shared" si="3858"/>
        <v>0</v>
      </c>
      <c r="AT652" s="141">
        <f t="shared" si="3859"/>
        <v>0</v>
      </c>
      <c r="AU652" s="141">
        <f>IF($H652&gt;0,#REF!,0)</f>
        <v>0</v>
      </c>
      <c r="AV652" s="141">
        <f t="shared" si="3860"/>
        <v>0</v>
      </c>
      <c r="AW652" s="141">
        <f>IF($H652&gt;0,#REF!,0)</f>
        <v>0</v>
      </c>
      <c r="AX652" s="141">
        <f t="shared" si="3861"/>
        <v>0</v>
      </c>
      <c r="AY652" s="247">
        <f t="shared" si="3500"/>
        <v>0</v>
      </c>
      <c r="AZ652" s="85"/>
      <c r="BA652" s="86">
        <v>0</v>
      </c>
    </row>
    <row r="653" spans="1:53" ht="45.75" x14ac:dyDescent="0.65">
      <c r="A653" s="87" t="str">
        <f>IF(E653+G653&gt;0,A650,"")</f>
        <v/>
      </c>
      <c r="B653" s="87" t="str">
        <f>IF(E653+G653&gt;0,B650,"")</f>
        <v/>
      </c>
      <c r="C653" s="76">
        <f>C651</f>
        <v>6</v>
      </c>
      <c r="D653" s="77" t="s">
        <v>351</v>
      </c>
      <c r="E653" s="78">
        <v>0</v>
      </c>
      <c r="F653" s="137">
        <v>1.1000000000000001</v>
      </c>
      <c r="G653" s="78">
        <v>0</v>
      </c>
      <c r="H653" s="249">
        <f t="shared" si="3499"/>
        <v>0</v>
      </c>
      <c r="I653" s="80">
        <f>SUMIF(Y$14:AT$14,C653,Y$7:AT$7)</f>
        <v>0</v>
      </c>
      <c r="J653" s="81">
        <f t="shared" si="3840"/>
        <v>0</v>
      </c>
      <c r="K653" s="80">
        <f t="shared" si="3841"/>
        <v>0</v>
      </c>
      <c r="L653" s="81">
        <f t="shared" si="3842"/>
        <v>0</v>
      </c>
      <c r="M653" s="81">
        <f t="shared" si="3843"/>
        <v>0</v>
      </c>
      <c r="N653" s="82"/>
      <c r="O653" s="81">
        <f t="shared" si="3844"/>
        <v>0</v>
      </c>
      <c r="Q653" s="83">
        <f t="shared" si="3508"/>
        <v>153.91</v>
      </c>
      <c r="R653" s="81">
        <f t="shared" si="3845"/>
        <v>0</v>
      </c>
      <c r="S653" s="83">
        <f t="shared" si="3846"/>
        <v>169.3</v>
      </c>
      <c r="T653" s="81">
        <f t="shared" si="3847"/>
        <v>0</v>
      </c>
      <c r="U653" s="81">
        <f t="shared" si="3848"/>
        <v>0</v>
      </c>
      <c r="V653" s="82"/>
      <c r="W653" s="81">
        <f t="shared" si="3849"/>
        <v>0</v>
      </c>
      <c r="X653" s="10"/>
      <c r="Y653" s="151"/>
      <c r="Z653" s="151"/>
      <c r="AA653" s="151"/>
      <c r="AB653" s="151"/>
      <c r="AC653" s="151"/>
      <c r="AD653" s="151"/>
      <c r="AE653" s="159"/>
      <c r="AF653" s="159"/>
      <c r="AG653" s="159"/>
      <c r="AH653" s="159"/>
      <c r="AI653" s="84">
        <f>IF($I653=AI$7,$E653,0)</f>
        <v>0</v>
      </c>
      <c r="AJ653" s="84">
        <f>IF($K653=ROUND(AI$7*$F653,2),$G653,0)</f>
        <v>0</v>
      </c>
      <c r="AK653" s="141">
        <f t="shared" si="3851"/>
        <v>0</v>
      </c>
      <c r="AL653" s="141">
        <f t="shared" si="3852"/>
        <v>0</v>
      </c>
      <c r="AM653" s="141">
        <f t="shared" si="3853"/>
        <v>0</v>
      </c>
      <c r="AN653" s="141">
        <f t="shared" si="3854"/>
        <v>0</v>
      </c>
      <c r="AO653" s="84">
        <f>IF($I653=AO$7,$E653,0)</f>
        <v>0</v>
      </c>
      <c r="AP653" s="84">
        <f>IF($K653=ROUND(AO$7*$F653,2),$G653,0)</f>
        <v>0</v>
      </c>
      <c r="AQ653" s="141">
        <f t="shared" si="3856"/>
        <v>0</v>
      </c>
      <c r="AR653" s="141">
        <f t="shared" si="3857"/>
        <v>0</v>
      </c>
      <c r="AS653" s="141">
        <f t="shared" si="3858"/>
        <v>0</v>
      </c>
      <c r="AT653" s="141">
        <f t="shared" si="3859"/>
        <v>0</v>
      </c>
      <c r="AU653" s="141">
        <f>IF($H653&gt;0,#REF!,0)</f>
        <v>0</v>
      </c>
      <c r="AV653" s="141">
        <f t="shared" si="3860"/>
        <v>0</v>
      </c>
      <c r="AW653" s="141">
        <f>IF($H653&gt;0,#REF!,0)</f>
        <v>0</v>
      </c>
      <c r="AX653" s="141">
        <f t="shared" si="3861"/>
        <v>0</v>
      </c>
      <c r="AY653" s="247">
        <f t="shared" si="3500"/>
        <v>0</v>
      </c>
      <c r="AZ653" s="85"/>
      <c r="BA653" s="86">
        <v>0</v>
      </c>
    </row>
    <row r="654" spans="1:53" ht="45.75" x14ac:dyDescent="0.65">
      <c r="A654" s="74" t="s">
        <v>353</v>
      </c>
      <c r="B654" s="74" t="s">
        <v>46</v>
      </c>
      <c r="C654" s="76">
        <f>C655</f>
        <v>7</v>
      </c>
      <c r="D654" s="77" t="s">
        <v>354</v>
      </c>
      <c r="E654" s="78">
        <v>0.495</v>
      </c>
      <c r="F654" s="137">
        <v>1.5</v>
      </c>
      <c r="G654" s="78">
        <v>5.0000000000000001E-3</v>
      </c>
      <c r="H654" s="249">
        <f t="shared" si="3499"/>
        <v>5.0000000000000001E-4</v>
      </c>
      <c r="I654" s="80">
        <f>SUMIF(Y$14:AT$14,C654,Y$6:AT$6)</f>
        <v>0</v>
      </c>
      <c r="J654" s="81">
        <f>IF(H654=0,ROUND(E654*I654,2),ROUND(H654*E654,2))</f>
        <v>0</v>
      </c>
      <c r="K654" s="80">
        <f>ROUND(F654*I654,2)</f>
        <v>0</v>
      </c>
      <c r="L654" s="81">
        <f>IF(H654=0,ROUND(ROUND(F654*I654,2)*G654,2),ROUND(G654*H654,2))</f>
        <v>0</v>
      </c>
      <c r="M654" s="81">
        <f>L654-ROUND(G654*I654,2)</f>
        <v>0</v>
      </c>
      <c r="N654" s="82"/>
      <c r="O654" s="81">
        <f>J654+L654+N654</f>
        <v>0</v>
      </c>
      <c r="Q654" s="83">
        <f t="shared" si="3508"/>
        <v>153.91</v>
      </c>
      <c r="R654" s="81">
        <f>ROUND(Q654*E654,2)</f>
        <v>76.19</v>
      </c>
      <c r="S654" s="83">
        <f>ROUND(F654*Q654,2)</f>
        <v>230.87</v>
      </c>
      <c r="T654" s="81">
        <f>ROUND(S654*G654,2)</f>
        <v>1.1499999999999999</v>
      </c>
      <c r="U654" s="81">
        <f>T654-ROUND(Q654*G654,2)</f>
        <v>0.37999999999999989</v>
      </c>
      <c r="V654" s="82"/>
      <c r="W654" s="81">
        <f>R654+T654+V654</f>
        <v>77.34</v>
      </c>
      <c r="X654" s="10"/>
      <c r="Y654" s="151"/>
      <c r="Z654" s="151"/>
      <c r="AA654" s="151"/>
      <c r="AB654" s="151"/>
      <c r="AC654" s="151"/>
      <c r="AD654" s="151"/>
      <c r="AE654" s="159"/>
      <c r="AF654" s="159"/>
      <c r="AG654" s="159"/>
      <c r="AH654" s="159"/>
      <c r="AI654" s="84">
        <f>IF($I654=AI$6,$E654,0)</f>
        <v>0</v>
      </c>
      <c r="AJ654" s="84">
        <f t="shared" ref="AJ654:AJ655" si="3862">IF($K654=ROUND(AI$6*$F654,2),$G654,0)</f>
        <v>0</v>
      </c>
      <c r="AK654" s="141">
        <f>IF($H654&gt;0,AI654,0)</f>
        <v>0</v>
      </c>
      <c r="AL654" s="141">
        <f>IF(AK654&gt;0,1,0)</f>
        <v>0</v>
      </c>
      <c r="AM654" s="141">
        <f>IF($H654&gt;0,AJ654,0)</f>
        <v>0</v>
      </c>
      <c r="AN654" s="141">
        <f>IF(AM654&gt;0,1,0)</f>
        <v>0</v>
      </c>
      <c r="AO654" s="84">
        <f>IF($I654=AO$6,$E654,0)</f>
        <v>0</v>
      </c>
      <c r="AP654" s="84">
        <f t="shared" ref="AP654:AP655" si="3863">IF($K654=ROUND(AO$6*$F654,2),$G654,0)</f>
        <v>0</v>
      </c>
      <c r="AQ654" s="141">
        <f>IF($H654&gt;0,AO654,0)</f>
        <v>0</v>
      </c>
      <c r="AR654" s="141">
        <f>IF(AQ654&gt;0,1,0)</f>
        <v>0</v>
      </c>
      <c r="AS654" s="141">
        <f>IF($H654&gt;0,AP654,0)</f>
        <v>0</v>
      </c>
      <c r="AT654" s="141">
        <f>IF(AS654&gt;0,1,0)</f>
        <v>0</v>
      </c>
      <c r="AU654" s="141" t="e">
        <f>IF($H654&gt;0,#REF!,0)</f>
        <v>#REF!</v>
      </c>
      <c r="AV654" s="141" t="e">
        <f>IF(AU654&gt;0,1,0)</f>
        <v>#REF!</v>
      </c>
      <c r="AW654" s="141" t="e">
        <f>IF($H654&gt;0,#REF!,0)</f>
        <v>#REF!</v>
      </c>
      <c r="AX654" s="141" t="e">
        <f>IF(AW654&gt;0,1,0)</f>
        <v>#REF!</v>
      </c>
      <c r="AY654" s="247">
        <f t="shared" si="3500"/>
        <v>4.4999999999999999E-4</v>
      </c>
      <c r="AZ654" s="85"/>
      <c r="BA654" s="86">
        <v>0.45</v>
      </c>
    </row>
    <row r="655" spans="1:53" ht="45.75" x14ac:dyDescent="0.65">
      <c r="A655" s="87" t="str">
        <f>IF(E655+G655&gt;0,A654,"")</f>
        <v/>
      </c>
      <c r="B655" s="87" t="str">
        <f>IF(E655+G655&gt;0,B654,"")</f>
        <v/>
      </c>
      <c r="C655" s="76">
        <v>7</v>
      </c>
      <c r="D655" s="77" t="s">
        <v>354</v>
      </c>
      <c r="E655" s="78">
        <v>0</v>
      </c>
      <c r="F655" s="137">
        <v>1.1000000000000001</v>
      </c>
      <c r="G655" s="78">
        <v>0</v>
      </c>
      <c r="H655" s="249">
        <f t="shared" si="3499"/>
        <v>0</v>
      </c>
      <c r="I655" s="80">
        <f>SUMIF(Y$14:AT$14,C655,Y$6:AT$6)</f>
        <v>0</v>
      </c>
      <c r="J655" s="81">
        <f t="shared" ref="J655:J657" si="3864">IF(H655=0,ROUND(E655*I655,2),ROUND(H655*E655,2))</f>
        <v>0</v>
      </c>
      <c r="K655" s="80">
        <f t="shared" ref="K655:K657" si="3865">ROUND(F655*I655,2)</f>
        <v>0</v>
      </c>
      <c r="L655" s="81">
        <f t="shared" ref="L655:L657" si="3866">IF(H655=0,ROUND(ROUND(F655*I655,2)*G655,2),ROUND(G655*H655,2))</f>
        <v>0</v>
      </c>
      <c r="M655" s="81">
        <f t="shared" ref="M655:M657" si="3867">L655-ROUND(G655*I655,2)</f>
        <v>0</v>
      </c>
      <c r="N655" s="82"/>
      <c r="O655" s="81">
        <f t="shared" ref="O655:O657" si="3868">J655+L655+N655</f>
        <v>0</v>
      </c>
      <c r="Q655" s="83">
        <f t="shared" si="3508"/>
        <v>153.91</v>
      </c>
      <c r="R655" s="81">
        <f t="shared" ref="R655:R657" si="3869">ROUND(Q655*E655,2)</f>
        <v>0</v>
      </c>
      <c r="S655" s="83">
        <f t="shared" ref="S655:S657" si="3870">ROUND(F655*Q655,2)</f>
        <v>169.3</v>
      </c>
      <c r="T655" s="81">
        <f t="shared" ref="T655:T657" si="3871">ROUND(S655*G655,2)</f>
        <v>0</v>
      </c>
      <c r="U655" s="81">
        <f t="shared" ref="U655:U657" si="3872">T655-ROUND(Q655*G655,2)</f>
        <v>0</v>
      </c>
      <c r="V655" s="82"/>
      <c r="W655" s="81">
        <f t="shared" ref="W655:W657" si="3873">R655+T655+V655</f>
        <v>0</v>
      </c>
      <c r="X655" s="10"/>
      <c r="Y655" s="151"/>
      <c r="Z655" s="151"/>
      <c r="AA655" s="151"/>
      <c r="AB655" s="151"/>
      <c r="AC655" s="151"/>
      <c r="AD655" s="151"/>
      <c r="AE655" s="159"/>
      <c r="AF655" s="159"/>
      <c r="AG655" s="159"/>
      <c r="AH655" s="159"/>
      <c r="AI655" s="84">
        <f t="shared" ref="AI655" si="3874">IF($I655=AI$6,$E655,0)</f>
        <v>0</v>
      </c>
      <c r="AJ655" s="84">
        <f t="shared" si="3862"/>
        <v>0</v>
      </c>
      <c r="AK655" s="141">
        <f t="shared" ref="AK655:AK657" si="3875">IF($H655&gt;0,AI655,0)</f>
        <v>0</v>
      </c>
      <c r="AL655" s="141">
        <f t="shared" ref="AL655:AL657" si="3876">IF(AK655&gt;0,1,0)</f>
        <v>0</v>
      </c>
      <c r="AM655" s="141">
        <f t="shared" ref="AM655:AM657" si="3877">IF($H655&gt;0,AJ655,0)</f>
        <v>0</v>
      </c>
      <c r="AN655" s="141">
        <f t="shared" ref="AN655:AN657" si="3878">IF(AM655&gt;0,1,0)</f>
        <v>0</v>
      </c>
      <c r="AO655" s="84">
        <f t="shared" ref="AO655" si="3879">IF($I655=AO$6,$E655,0)</f>
        <v>0</v>
      </c>
      <c r="AP655" s="84">
        <f t="shared" si="3863"/>
        <v>0</v>
      </c>
      <c r="AQ655" s="141">
        <f t="shared" ref="AQ655:AQ657" si="3880">IF($H655&gt;0,AO655,0)</f>
        <v>0</v>
      </c>
      <c r="AR655" s="141">
        <f t="shared" ref="AR655:AR657" si="3881">IF(AQ655&gt;0,1,0)</f>
        <v>0</v>
      </c>
      <c r="AS655" s="141">
        <f t="shared" ref="AS655:AS657" si="3882">IF($H655&gt;0,AP655,0)</f>
        <v>0</v>
      </c>
      <c r="AT655" s="141">
        <f t="shared" ref="AT655:AT657" si="3883">IF(AS655&gt;0,1,0)</f>
        <v>0</v>
      </c>
      <c r="AU655" s="141">
        <f>IF($H655&gt;0,#REF!,0)</f>
        <v>0</v>
      </c>
      <c r="AV655" s="141">
        <f t="shared" ref="AV655:AV657" si="3884">IF(AU655&gt;0,1,0)</f>
        <v>0</v>
      </c>
      <c r="AW655" s="141">
        <f>IF($H655&gt;0,#REF!,0)</f>
        <v>0</v>
      </c>
      <c r="AX655" s="141">
        <f t="shared" ref="AX655:AX657" si="3885">IF(AW655&gt;0,1,0)</f>
        <v>0</v>
      </c>
      <c r="AY655" s="247">
        <f t="shared" si="3500"/>
        <v>0</v>
      </c>
      <c r="AZ655" s="85"/>
      <c r="BA655" s="86">
        <v>0</v>
      </c>
    </row>
    <row r="656" spans="1:53" ht="45.75" x14ac:dyDescent="0.65">
      <c r="A656" s="87" t="str">
        <f>IF(E656+G656&gt;0,A654,"")</f>
        <v/>
      </c>
      <c r="B656" s="87" t="str">
        <f>IF(E656+G656&gt;0,B654,"")</f>
        <v/>
      </c>
      <c r="C656" s="76">
        <f>C655</f>
        <v>7</v>
      </c>
      <c r="D656" s="77" t="s">
        <v>354</v>
      </c>
      <c r="E656" s="78">
        <v>0</v>
      </c>
      <c r="F656" s="137">
        <v>1.5</v>
      </c>
      <c r="G656" s="78">
        <v>0</v>
      </c>
      <c r="H656" s="249">
        <f t="shared" si="3499"/>
        <v>0</v>
      </c>
      <c r="I656" s="80">
        <f>SUMIF(Y$14:AT$14,C656,Y$7:AT$7)</f>
        <v>0</v>
      </c>
      <c r="J656" s="81">
        <f t="shared" si="3864"/>
        <v>0</v>
      </c>
      <c r="K656" s="80">
        <f t="shared" si="3865"/>
        <v>0</v>
      </c>
      <c r="L656" s="81">
        <f t="shared" si="3866"/>
        <v>0</v>
      </c>
      <c r="M656" s="81">
        <f t="shared" si="3867"/>
        <v>0</v>
      </c>
      <c r="N656" s="82"/>
      <c r="O656" s="81">
        <f t="shared" si="3868"/>
        <v>0</v>
      </c>
      <c r="Q656" s="83">
        <f t="shared" si="3508"/>
        <v>153.91</v>
      </c>
      <c r="R656" s="81">
        <f t="shared" si="3869"/>
        <v>0</v>
      </c>
      <c r="S656" s="83">
        <f t="shared" si="3870"/>
        <v>230.87</v>
      </c>
      <c r="T656" s="81">
        <f t="shared" si="3871"/>
        <v>0</v>
      </c>
      <c r="U656" s="81">
        <f t="shared" si="3872"/>
        <v>0</v>
      </c>
      <c r="V656" s="82"/>
      <c r="W656" s="81">
        <f t="shared" si="3873"/>
        <v>0</v>
      </c>
      <c r="X656" s="10"/>
      <c r="Y656" s="151"/>
      <c r="Z656" s="151"/>
      <c r="AA656" s="151"/>
      <c r="AB656" s="151"/>
      <c r="AC656" s="151"/>
      <c r="AD656" s="151"/>
      <c r="AE656" s="159"/>
      <c r="AF656" s="159"/>
      <c r="AG656" s="159"/>
      <c r="AH656" s="159"/>
      <c r="AI656" s="84">
        <f>IF($I656=AI$7,$E656,0)</f>
        <v>0</v>
      </c>
      <c r="AJ656" s="84">
        <f>IF($K656=ROUND(AI$7*$F656,2),$G656,0)</f>
        <v>0</v>
      </c>
      <c r="AK656" s="141">
        <f t="shared" si="3875"/>
        <v>0</v>
      </c>
      <c r="AL656" s="141">
        <f t="shared" si="3876"/>
        <v>0</v>
      </c>
      <c r="AM656" s="141">
        <f t="shared" si="3877"/>
        <v>0</v>
      </c>
      <c r="AN656" s="141">
        <f t="shared" si="3878"/>
        <v>0</v>
      </c>
      <c r="AO656" s="84">
        <f>IF($I656=AO$7,$E656,0)</f>
        <v>0</v>
      </c>
      <c r="AP656" s="84">
        <f>IF($K656=ROUND(AO$7*$F656,2),$G656,0)</f>
        <v>0</v>
      </c>
      <c r="AQ656" s="141">
        <f t="shared" si="3880"/>
        <v>0</v>
      </c>
      <c r="AR656" s="141">
        <f t="shared" si="3881"/>
        <v>0</v>
      </c>
      <c r="AS656" s="141">
        <f t="shared" si="3882"/>
        <v>0</v>
      </c>
      <c r="AT656" s="141">
        <f t="shared" si="3883"/>
        <v>0</v>
      </c>
      <c r="AU656" s="141">
        <f>IF($H656&gt;0,#REF!,0)</f>
        <v>0</v>
      </c>
      <c r="AV656" s="141">
        <f t="shared" si="3884"/>
        <v>0</v>
      </c>
      <c r="AW656" s="141">
        <f>IF($H656&gt;0,#REF!,0)</f>
        <v>0</v>
      </c>
      <c r="AX656" s="141">
        <f t="shared" si="3885"/>
        <v>0</v>
      </c>
      <c r="AY656" s="247">
        <f t="shared" si="3500"/>
        <v>0</v>
      </c>
      <c r="AZ656" s="85"/>
      <c r="BA656" s="86">
        <v>0</v>
      </c>
    </row>
    <row r="657" spans="1:53" ht="45.75" x14ac:dyDescent="0.65">
      <c r="A657" s="87" t="str">
        <f>IF(E657+G657&gt;0,A654,"")</f>
        <v/>
      </c>
      <c r="B657" s="87" t="str">
        <f>IF(E657+G657&gt;0,B654,"")</f>
        <v/>
      </c>
      <c r="C657" s="76">
        <f>C655</f>
        <v>7</v>
      </c>
      <c r="D657" s="77" t="s">
        <v>354</v>
      </c>
      <c r="E657" s="78">
        <v>0</v>
      </c>
      <c r="F657" s="137">
        <v>1.1000000000000001</v>
      </c>
      <c r="G657" s="78">
        <v>0</v>
      </c>
      <c r="H657" s="249">
        <f t="shared" ref="H657:H720" si="3886">(E657+G657)/1000</f>
        <v>0</v>
      </c>
      <c r="I657" s="80">
        <f>SUMIF(Y$14:AT$14,C657,Y$7:AT$7)</f>
        <v>0</v>
      </c>
      <c r="J657" s="81">
        <f t="shared" si="3864"/>
        <v>0</v>
      </c>
      <c r="K657" s="80">
        <f t="shared" si="3865"/>
        <v>0</v>
      </c>
      <c r="L657" s="81">
        <f t="shared" si="3866"/>
        <v>0</v>
      </c>
      <c r="M657" s="81">
        <f t="shared" si="3867"/>
        <v>0</v>
      </c>
      <c r="N657" s="82"/>
      <c r="O657" s="81">
        <f t="shared" si="3868"/>
        <v>0</v>
      </c>
      <c r="Q657" s="83">
        <f t="shared" si="3508"/>
        <v>153.91</v>
      </c>
      <c r="R657" s="81">
        <f t="shared" si="3869"/>
        <v>0</v>
      </c>
      <c r="S657" s="83">
        <f t="shared" si="3870"/>
        <v>169.3</v>
      </c>
      <c r="T657" s="81">
        <f t="shared" si="3871"/>
        <v>0</v>
      </c>
      <c r="U657" s="81">
        <f t="shared" si="3872"/>
        <v>0</v>
      </c>
      <c r="V657" s="82"/>
      <c r="W657" s="81">
        <f t="shared" si="3873"/>
        <v>0</v>
      </c>
      <c r="X657" s="10"/>
      <c r="Y657" s="151"/>
      <c r="Z657" s="151"/>
      <c r="AA657" s="151"/>
      <c r="AB657" s="151"/>
      <c r="AC657" s="151"/>
      <c r="AD657" s="151"/>
      <c r="AE657" s="159"/>
      <c r="AF657" s="159"/>
      <c r="AG657" s="159"/>
      <c r="AH657" s="159"/>
      <c r="AI657" s="84">
        <f>IF($I657=AI$7,$E657,0)</f>
        <v>0</v>
      </c>
      <c r="AJ657" s="84">
        <f>IF($K657=ROUND(AI$7*$F657,2),$G657,0)</f>
        <v>0</v>
      </c>
      <c r="AK657" s="141">
        <f t="shared" si="3875"/>
        <v>0</v>
      </c>
      <c r="AL657" s="141">
        <f t="shared" si="3876"/>
        <v>0</v>
      </c>
      <c r="AM657" s="141">
        <f t="shared" si="3877"/>
        <v>0</v>
      </c>
      <c r="AN657" s="141">
        <f t="shared" si="3878"/>
        <v>0</v>
      </c>
      <c r="AO657" s="84">
        <f>IF($I657=AO$7,$E657,0)</f>
        <v>0</v>
      </c>
      <c r="AP657" s="84">
        <f>IF($K657=ROUND(AO$7*$F657,2),$G657,0)</f>
        <v>0</v>
      </c>
      <c r="AQ657" s="141">
        <f t="shared" si="3880"/>
        <v>0</v>
      </c>
      <c r="AR657" s="141">
        <f t="shared" si="3881"/>
        <v>0</v>
      </c>
      <c r="AS657" s="141">
        <f t="shared" si="3882"/>
        <v>0</v>
      </c>
      <c r="AT657" s="141">
        <f t="shared" si="3883"/>
        <v>0</v>
      </c>
      <c r="AU657" s="141">
        <f>IF($H657&gt;0,#REF!,0)</f>
        <v>0</v>
      </c>
      <c r="AV657" s="141">
        <f t="shared" si="3884"/>
        <v>0</v>
      </c>
      <c r="AW657" s="141">
        <f>IF($H657&gt;0,#REF!,0)</f>
        <v>0</v>
      </c>
      <c r="AX657" s="141">
        <f t="shared" si="3885"/>
        <v>0</v>
      </c>
      <c r="AY657" s="247">
        <f t="shared" ref="AY657:AY720" si="3887">BA657/1000</f>
        <v>0</v>
      </c>
      <c r="AZ657" s="85"/>
      <c r="BA657" s="86">
        <v>0</v>
      </c>
    </row>
    <row r="658" spans="1:53" ht="45.75" x14ac:dyDescent="0.65">
      <c r="A658" s="74" t="s">
        <v>355</v>
      </c>
      <c r="B658" s="74" t="s">
        <v>46</v>
      </c>
      <c r="C658" s="76">
        <f>C659</f>
        <v>6</v>
      </c>
      <c r="D658" s="77" t="s">
        <v>356</v>
      </c>
      <c r="E658" s="78">
        <v>1.3220000000000001</v>
      </c>
      <c r="F658" s="137">
        <v>1.5</v>
      </c>
      <c r="G658" s="78">
        <v>0</v>
      </c>
      <c r="H658" s="249">
        <f t="shared" si="3886"/>
        <v>1.322E-3</v>
      </c>
      <c r="I658" s="80">
        <f>SUMIF(Y$14:AT$14,C658,Y$6:AT$6)</f>
        <v>0</v>
      </c>
      <c r="J658" s="81">
        <f>IF(H658=0,ROUND(E658*I658,2),ROUND(H658*E658,2))</f>
        <v>0</v>
      </c>
      <c r="K658" s="80">
        <f>ROUND(F658*I658,2)</f>
        <v>0</v>
      </c>
      <c r="L658" s="81">
        <f>IF(H658=0,ROUND(ROUND(F658*I658,2)*G658,2),ROUND(G658*H658,2))</f>
        <v>0</v>
      </c>
      <c r="M658" s="81">
        <f>L658-ROUND(G658*I658,2)</f>
        <v>0</v>
      </c>
      <c r="N658" s="82"/>
      <c r="O658" s="81">
        <f>J658+L658+N658</f>
        <v>0</v>
      </c>
      <c r="Q658" s="83">
        <f t="shared" si="3508"/>
        <v>153.91</v>
      </c>
      <c r="R658" s="81">
        <f>ROUND(Q658*E658,2)</f>
        <v>203.47</v>
      </c>
      <c r="S658" s="83">
        <f>ROUND(F658*Q658,2)</f>
        <v>230.87</v>
      </c>
      <c r="T658" s="81">
        <f>ROUND(S658*G658,2)</f>
        <v>0</v>
      </c>
      <c r="U658" s="81">
        <f>T658-ROUND(Q658*G658,2)</f>
        <v>0</v>
      </c>
      <c r="V658" s="82"/>
      <c r="W658" s="81">
        <f>R658+T658+V658</f>
        <v>203.47</v>
      </c>
      <c r="X658" s="10"/>
      <c r="Y658" s="151"/>
      <c r="Z658" s="151"/>
      <c r="AA658" s="151"/>
      <c r="AB658" s="151"/>
      <c r="AC658" s="151"/>
      <c r="AD658" s="151"/>
      <c r="AE658" s="159"/>
      <c r="AF658" s="159"/>
      <c r="AG658" s="159"/>
      <c r="AH658" s="159"/>
      <c r="AI658" s="84">
        <f>IF($I658=AI$6,$E658,0)</f>
        <v>0</v>
      </c>
      <c r="AJ658" s="84">
        <f t="shared" ref="AJ658:AJ659" si="3888">IF($K658=ROUND(AI$6*$F658,2),$G658,0)</f>
        <v>0</v>
      </c>
      <c r="AK658" s="141">
        <f>IF($H658&gt;0,AI658,0)</f>
        <v>0</v>
      </c>
      <c r="AL658" s="141">
        <f>IF(AK658&gt;0,1,0)</f>
        <v>0</v>
      </c>
      <c r="AM658" s="141">
        <f>IF($H658&gt;0,AJ658,0)</f>
        <v>0</v>
      </c>
      <c r="AN658" s="141">
        <f>IF(AM658&gt;0,1,0)</f>
        <v>0</v>
      </c>
      <c r="AO658" s="84">
        <f>IF($I658=AO$6,$E658,0)</f>
        <v>0</v>
      </c>
      <c r="AP658" s="84">
        <f t="shared" ref="AP658:AP659" si="3889">IF($K658=ROUND(AO$6*$F658,2),$G658,0)</f>
        <v>0</v>
      </c>
      <c r="AQ658" s="141">
        <f>IF($H658&gt;0,AO658,0)</f>
        <v>0</v>
      </c>
      <c r="AR658" s="141">
        <f>IF(AQ658&gt;0,1,0)</f>
        <v>0</v>
      </c>
      <c r="AS658" s="141">
        <f>IF($H658&gt;0,AP658,0)</f>
        <v>0</v>
      </c>
      <c r="AT658" s="141">
        <f>IF(AS658&gt;0,1,0)</f>
        <v>0</v>
      </c>
      <c r="AU658" s="141" t="e">
        <f>IF($H658&gt;0,#REF!,0)</f>
        <v>#REF!</v>
      </c>
      <c r="AV658" s="141" t="e">
        <f>IF(AU658&gt;0,1,0)</f>
        <v>#REF!</v>
      </c>
      <c r="AW658" s="141" t="e">
        <f>IF($H658&gt;0,#REF!,0)</f>
        <v>#REF!</v>
      </c>
      <c r="AX658" s="141" t="e">
        <f>IF(AW658&gt;0,1,0)</f>
        <v>#REF!</v>
      </c>
      <c r="AY658" s="247">
        <f t="shared" si="3887"/>
        <v>4.0000000000000001E-3</v>
      </c>
      <c r="AZ658" s="85"/>
      <c r="BA658" s="86">
        <v>4</v>
      </c>
    </row>
    <row r="659" spans="1:53" ht="45.75" x14ac:dyDescent="0.65">
      <c r="A659" s="87" t="str">
        <f>IF(E659+G659&gt;0,A658,"")</f>
        <v/>
      </c>
      <c r="B659" s="87" t="str">
        <f>IF(E659+G659&gt;0,B658,"")</f>
        <v/>
      </c>
      <c r="C659" s="76">
        <v>6</v>
      </c>
      <c r="D659" s="77" t="s">
        <v>356</v>
      </c>
      <c r="E659" s="78">
        <v>0</v>
      </c>
      <c r="F659" s="137">
        <v>1.1000000000000001</v>
      </c>
      <c r="G659" s="78">
        <v>0</v>
      </c>
      <c r="H659" s="249">
        <f t="shared" si="3886"/>
        <v>0</v>
      </c>
      <c r="I659" s="80">
        <f>SUMIF(Y$14:AT$14,C659,Y$6:AT$6)</f>
        <v>0</v>
      </c>
      <c r="J659" s="81">
        <f t="shared" ref="J659:J661" si="3890">IF(H659=0,ROUND(E659*I659,2),ROUND(H659*E659,2))</f>
        <v>0</v>
      </c>
      <c r="K659" s="80">
        <f t="shared" ref="K659:K661" si="3891">ROUND(F659*I659,2)</f>
        <v>0</v>
      </c>
      <c r="L659" s="81">
        <f t="shared" ref="L659:L661" si="3892">IF(H659=0,ROUND(ROUND(F659*I659,2)*G659,2),ROUND(G659*H659,2))</f>
        <v>0</v>
      </c>
      <c r="M659" s="81">
        <f t="shared" ref="M659:M661" si="3893">L659-ROUND(G659*I659,2)</f>
        <v>0</v>
      </c>
      <c r="N659" s="82"/>
      <c r="O659" s="81">
        <f t="shared" ref="O659:O661" si="3894">J659+L659+N659</f>
        <v>0</v>
      </c>
      <c r="Q659" s="83">
        <f t="shared" ref="Q659:Q722" si="3895">Q$6</f>
        <v>153.91</v>
      </c>
      <c r="R659" s="81">
        <f t="shared" ref="R659:R661" si="3896">ROUND(Q659*E659,2)</f>
        <v>0</v>
      </c>
      <c r="S659" s="83">
        <f t="shared" ref="S659:S661" si="3897">ROUND(F659*Q659,2)</f>
        <v>169.3</v>
      </c>
      <c r="T659" s="81">
        <f t="shared" ref="T659:T661" si="3898">ROUND(S659*G659,2)</f>
        <v>0</v>
      </c>
      <c r="U659" s="81">
        <f t="shared" ref="U659:U661" si="3899">T659-ROUND(Q659*G659,2)</f>
        <v>0</v>
      </c>
      <c r="V659" s="82"/>
      <c r="W659" s="81">
        <f t="shared" ref="W659:W661" si="3900">R659+T659+V659</f>
        <v>0</v>
      </c>
      <c r="X659" s="10"/>
      <c r="Y659" s="151"/>
      <c r="Z659" s="151"/>
      <c r="AA659" s="151"/>
      <c r="AB659" s="151"/>
      <c r="AC659" s="151"/>
      <c r="AD659" s="151"/>
      <c r="AE659" s="159"/>
      <c r="AF659" s="159"/>
      <c r="AG659" s="159"/>
      <c r="AH659" s="159"/>
      <c r="AI659" s="84">
        <f t="shared" ref="AI659" si="3901">IF($I659=AI$6,$E659,0)</f>
        <v>0</v>
      </c>
      <c r="AJ659" s="84">
        <f t="shared" si="3888"/>
        <v>0</v>
      </c>
      <c r="AK659" s="141">
        <f t="shared" ref="AK659:AK661" si="3902">IF($H659&gt;0,AI659,0)</f>
        <v>0</v>
      </c>
      <c r="AL659" s="141">
        <f t="shared" ref="AL659:AL661" si="3903">IF(AK659&gt;0,1,0)</f>
        <v>0</v>
      </c>
      <c r="AM659" s="141">
        <f t="shared" ref="AM659:AM661" si="3904">IF($H659&gt;0,AJ659,0)</f>
        <v>0</v>
      </c>
      <c r="AN659" s="141">
        <f t="shared" ref="AN659:AN661" si="3905">IF(AM659&gt;0,1,0)</f>
        <v>0</v>
      </c>
      <c r="AO659" s="84">
        <f t="shared" ref="AO659" si="3906">IF($I659=AO$6,$E659,0)</f>
        <v>0</v>
      </c>
      <c r="AP659" s="84">
        <f t="shared" si="3889"/>
        <v>0</v>
      </c>
      <c r="AQ659" s="141">
        <f t="shared" ref="AQ659:AQ661" si="3907">IF($H659&gt;0,AO659,0)</f>
        <v>0</v>
      </c>
      <c r="AR659" s="141">
        <f t="shared" ref="AR659:AR661" si="3908">IF(AQ659&gt;0,1,0)</f>
        <v>0</v>
      </c>
      <c r="AS659" s="141">
        <f t="shared" ref="AS659:AS661" si="3909">IF($H659&gt;0,AP659,0)</f>
        <v>0</v>
      </c>
      <c r="AT659" s="141">
        <f t="shared" ref="AT659:AT661" si="3910">IF(AS659&gt;0,1,0)</f>
        <v>0</v>
      </c>
      <c r="AU659" s="141">
        <f>IF($H659&gt;0,#REF!,0)</f>
        <v>0</v>
      </c>
      <c r="AV659" s="141">
        <f t="shared" ref="AV659:AV661" si="3911">IF(AU659&gt;0,1,0)</f>
        <v>0</v>
      </c>
      <c r="AW659" s="141">
        <f>IF($H659&gt;0,#REF!,0)</f>
        <v>0</v>
      </c>
      <c r="AX659" s="141">
        <f t="shared" ref="AX659:AX661" si="3912">IF(AW659&gt;0,1,0)</f>
        <v>0</v>
      </c>
      <c r="AY659" s="247">
        <f t="shared" si="3887"/>
        <v>0</v>
      </c>
      <c r="AZ659" s="85"/>
      <c r="BA659" s="86">
        <v>0</v>
      </c>
    </row>
    <row r="660" spans="1:53" ht="45.75" x14ac:dyDescent="0.65">
      <c r="A660" s="87" t="str">
        <f>IF(E660+G660&gt;0,A658,"")</f>
        <v/>
      </c>
      <c r="B660" s="87" t="str">
        <f>IF(E660+G660&gt;0,B658,"")</f>
        <v/>
      </c>
      <c r="C660" s="76">
        <f>C659</f>
        <v>6</v>
      </c>
      <c r="D660" s="77" t="s">
        <v>356</v>
      </c>
      <c r="E660" s="78">
        <v>0</v>
      </c>
      <c r="F660" s="137">
        <v>1.5</v>
      </c>
      <c r="G660" s="78">
        <v>0</v>
      </c>
      <c r="H660" s="249">
        <f t="shared" si="3886"/>
        <v>0</v>
      </c>
      <c r="I660" s="80">
        <f>SUMIF(Y$14:AT$14,C660,Y$7:AT$7)</f>
        <v>0</v>
      </c>
      <c r="J660" s="81">
        <f t="shared" si="3890"/>
        <v>0</v>
      </c>
      <c r="K660" s="80">
        <f t="shared" si="3891"/>
        <v>0</v>
      </c>
      <c r="L660" s="81">
        <f t="shared" si="3892"/>
        <v>0</v>
      </c>
      <c r="M660" s="81">
        <f t="shared" si="3893"/>
        <v>0</v>
      </c>
      <c r="N660" s="82"/>
      <c r="O660" s="81">
        <f t="shared" si="3894"/>
        <v>0</v>
      </c>
      <c r="Q660" s="83">
        <f t="shared" si="3895"/>
        <v>153.91</v>
      </c>
      <c r="R660" s="81">
        <f t="shared" si="3896"/>
        <v>0</v>
      </c>
      <c r="S660" s="83">
        <f t="shared" si="3897"/>
        <v>230.87</v>
      </c>
      <c r="T660" s="81">
        <f t="shared" si="3898"/>
        <v>0</v>
      </c>
      <c r="U660" s="81">
        <f t="shared" si="3899"/>
        <v>0</v>
      </c>
      <c r="V660" s="82"/>
      <c r="W660" s="81">
        <f t="shared" si="3900"/>
        <v>0</v>
      </c>
      <c r="X660" s="10"/>
      <c r="Y660" s="151"/>
      <c r="Z660" s="151"/>
      <c r="AA660" s="151"/>
      <c r="AB660" s="151"/>
      <c r="AC660" s="151"/>
      <c r="AD660" s="151"/>
      <c r="AE660" s="159"/>
      <c r="AF660" s="159"/>
      <c r="AG660" s="159"/>
      <c r="AH660" s="159"/>
      <c r="AI660" s="84">
        <f>IF($I660=AI$7,$E660,0)</f>
        <v>0</v>
      </c>
      <c r="AJ660" s="84">
        <f>IF($K660=ROUND(AI$7*$F660,2),$G660,0)</f>
        <v>0</v>
      </c>
      <c r="AK660" s="141">
        <f t="shared" si="3902"/>
        <v>0</v>
      </c>
      <c r="AL660" s="141">
        <f t="shared" si="3903"/>
        <v>0</v>
      </c>
      <c r="AM660" s="141">
        <f t="shared" si="3904"/>
        <v>0</v>
      </c>
      <c r="AN660" s="141">
        <f t="shared" si="3905"/>
        <v>0</v>
      </c>
      <c r="AO660" s="84">
        <f>IF($I660=AO$7,$E660,0)</f>
        <v>0</v>
      </c>
      <c r="AP660" s="84">
        <f>IF($K660=ROUND(AO$7*$F660,2),$G660,0)</f>
        <v>0</v>
      </c>
      <c r="AQ660" s="141">
        <f t="shared" si="3907"/>
        <v>0</v>
      </c>
      <c r="AR660" s="141">
        <f t="shared" si="3908"/>
        <v>0</v>
      </c>
      <c r="AS660" s="141">
        <f t="shared" si="3909"/>
        <v>0</v>
      </c>
      <c r="AT660" s="141">
        <f t="shared" si="3910"/>
        <v>0</v>
      </c>
      <c r="AU660" s="141">
        <f>IF($H660&gt;0,#REF!,0)</f>
        <v>0</v>
      </c>
      <c r="AV660" s="141">
        <f t="shared" si="3911"/>
        <v>0</v>
      </c>
      <c r="AW660" s="141">
        <f>IF($H660&gt;0,#REF!,0)</f>
        <v>0</v>
      </c>
      <c r="AX660" s="141">
        <f t="shared" si="3912"/>
        <v>0</v>
      </c>
      <c r="AY660" s="247">
        <f t="shared" si="3887"/>
        <v>0</v>
      </c>
      <c r="AZ660" s="85"/>
      <c r="BA660" s="86">
        <v>0</v>
      </c>
    </row>
    <row r="661" spans="1:53" ht="45.75" x14ac:dyDescent="0.65">
      <c r="A661" s="87" t="str">
        <f>IF(E661+G661&gt;0,A658,"")</f>
        <v/>
      </c>
      <c r="B661" s="87" t="str">
        <f>IF(E661+G661&gt;0,B658,"")</f>
        <v/>
      </c>
      <c r="C661" s="76">
        <f>C659</f>
        <v>6</v>
      </c>
      <c r="D661" s="77" t="s">
        <v>356</v>
      </c>
      <c r="E661" s="78">
        <v>0</v>
      </c>
      <c r="F661" s="137">
        <v>1.1000000000000001</v>
      </c>
      <c r="G661" s="78">
        <v>0</v>
      </c>
      <c r="H661" s="249">
        <f t="shared" si="3886"/>
        <v>0</v>
      </c>
      <c r="I661" s="80">
        <f>SUMIF(Y$14:AT$14,C661,Y$7:AT$7)</f>
        <v>0</v>
      </c>
      <c r="J661" s="81">
        <f t="shared" si="3890"/>
        <v>0</v>
      </c>
      <c r="K661" s="80">
        <f t="shared" si="3891"/>
        <v>0</v>
      </c>
      <c r="L661" s="81">
        <f t="shared" si="3892"/>
        <v>0</v>
      </c>
      <c r="M661" s="81">
        <f t="shared" si="3893"/>
        <v>0</v>
      </c>
      <c r="N661" s="82"/>
      <c r="O661" s="81">
        <f t="shared" si="3894"/>
        <v>0</v>
      </c>
      <c r="Q661" s="83">
        <f t="shared" si="3895"/>
        <v>153.91</v>
      </c>
      <c r="R661" s="81">
        <f t="shared" si="3896"/>
        <v>0</v>
      </c>
      <c r="S661" s="83">
        <f t="shared" si="3897"/>
        <v>169.3</v>
      </c>
      <c r="T661" s="81">
        <f t="shared" si="3898"/>
        <v>0</v>
      </c>
      <c r="U661" s="81">
        <f t="shared" si="3899"/>
        <v>0</v>
      </c>
      <c r="V661" s="82"/>
      <c r="W661" s="81">
        <f t="shared" si="3900"/>
        <v>0</v>
      </c>
      <c r="X661" s="10"/>
      <c r="Y661" s="151"/>
      <c r="Z661" s="151"/>
      <c r="AA661" s="151"/>
      <c r="AB661" s="151"/>
      <c r="AC661" s="151"/>
      <c r="AD661" s="151"/>
      <c r="AE661" s="159"/>
      <c r="AF661" s="159"/>
      <c r="AG661" s="159"/>
      <c r="AH661" s="159"/>
      <c r="AI661" s="84">
        <f>IF($I661=AI$7,$E661,0)</f>
        <v>0</v>
      </c>
      <c r="AJ661" s="84">
        <f>IF($K661=ROUND(AI$7*$F661,2),$G661,0)</f>
        <v>0</v>
      </c>
      <c r="AK661" s="141">
        <f t="shared" si="3902"/>
        <v>0</v>
      </c>
      <c r="AL661" s="141">
        <f t="shared" si="3903"/>
        <v>0</v>
      </c>
      <c r="AM661" s="141">
        <f t="shared" si="3904"/>
        <v>0</v>
      </c>
      <c r="AN661" s="141">
        <f t="shared" si="3905"/>
        <v>0</v>
      </c>
      <c r="AO661" s="84">
        <f>IF($I661=AO$7,$E661,0)</f>
        <v>0</v>
      </c>
      <c r="AP661" s="84">
        <f>IF($K661=ROUND(AO$7*$F661,2),$G661,0)</f>
        <v>0</v>
      </c>
      <c r="AQ661" s="141">
        <f t="shared" si="3907"/>
        <v>0</v>
      </c>
      <c r="AR661" s="141">
        <f t="shared" si="3908"/>
        <v>0</v>
      </c>
      <c r="AS661" s="141">
        <f t="shared" si="3909"/>
        <v>0</v>
      </c>
      <c r="AT661" s="141">
        <f t="shared" si="3910"/>
        <v>0</v>
      </c>
      <c r="AU661" s="141">
        <f>IF($H661&gt;0,#REF!,0)</f>
        <v>0</v>
      </c>
      <c r="AV661" s="141">
        <f t="shared" si="3911"/>
        <v>0</v>
      </c>
      <c r="AW661" s="141">
        <f>IF($H661&gt;0,#REF!,0)</f>
        <v>0</v>
      </c>
      <c r="AX661" s="141">
        <f t="shared" si="3912"/>
        <v>0</v>
      </c>
      <c r="AY661" s="247">
        <f t="shared" si="3887"/>
        <v>0</v>
      </c>
      <c r="AZ661" s="85"/>
      <c r="BA661" s="86">
        <v>0</v>
      </c>
    </row>
    <row r="662" spans="1:53" ht="45.75" x14ac:dyDescent="0.65">
      <c r="A662" s="74" t="s">
        <v>357</v>
      </c>
      <c r="B662" s="74" t="s">
        <v>46</v>
      </c>
      <c r="C662" s="76">
        <f>C663</f>
        <v>6</v>
      </c>
      <c r="D662" s="77" t="s">
        <v>358</v>
      </c>
      <c r="E662" s="78">
        <v>5.7649999999999997</v>
      </c>
      <c r="F662" s="137">
        <v>1.5</v>
      </c>
      <c r="G662" s="78">
        <v>0</v>
      </c>
      <c r="H662" s="249">
        <f t="shared" si="3886"/>
        <v>5.7649999999999993E-3</v>
      </c>
      <c r="I662" s="80">
        <f>SUMIF(Y$14:AT$14,C662,Y$6:AT$6)</f>
        <v>0</v>
      </c>
      <c r="J662" s="81">
        <f>IF(H662=0,ROUND(E662*I662,2),ROUND(H662*E662,2))</f>
        <v>0.03</v>
      </c>
      <c r="K662" s="80">
        <f>ROUND(F662*I662,2)</f>
        <v>0</v>
      </c>
      <c r="L662" s="81">
        <f>IF(H662=0,ROUND(ROUND(F662*I662,2)*G662,2),ROUND(G662*H662,2))</f>
        <v>0</v>
      </c>
      <c r="M662" s="81">
        <f>L662-ROUND(G662*I662,2)</f>
        <v>0</v>
      </c>
      <c r="N662" s="82"/>
      <c r="O662" s="81">
        <f>J662+L662+N662</f>
        <v>0.03</v>
      </c>
      <c r="Q662" s="83">
        <f t="shared" si="3895"/>
        <v>153.91</v>
      </c>
      <c r="R662" s="81">
        <f>ROUND(Q662*E662,2)</f>
        <v>887.29</v>
      </c>
      <c r="S662" s="83">
        <f>ROUND(F662*Q662,2)</f>
        <v>230.87</v>
      </c>
      <c r="T662" s="81">
        <f>ROUND(S662*G662,2)</f>
        <v>0</v>
      </c>
      <c r="U662" s="81">
        <f>T662-ROUND(Q662*G662,2)</f>
        <v>0</v>
      </c>
      <c r="V662" s="82"/>
      <c r="W662" s="81">
        <f>R662+T662+V662</f>
        <v>887.29</v>
      </c>
      <c r="X662" s="10"/>
      <c r="Y662" s="151"/>
      <c r="Z662" s="151"/>
      <c r="AA662" s="151"/>
      <c r="AB662" s="151"/>
      <c r="AC662" s="151"/>
      <c r="AD662" s="151"/>
      <c r="AE662" s="159"/>
      <c r="AF662" s="159"/>
      <c r="AG662" s="159"/>
      <c r="AH662" s="159"/>
      <c r="AI662" s="84">
        <f>IF($I662=AI$6,$E662,0)</f>
        <v>0</v>
      </c>
      <c r="AJ662" s="84">
        <f t="shared" ref="AJ662:AJ663" si="3913">IF($K662=ROUND(AI$6*$F662,2),$G662,0)</f>
        <v>0</v>
      </c>
      <c r="AK662" s="141">
        <f>IF($H662&gt;0,AI662,0)</f>
        <v>0</v>
      </c>
      <c r="AL662" s="141">
        <f>IF(AK662&gt;0,1,0)</f>
        <v>0</v>
      </c>
      <c r="AM662" s="141">
        <f>IF($H662&gt;0,AJ662,0)</f>
        <v>0</v>
      </c>
      <c r="AN662" s="141">
        <f>IF(AM662&gt;0,1,0)</f>
        <v>0</v>
      </c>
      <c r="AO662" s="84">
        <f>IF($I662=AO$6,$E662,0)</f>
        <v>0</v>
      </c>
      <c r="AP662" s="84">
        <f t="shared" ref="AP662:AP663" si="3914">IF($K662=ROUND(AO$6*$F662,2),$G662,0)</f>
        <v>0</v>
      </c>
      <c r="AQ662" s="141">
        <f>IF($H662&gt;0,AO662,0)</f>
        <v>0</v>
      </c>
      <c r="AR662" s="141">
        <f>IF(AQ662&gt;0,1,0)</f>
        <v>0</v>
      </c>
      <c r="AS662" s="141">
        <f>IF($H662&gt;0,AP662,0)</f>
        <v>0</v>
      </c>
      <c r="AT662" s="141">
        <f>IF(AS662&gt;0,1,0)</f>
        <v>0</v>
      </c>
      <c r="AU662" s="141" t="e">
        <f>IF($H662&gt;0,#REF!,0)</f>
        <v>#REF!</v>
      </c>
      <c r="AV662" s="141" t="e">
        <f>IF(AU662&gt;0,1,0)</f>
        <v>#REF!</v>
      </c>
      <c r="AW662" s="141" t="e">
        <f>IF($H662&gt;0,#REF!,0)</f>
        <v>#REF!</v>
      </c>
      <c r="AX662" s="141" t="e">
        <f>IF(AW662&gt;0,1,0)</f>
        <v>#REF!</v>
      </c>
      <c r="AY662" s="247">
        <f t="shared" si="3887"/>
        <v>0.01</v>
      </c>
      <c r="AZ662" s="85"/>
      <c r="BA662" s="86">
        <v>10</v>
      </c>
    </row>
    <row r="663" spans="1:53" ht="45.75" x14ac:dyDescent="0.65">
      <c r="A663" s="87" t="str">
        <f>IF(E663+G663&gt;0,A662,"")</f>
        <v/>
      </c>
      <c r="B663" s="87" t="str">
        <f>IF(E663+G663&gt;0,B662,"")</f>
        <v/>
      </c>
      <c r="C663" s="76">
        <v>6</v>
      </c>
      <c r="D663" s="77" t="s">
        <v>358</v>
      </c>
      <c r="E663" s="78">
        <v>0</v>
      </c>
      <c r="F663" s="137">
        <v>1.1000000000000001</v>
      </c>
      <c r="G663" s="78">
        <v>0</v>
      </c>
      <c r="H663" s="249">
        <f t="shared" si="3886"/>
        <v>0</v>
      </c>
      <c r="I663" s="80">
        <f>SUMIF(Y$14:AT$14,C663,Y$6:AT$6)</f>
        <v>0</v>
      </c>
      <c r="J663" s="81">
        <f t="shared" ref="J663:J665" si="3915">IF(H663=0,ROUND(E663*I663,2),ROUND(H663*E663,2))</f>
        <v>0</v>
      </c>
      <c r="K663" s="80">
        <f t="shared" ref="K663:K665" si="3916">ROUND(F663*I663,2)</f>
        <v>0</v>
      </c>
      <c r="L663" s="81">
        <f t="shared" ref="L663:L665" si="3917">IF(H663=0,ROUND(ROUND(F663*I663,2)*G663,2),ROUND(G663*H663,2))</f>
        <v>0</v>
      </c>
      <c r="M663" s="81">
        <f t="shared" ref="M663:M665" si="3918">L663-ROUND(G663*I663,2)</f>
        <v>0</v>
      </c>
      <c r="N663" s="82"/>
      <c r="O663" s="81">
        <f t="shared" ref="O663:O665" si="3919">J663+L663+N663</f>
        <v>0</v>
      </c>
      <c r="Q663" s="83">
        <f t="shared" si="3895"/>
        <v>153.91</v>
      </c>
      <c r="R663" s="81">
        <f t="shared" ref="R663:R665" si="3920">ROUND(Q663*E663,2)</f>
        <v>0</v>
      </c>
      <c r="S663" s="83">
        <f t="shared" ref="S663:S665" si="3921">ROUND(F663*Q663,2)</f>
        <v>169.3</v>
      </c>
      <c r="T663" s="81">
        <f t="shared" ref="T663:T665" si="3922">ROUND(S663*G663,2)</f>
        <v>0</v>
      </c>
      <c r="U663" s="81">
        <f t="shared" ref="U663:U665" si="3923">T663-ROUND(Q663*G663,2)</f>
        <v>0</v>
      </c>
      <c r="V663" s="82"/>
      <c r="W663" s="81">
        <f t="shared" ref="W663:W665" si="3924">R663+T663+V663</f>
        <v>0</v>
      </c>
      <c r="X663" s="10"/>
      <c r="Y663" s="151"/>
      <c r="Z663" s="151"/>
      <c r="AA663" s="151"/>
      <c r="AB663" s="151"/>
      <c r="AC663" s="151"/>
      <c r="AD663" s="151"/>
      <c r="AE663" s="159"/>
      <c r="AF663" s="159"/>
      <c r="AG663" s="159"/>
      <c r="AH663" s="159"/>
      <c r="AI663" s="84">
        <f t="shared" ref="AI663" si="3925">IF($I663=AI$6,$E663,0)</f>
        <v>0</v>
      </c>
      <c r="AJ663" s="84">
        <f t="shared" si="3913"/>
        <v>0</v>
      </c>
      <c r="AK663" s="141">
        <f t="shared" ref="AK663:AK665" si="3926">IF($H663&gt;0,AI663,0)</f>
        <v>0</v>
      </c>
      <c r="AL663" s="141">
        <f t="shared" ref="AL663:AL665" si="3927">IF(AK663&gt;0,1,0)</f>
        <v>0</v>
      </c>
      <c r="AM663" s="141">
        <f t="shared" ref="AM663:AM665" si="3928">IF($H663&gt;0,AJ663,0)</f>
        <v>0</v>
      </c>
      <c r="AN663" s="141">
        <f t="shared" ref="AN663:AN665" si="3929">IF(AM663&gt;0,1,0)</f>
        <v>0</v>
      </c>
      <c r="AO663" s="84">
        <f t="shared" ref="AO663" si="3930">IF($I663=AO$6,$E663,0)</f>
        <v>0</v>
      </c>
      <c r="AP663" s="84">
        <f t="shared" si="3914"/>
        <v>0</v>
      </c>
      <c r="AQ663" s="141">
        <f t="shared" ref="AQ663:AQ665" si="3931">IF($H663&gt;0,AO663,0)</f>
        <v>0</v>
      </c>
      <c r="AR663" s="141">
        <f t="shared" ref="AR663:AR665" si="3932">IF(AQ663&gt;0,1,0)</f>
        <v>0</v>
      </c>
      <c r="AS663" s="141">
        <f t="shared" ref="AS663:AS665" si="3933">IF($H663&gt;0,AP663,0)</f>
        <v>0</v>
      </c>
      <c r="AT663" s="141">
        <f t="shared" ref="AT663:AT665" si="3934">IF(AS663&gt;0,1,0)</f>
        <v>0</v>
      </c>
      <c r="AU663" s="141">
        <f>IF($H663&gt;0,#REF!,0)</f>
        <v>0</v>
      </c>
      <c r="AV663" s="141">
        <f t="shared" ref="AV663:AV665" si="3935">IF(AU663&gt;0,1,0)</f>
        <v>0</v>
      </c>
      <c r="AW663" s="141">
        <f>IF($H663&gt;0,#REF!,0)</f>
        <v>0</v>
      </c>
      <c r="AX663" s="141">
        <f t="shared" ref="AX663:AX665" si="3936">IF(AW663&gt;0,1,0)</f>
        <v>0</v>
      </c>
      <c r="AY663" s="247">
        <f t="shared" si="3887"/>
        <v>0</v>
      </c>
      <c r="AZ663" s="85"/>
      <c r="BA663" s="86">
        <v>0</v>
      </c>
    </row>
    <row r="664" spans="1:53" ht="45.75" x14ac:dyDescent="0.65">
      <c r="A664" s="87" t="str">
        <f>IF(E664+G664&gt;0,A662,"")</f>
        <v/>
      </c>
      <c r="B664" s="87" t="str">
        <f>IF(E664+G664&gt;0,B662,"")</f>
        <v/>
      </c>
      <c r="C664" s="76">
        <f>C663</f>
        <v>6</v>
      </c>
      <c r="D664" s="77" t="s">
        <v>358</v>
      </c>
      <c r="E664" s="78">
        <v>0</v>
      </c>
      <c r="F664" s="137">
        <v>1.5</v>
      </c>
      <c r="G664" s="78">
        <v>0</v>
      </c>
      <c r="H664" s="249">
        <f t="shared" si="3886"/>
        <v>0</v>
      </c>
      <c r="I664" s="80">
        <f>SUMIF(Y$14:AT$14,C664,Y$7:AT$7)</f>
        <v>0</v>
      </c>
      <c r="J664" s="81">
        <f t="shared" si="3915"/>
        <v>0</v>
      </c>
      <c r="K664" s="80">
        <f t="shared" si="3916"/>
        <v>0</v>
      </c>
      <c r="L664" s="81">
        <f t="shared" si="3917"/>
        <v>0</v>
      </c>
      <c r="M664" s="81">
        <f t="shared" si="3918"/>
        <v>0</v>
      </c>
      <c r="N664" s="82"/>
      <c r="O664" s="81">
        <f t="shared" si="3919"/>
        <v>0</v>
      </c>
      <c r="Q664" s="83">
        <f t="shared" si="3895"/>
        <v>153.91</v>
      </c>
      <c r="R664" s="81">
        <f t="shared" si="3920"/>
        <v>0</v>
      </c>
      <c r="S664" s="83">
        <f t="shared" si="3921"/>
        <v>230.87</v>
      </c>
      <c r="T664" s="81">
        <f t="shared" si="3922"/>
        <v>0</v>
      </c>
      <c r="U664" s="81">
        <f t="shared" si="3923"/>
        <v>0</v>
      </c>
      <c r="V664" s="82"/>
      <c r="W664" s="81">
        <f t="shared" si="3924"/>
        <v>0</v>
      </c>
      <c r="X664" s="10"/>
      <c r="Y664" s="151"/>
      <c r="Z664" s="151"/>
      <c r="AA664" s="151"/>
      <c r="AB664" s="151"/>
      <c r="AC664" s="151"/>
      <c r="AD664" s="151"/>
      <c r="AE664" s="159"/>
      <c r="AF664" s="159"/>
      <c r="AG664" s="159"/>
      <c r="AH664" s="159"/>
      <c r="AI664" s="84">
        <f>IF($I664=AI$7,$E664,0)</f>
        <v>0</v>
      </c>
      <c r="AJ664" s="84">
        <f>IF($K664=ROUND(AI$7*$F664,2),$G664,0)</f>
        <v>0</v>
      </c>
      <c r="AK664" s="141">
        <f t="shared" si="3926"/>
        <v>0</v>
      </c>
      <c r="AL664" s="141">
        <f t="shared" si="3927"/>
        <v>0</v>
      </c>
      <c r="AM664" s="141">
        <f t="shared" si="3928"/>
        <v>0</v>
      </c>
      <c r="AN664" s="141">
        <f t="shared" si="3929"/>
        <v>0</v>
      </c>
      <c r="AO664" s="84">
        <f>IF($I664=AO$7,$E664,0)</f>
        <v>0</v>
      </c>
      <c r="AP664" s="84">
        <f>IF($K664=ROUND(AO$7*$F664,2),$G664,0)</f>
        <v>0</v>
      </c>
      <c r="AQ664" s="141">
        <f t="shared" si="3931"/>
        <v>0</v>
      </c>
      <c r="AR664" s="141">
        <f t="shared" si="3932"/>
        <v>0</v>
      </c>
      <c r="AS664" s="141">
        <f t="shared" si="3933"/>
        <v>0</v>
      </c>
      <c r="AT664" s="141">
        <f t="shared" si="3934"/>
        <v>0</v>
      </c>
      <c r="AU664" s="141">
        <f>IF($H664&gt;0,#REF!,0)</f>
        <v>0</v>
      </c>
      <c r="AV664" s="141">
        <f t="shared" si="3935"/>
        <v>0</v>
      </c>
      <c r="AW664" s="141">
        <f>IF($H664&gt;0,#REF!,0)</f>
        <v>0</v>
      </c>
      <c r="AX664" s="141">
        <f t="shared" si="3936"/>
        <v>0</v>
      </c>
      <c r="AY664" s="247">
        <f t="shared" si="3887"/>
        <v>0</v>
      </c>
      <c r="AZ664" s="85"/>
      <c r="BA664" s="86">
        <v>0</v>
      </c>
    </row>
    <row r="665" spans="1:53" ht="45.75" x14ac:dyDescent="0.65">
      <c r="A665" s="87" t="str">
        <f>IF(E665+G665&gt;0,A662,"")</f>
        <v/>
      </c>
      <c r="B665" s="87" t="str">
        <f>IF(E665+G665&gt;0,B662,"")</f>
        <v/>
      </c>
      <c r="C665" s="76">
        <f>C663</f>
        <v>6</v>
      </c>
      <c r="D665" s="77" t="s">
        <v>358</v>
      </c>
      <c r="E665" s="78">
        <v>0</v>
      </c>
      <c r="F665" s="137">
        <v>1.1000000000000001</v>
      </c>
      <c r="G665" s="78">
        <v>0</v>
      </c>
      <c r="H665" s="249">
        <f t="shared" si="3886"/>
        <v>0</v>
      </c>
      <c r="I665" s="80">
        <f>SUMIF(Y$14:AT$14,C665,Y$7:AT$7)</f>
        <v>0</v>
      </c>
      <c r="J665" s="81">
        <f t="shared" si="3915"/>
        <v>0</v>
      </c>
      <c r="K665" s="80">
        <f t="shared" si="3916"/>
        <v>0</v>
      </c>
      <c r="L665" s="81">
        <f t="shared" si="3917"/>
        <v>0</v>
      </c>
      <c r="M665" s="81">
        <f t="shared" si="3918"/>
        <v>0</v>
      </c>
      <c r="N665" s="82"/>
      <c r="O665" s="81">
        <f t="shared" si="3919"/>
        <v>0</v>
      </c>
      <c r="Q665" s="83">
        <f t="shared" si="3895"/>
        <v>153.91</v>
      </c>
      <c r="R665" s="81">
        <f t="shared" si="3920"/>
        <v>0</v>
      </c>
      <c r="S665" s="83">
        <f t="shared" si="3921"/>
        <v>169.3</v>
      </c>
      <c r="T665" s="81">
        <f t="shared" si="3922"/>
        <v>0</v>
      </c>
      <c r="U665" s="81">
        <f t="shared" si="3923"/>
        <v>0</v>
      </c>
      <c r="V665" s="82"/>
      <c r="W665" s="81">
        <f t="shared" si="3924"/>
        <v>0</v>
      </c>
      <c r="X665" s="10"/>
      <c r="Y665" s="151"/>
      <c r="Z665" s="151"/>
      <c r="AA665" s="151"/>
      <c r="AB665" s="151"/>
      <c r="AC665" s="151"/>
      <c r="AD665" s="151"/>
      <c r="AE665" s="159"/>
      <c r="AF665" s="159"/>
      <c r="AG665" s="159"/>
      <c r="AH665" s="159"/>
      <c r="AI665" s="84">
        <f>IF($I665=AI$7,$E665,0)</f>
        <v>0</v>
      </c>
      <c r="AJ665" s="84">
        <f>IF($K665=ROUND(AI$7*$F665,2),$G665,0)</f>
        <v>0</v>
      </c>
      <c r="AK665" s="141">
        <f t="shared" si="3926"/>
        <v>0</v>
      </c>
      <c r="AL665" s="141">
        <f t="shared" si="3927"/>
        <v>0</v>
      </c>
      <c r="AM665" s="141">
        <f t="shared" si="3928"/>
        <v>0</v>
      </c>
      <c r="AN665" s="141">
        <f t="shared" si="3929"/>
        <v>0</v>
      </c>
      <c r="AO665" s="84">
        <f>IF($I665=AO$7,$E665,0)</f>
        <v>0</v>
      </c>
      <c r="AP665" s="84">
        <f>IF($K665=ROUND(AO$7*$F665,2),$G665,0)</f>
        <v>0</v>
      </c>
      <c r="AQ665" s="141">
        <f t="shared" si="3931"/>
        <v>0</v>
      </c>
      <c r="AR665" s="141">
        <f t="shared" si="3932"/>
        <v>0</v>
      </c>
      <c r="AS665" s="141">
        <f t="shared" si="3933"/>
        <v>0</v>
      </c>
      <c r="AT665" s="141">
        <f t="shared" si="3934"/>
        <v>0</v>
      </c>
      <c r="AU665" s="141">
        <f>IF($H665&gt;0,#REF!,0)</f>
        <v>0</v>
      </c>
      <c r="AV665" s="141">
        <f t="shared" si="3935"/>
        <v>0</v>
      </c>
      <c r="AW665" s="141">
        <f>IF($H665&gt;0,#REF!,0)</f>
        <v>0</v>
      </c>
      <c r="AX665" s="141">
        <f t="shared" si="3936"/>
        <v>0</v>
      </c>
      <c r="AY665" s="247">
        <f t="shared" si="3887"/>
        <v>0</v>
      </c>
      <c r="AZ665" s="85"/>
      <c r="BA665" s="86">
        <v>0</v>
      </c>
    </row>
    <row r="666" spans="1:53" ht="45.75" x14ac:dyDescent="0.65">
      <c r="A666" s="74" t="s">
        <v>359</v>
      </c>
      <c r="B666" s="74" t="s">
        <v>46</v>
      </c>
      <c r="C666" s="76">
        <f>C667</f>
        <v>7</v>
      </c>
      <c r="D666" s="77" t="s">
        <v>360</v>
      </c>
      <c r="E666" s="78">
        <v>1.1000000000000001</v>
      </c>
      <c r="F666" s="137">
        <v>1.5</v>
      </c>
      <c r="G666" s="78">
        <v>6.0999999999999999E-2</v>
      </c>
      <c r="H666" s="249">
        <f t="shared" si="3886"/>
        <v>1.1610000000000001E-3</v>
      </c>
      <c r="I666" s="80">
        <f>SUMIF(Y$14:AT$14,C666,Y$6:AT$6)</f>
        <v>0</v>
      </c>
      <c r="J666" s="81">
        <f>IF(H666=0,ROUND(E666*I666,2),ROUND(H666*E666,2))</f>
        <v>0</v>
      </c>
      <c r="K666" s="80">
        <f>ROUND(F666*I666,2)</f>
        <v>0</v>
      </c>
      <c r="L666" s="81">
        <f>IF(H666=0,ROUND(ROUND(F666*I666,2)*G666,2),ROUND(G666*H666,2))</f>
        <v>0</v>
      </c>
      <c r="M666" s="81">
        <f>L666-ROUND(G666*I666,2)</f>
        <v>0</v>
      </c>
      <c r="N666" s="82"/>
      <c r="O666" s="81">
        <f>J666+L666+N666</f>
        <v>0</v>
      </c>
      <c r="Q666" s="83">
        <f t="shared" si="3895"/>
        <v>153.91</v>
      </c>
      <c r="R666" s="81">
        <f>ROUND(Q666*E666,2)</f>
        <v>169.3</v>
      </c>
      <c r="S666" s="83">
        <f>ROUND(F666*Q666,2)</f>
        <v>230.87</v>
      </c>
      <c r="T666" s="81">
        <f>ROUND(S666*G666,2)</f>
        <v>14.08</v>
      </c>
      <c r="U666" s="81">
        <f>T666-ROUND(Q666*G666,2)</f>
        <v>4.6899999999999995</v>
      </c>
      <c r="V666" s="82"/>
      <c r="W666" s="81">
        <f>R666+T666+V666</f>
        <v>183.38000000000002</v>
      </c>
      <c r="X666" s="10"/>
      <c r="Y666" s="151"/>
      <c r="Z666" s="151"/>
      <c r="AA666" s="151"/>
      <c r="AB666" s="151"/>
      <c r="AC666" s="151"/>
      <c r="AD666" s="151"/>
      <c r="AE666" s="159"/>
      <c r="AF666" s="159"/>
      <c r="AG666" s="159"/>
      <c r="AH666" s="159"/>
      <c r="AI666" s="84">
        <f>IF($I666=AI$6,$E666,0)</f>
        <v>0</v>
      </c>
      <c r="AJ666" s="84">
        <f t="shared" ref="AJ666:AJ667" si="3937">IF($K666=ROUND(AI$6*$F666,2),$G666,0)</f>
        <v>0</v>
      </c>
      <c r="AK666" s="141">
        <f>IF($H666&gt;0,AI666,0)</f>
        <v>0</v>
      </c>
      <c r="AL666" s="141">
        <f>IF(AK666&gt;0,1,0)</f>
        <v>0</v>
      </c>
      <c r="AM666" s="141">
        <f>IF($H666&gt;0,AJ666,0)</f>
        <v>0</v>
      </c>
      <c r="AN666" s="141">
        <f>IF(AM666&gt;0,1,0)</f>
        <v>0</v>
      </c>
      <c r="AO666" s="84">
        <f>IF($I666=AO$6,$E666,0)</f>
        <v>0</v>
      </c>
      <c r="AP666" s="84">
        <f t="shared" ref="AP666:AP667" si="3938">IF($K666=ROUND(AO$6*$F666,2),$G666,0)</f>
        <v>0</v>
      </c>
      <c r="AQ666" s="141">
        <f>IF($H666&gt;0,AO666,0)</f>
        <v>0</v>
      </c>
      <c r="AR666" s="141">
        <f>IF(AQ666&gt;0,1,0)</f>
        <v>0</v>
      </c>
      <c r="AS666" s="141">
        <f>IF($H666&gt;0,AP666,0)</f>
        <v>0</v>
      </c>
      <c r="AT666" s="141">
        <f>IF(AS666&gt;0,1,0)</f>
        <v>0</v>
      </c>
      <c r="AU666" s="141" t="e">
        <f>IF($H666&gt;0,#REF!,0)</f>
        <v>#REF!</v>
      </c>
      <c r="AV666" s="141" t="e">
        <f>IF(AU666&gt;0,1,0)</f>
        <v>#REF!</v>
      </c>
      <c r="AW666" s="141" t="e">
        <f>IF($H666&gt;0,#REF!,0)</f>
        <v>#REF!</v>
      </c>
      <c r="AX666" s="141" t="e">
        <f>IF(AW666&gt;0,1,0)</f>
        <v>#REF!</v>
      </c>
      <c r="AY666" s="247">
        <f t="shared" si="3887"/>
        <v>1E-3</v>
      </c>
      <c r="AZ666" s="85"/>
      <c r="BA666" s="86">
        <v>1</v>
      </c>
    </row>
    <row r="667" spans="1:53" ht="45.75" x14ac:dyDescent="0.65">
      <c r="A667" s="87" t="str">
        <f>IF(E667+G667&gt;0,A666,"")</f>
        <v/>
      </c>
      <c r="B667" s="87" t="str">
        <f>IF(E667+G667&gt;0,B666,"")</f>
        <v/>
      </c>
      <c r="C667" s="76">
        <v>7</v>
      </c>
      <c r="D667" s="77" t="s">
        <v>360</v>
      </c>
      <c r="E667" s="78">
        <v>0</v>
      </c>
      <c r="F667" s="137">
        <v>1.1000000000000001</v>
      </c>
      <c r="G667" s="78">
        <v>0</v>
      </c>
      <c r="H667" s="249">
        <f t="shared" si="3886"/>
        <v>0</v>
      </c>
      <c r="I667" s="80">
        <f>SUMIF(Y$14:AT$14,C667,Y$6:AT$6)</f>
        <v>0</v>
      </c>
      <c r="J667" s="81">
        <f t="shared" ref="J667:J669" si="3939">IF(H667=0,ROUND(E667*I667,2),ROUND(H667*E667,2))</f>
        <v>0</v>
      </c>
      <c r="K667" s="80">
        <f t="shared" ref="K667:K669" si="3940">ROUND(F667*I667,2)</f>
        <v>0</v>
      </c>
      <c r="L667" s="81">
        <f t="shared" ref="L667:L669" si="3941">IF(H667=0,ROUND(ROUND(F667*I667,2)*G667,2),ROUND(G667*H667,2))</f>
        <v>0</v>
      </c>
      <c r="M667" s="81">
        <f t="shared" ref="M667:M669" si="3942">L667-ROUND(G667*I667,2)</f>
        <v>0</v>
      </c>
      <c r="N667" s="82"/>
      <c r="O667" s="81">
        <f t="shared" ref="O667:O669" si="3943">J667+L667+N667</f>
        <v>0</v>
      </c>
      <c r="Q667" s="83">
        <f t="shared" si="3895"/>
        <v>153.91</v>
      </c>
      <c r="R667" s="81">
        <f t="shared" ref="R667:R669" si="3944">ROUND(Q667*E667,2)</f>
        <v>0</v>
      </c>
      <c r="S667" s="83">
        <f t="shared" ref="S667:S669" si="3945">ROUND(F667*Q667,2)</f>
        <v>169.3</v>
      </c>
      <c r="T667" s="81">
        <f t="shared" ref="T667:T669" si="3946">ROUND(S667*G667,2)</f>
        <v>0</v>
      </c>
      <c r="U667" s="81">
        <f t="shared" ref="U667:U669" si="3947">T667-ROUND(Q667*G667,2)</f>
        <v>0</v>
      </c>
      <c r="V667" s="82"/>
      <c r="W667" s="81">
        <f t="shared" ref="W667:W669" si="3948">R667+T667+V667</f>
        <v>0</v>
      </c>
      <c r="X667" s="10"/>
      <c r="Y667" s="151"/>
      <c r="Z667" s="151"/>
      <c r="AA667" s="151"/>
      <c r="AB667" s="151"/>
      <c r="AC667" s="151"/>
      <c r="AD667" s="151"/>
      <c r="AE667" s="159"/>
      <c r="AF667" s="159"/>
      <c r="AG667" s="159"/>
      <c r="AH667" s="159"/>
      <c r="AI667" s="84">
        <f t="shared" ref="AI667" si="3949">IF($I667=AI$6,$E667,0)</f>
        <v>0</v>
      </c>
      <c r="AJ667" s="84">
        <f t="shared" si="3937"/>
        <v>0</v>
      </c>
      <c r="AK667" s="141">
        <f t="shared" ref="AK667:AK669" si="3950">IF($H667&gt;0,AI667,0)</f>
        <v>0</v>
      </c>
      <c r="AL667" s="141">
        <f t="shared" ref="AL667:AL669" si="3951">IF(AK667&gt;0,1,0)</f>
        <v>0</v>
      </c>
      <c r="AM667" s="141">
        <f t="shared" ref="AM667:AM669" si="3952">IF($H667&gt;0,AJ667,0)</f>
        <v>0</v>
      </c>
      <c r="AN667" s="141">
        <f t="shared" ref="AN667:AN669" si="3953">IF(AM667&gt;0,1,0)</f>
        <v>0</v>
      </c>
      <c r="AO667" s="84">
        <f t="shared" ref="AO667" si="3954">IF($I667=AO$6,$E667,0)</f>
        <v>0</v>
      </c>
      <c r="AP667" s="84">
        <f t="shared" si="3938"/>
        <v>0</v>
      </c>
      <c r="AQ667" s="141">
        <f t="shared" ref="AQ667:AQ669" si="3955">IF($H667&gt;0,AO667,0)</f>
        <v>0</v>
      </c>
      <c r="AR667" s="141">
        <f t="shared" ref="AR667:AR669" si="3956">IF(AQ667&gt;0,1,0)</f>
        <v>0</v>
      </c>
      <c r="AS667" s="141">
        <f t="shared" ref="AS667:AS669" si="3957">IF($H667&gt;0,AP667,0)</f>
        <v>0</v>
      </c>
      <c r="AT667" s="141">
        <f t="shared" ref="AT667:AT669" si="3958">IF(AS667&gt;0,1,0)</f>
        <v>0</v>
      </c>
      <c r="AU667" s="141">
        <f>IF($H667&gt;0,#REF!,0)</f>
        <v>0</v>
      </c>
      <c r="AV667" s="141">
        <f t="shared" ref="AV667:AV669" si="3959">IF(AU667&gt;0,1,0)</f>
        <v>0</v>
      </c>
      <c r="AW667" s="141">
        <f>IF($H667&gt;0,#REF!,0)</f>
        <v>0</v>
      </c>
      <c r="AX667" s="141">
        <f t="shared" ref="AX667:AX669" si="3960">IF(AW667&gt;0,1,0)</f>
        <v>0</v>
      </c>
      <c r="AY667" s="247">
        <f t="shared" si="3887"/>
        <v>0</v>
      </c>
      <c r="AZ667" s="85"/>
      <c r="BA667" s="86">
        <v>0</v>
      </c>
    </row>
    <row r="668" spans="1:53" ht="45.75" x14ac:dyDescent="0.65">
      <c r="A668" s="87" t="str">
        <f>IF(E668+G668&gt;0,A666,"")</f>
        <v/>
      </c>
      <c r="B668" s="87" t="str">
        <f>IF(E668+G668&gt;0,B666,"")</f>
        <v/>
      </c>
      <c r="C668" s="76">
        <f>C667</f>
        <v>7</v>
      </c>
      <c r="D668" s="77" t="s">
        <v>360</v>
      </c>
      <c r="E668" s="78">
        <v>0</v>
      </c>
      <c r="F668" s="137">
        <v>1.5</v>
      </c>
      <c r="G668" s="78">
        <v>0</v>
      </c>
      <c r="H668" s="249">
        <f t="shared" si="3886"/>
        <v>0</v>
      </c>
      <c r="I668" s="80">
        <f>SUMIF(Y$14:AT$14,C668,Y$7:AT$7)</f>
        <v>0</v>
      </c>
      <c r="J668" s="81">
        <f t="shared" si="3939"/>
        <v>0</v>
      </c>
      <c r="K668" s="80">
        <f t="shared" si="3940"/>
        <v>0</v>
      </c>
      <c r="L668" s="81">
        <f t="shared" si="3941"/>
        <v>0</v>
      </c>
      <c r="M668" s="81">
        <f t="shared" si="3942"/>
        <v>0</v>
      </c>
      <c r="N668" s="82"/>
      <c r="O668" s="81">
        <f t="shared" si="3943"/>
        <v>0</v>
      </c>
      <c r="Q668" s="83">
        <f t="shared" si="3895"/>
        <v>153.91</v>
      </c>
      <c r="R668" s="81">
        <f t="shared" si="3944"/>
        <v>0</v>
      </c>
      <c r="S668" s="83">
        <f t="shared" si="3945"/>
        <v>230.87</v>
      </c>
      <c r="T668" s="81">
        <f t="shared" si="3946"/>
        <v>0</v>
      </c>
      <c r="U668" s="81">
        <f t="shared" si="3947"/>
        <v>0</v>
      </c>
      <c r="V668" s="82"/>
      <c r="W668" s="81">
        <f t="shared" si="3948"/>
        <v>0</v>
      </c>
      <c r="X668" s="10"/>
      <c r="Y668" s="151"/>
      <c r="Z668" s="151"/>
      <c r="AA668" s="151"/>
      <c r="AB668" s="151"/>
      <c r="AC668" s="151"/>
      <c r="AD668" s="151"/>
      <c r="AE668" s="159"/>
      <c r="AF668" s="159"/>
      <c r="AG668" s="159"/>
      <c r="AH668" s="159"/>
      <c r="AI668" s="84">
        <f>IF($I668=AI$7,$E668,0)</f>
        <v>0</v>
      </c>
      <c r="AJ668" s="84">
        <f>IF($K668=ROUND(AI$7*$F668,2),$G668,0)</f>
        <v>0</v>
      </c>
      <c r="AK668" s="141">
        <f t="shared" si="3950"/>
        <v>0</v>
      </c>
      <c r="AL668" s="141">
        <f t="shared" si="3951"/>
        <v>0</v>
      </c>
      <c r="AM668" s="141">
        <f t="shared" si="3952"/>
        <v>0</v>
      </c>
      <c r="AN668" s="141">
        <f t="shared" si="3953"/>
        <v>0</v>
      </c>
      <c r="AO668" s="84">
        <f>IF($I668=AO$7,$E668,0)</f>
        <v>0</v>
      </c>
      <c r="AP668" s="84">
        <f>IF($K668=ROUND(AO$7*$F668,2),$G668,0)</f>
        <v>0</v>
      </c>
      <c r="AQ668" s="141">
        <f t="shared" si="3955"/>
        <v>0</v>
      </c>
      <c r="AR668" s="141">
        <f t="shared" si="3956"/>
        <v>0</v>
      </c>
      <c r="AS668" s="141">
        <f t="shared" si="3957"/>
        <v>0</v>
      </c>
      <c r="AT668" s="141">
        <f t="shared" si="3958"/>
        <v>0</v>
      </c>
      <c r="AU668" s="141">
        <f>IF($H668&gt;0,#REF!,0)</f>
        <v>0</v>
      </c>
      <c r="AV668" s="141">
        <f t="shared" si="3959"/>
        <v>0</v>
      </c>
      <c r="AW668" s="141">
        <f>IF($H668&gt;0,#REF!,0)</f>
        <v>0</v>
      </c>
      <c r="AX668" s="141">
        <f t="shared" si="3960"/>
        <v>0</v>
      </c>
      <c r="AY668" s="247">
        <f t="shared" si="3887"/>
        <v>0</v>
      </c>
      <c r="AZ668" s="85"/>
      <c r="BA668" s="86">
        <v>0</v>
      </c>
    </row>
    <row r="669" spans="1:53" ht="45.75" x14ac:dyDescent="0.65">
      <c r="A669" s="87" t="str">
        <f>IF(E669+G669&gt;0,A666,"")</f>
        <v/>
      </c>
      <c r="B669" s="87" t="str">
        <f>IF(E669+G669&gt;0,B666,"")</f>
        <v/>
      </c>
      <c r="C669" s="76">
        <f>C667</f>
        <v>7</v>
      </c>
      <c r="D669" s="77" t="s">
        <v>360</v>
      </c>
      <c r="E669" s="78">
        <v>0</v>
      </c>
      <c r="F669" s="137">
        <v>1.1000000000000001</v>
      </c>
      <c r="G669" s="78">
        <v>0</v>
      </c>
      <c r="H669" s="249">
        <f t="shared" si="3886"/>
        <v>0</v>
      </c>
      <c r="I669" s="80">
        <f>SUMIF(Y$14:AT$14,C669,Y$7:AT$7)</f>
        <v>0</v>
      </c>
      <c r="J669" s="81">
        <f t="shared" si="3939"/>
        <v>0</v>
      </c>
      <c r="K669" s="80">
        <f t="shared" si="3940"/>
        <v>0</v>
      </c>
      <c r="L669" s="81">
        <f t="shared" si="3941"/>
        <v>0</v>
      </c>
      <c r="M669" s="81">
        <f t="shared" si="3942"/>
        <v>0</v>
      </c>
      <c r="N669" s="82"/>
      <c r="O669" s="81">
        <f t="shared" si="3943"/>
        <v>0</v>
      </c>
      <c r="Q669" s="83">
        <f t="shared" si="3895"/>
        <v>153.91</v>
      </c>
      <c r="R669" s="81">
        <f t="shared" si="3944"/>
        <v>0</v>
      </c>
      <c r="S669" s="83">
        <f t="shared" si="3945"/>
        <v>169.3</v>
      </c>
      <c r="T669" s="81">
        <f t="shared" si="3946"/>
        <v>0</v>
      </c>
      <c r="U669" s="81">
        <f t="shared" si="3947"/>
        <v>0</v>
      </c>
      <c r="V669" s="82"/>
      <c r="W669" s="81">
        <f t="shared" si="3948"/>
        <v>0</v>
      </c>
      <c r="X669" s="10"/>
      <c r="Y669" s="151"/>
      <c r="Z669" s="151"/>
      <c r="AA669" s="151"/>
      <c r="AB669" s="151"/>
      <c r="AC669" s="151"/>
      <c r="AD669" s="151"/>
      <c r="AE669" s="159"/>
      <c r="AF669" s="159"/>
      <c r="AG669" s="159"/>
      <c r="AH669" s="159"/>
      <c r="AI669" s="84">
        <f>IF($I669=AI$7,$E669,0)</f>
        <v>0</v>
      </c>
      <c r="AJ669" s="84">
        <f>IF($K669=ROUND(AI$7*$F669,2),$G669,0)</f>
        <v>0</v>
      </c>
      <c r="AK669" s="141">
        <f t="shared" si="3950"/>
        <v>0</v>
      </c>
      <c r="AL669" s="141">
        <f t="shared" si="3951"/>
        <v>0</v>
      </c>
      <c r="AM669" s="141">
        <f t="shared" si="3952"/>
        <v>0</v>
      </c>
      <c r="AN669" s="141">
        <f t="shared" si="3953"/>
        <v>0</v>
      </c>
      <c r="AO669" s="84">
        <f>IF($I669=AO$7,$E669,0)</f>
        <v>0</v>
      </c>
      <c r="AP669" s="84">
        <f>IF($K669=ROUND(AO$7*$F669,2),$G669,0)</f>
        <v>0</v>
      </c>
      <c r="AQ669" s="141">
        <f t="shared" si="3955"/>
        <v>0</v>
      </c>
      <c r="AR669" s="141">
        <f t="shared" si="3956"/>
        <v>0</v>
      </c>
      <c r="AS669" s="141">
        <f t="shared" si="3957"/>
        <v>0</v>
      </c>
      <c r="AT669" s="141">
        <f t="shared" si="3958"/>
        <v>0</v>
      </c>
      <c r="AU669" s="141">
        <f>IF($H669&gt;0,#REF!,0)</f>
        <v>0</v>
      </c>
      <c r="AV669" s="141">
        <f t="shared" si="3959"/>
        <v>0</v>
      </c>
      <c r="AW669" s="141">
        <f>IF($H669&gt;0,#REF!,0)</f>
        <v>0</v>
      </c>
      <c r="AX669" s="141">
        <f t="shared" si="3960"/>
        <v>0</v>
      </c>
      <c r="AY669" s="247">
        <f t="shared" si="3887"/>
        <v>0</v>
      </c>
      <c r="AZ669" s="85"/>
      <c r="BA669" s="86">
        <v>0</v>
      </c>
    </row>
    <row r="670" spans="1:53" ht="45.75" x14ac:dyDescent="0.65">
      <c r="A670" s="74" t="s">
        <v>361</v>
      </c>
      <c r="B670" s="74" t="s">
        <v>46</v>
      </c>
      <c r="C670" s="76">
        <f>C671</f>
        <v>7</v>
      </c>
      <c r="D670" s="77" t="s">
        <v>362</v>
      </c>
      <c r="E670" s="78">
        <v>0.51500000000000001</v>
      </c>
      <c r="F670" s="137">
        <v>1.5</v>
      </c>
      <c r="G670" s="78">
        <v>0</v>
      </c>
      <c r="H670" s="249">
        <f t="shared" si="3886"/>
        <v>5.1500000000000005E-4</v>
      </c>
      <c r="I670" s="80">
        <f>SUMIF(Y$14:AT$14,C670,Y$6:AT$6)</f>
        <v>0</v>
      </c>
      <c r="J670" s="81">
        <f>IF(H670=0,ROUND(E670*I670,2),ROUND(H670*E670,2))</f>
        <v>0</v>
      </c>
      <c r="K670" s="80">
        <f>ROUND(F670*I670,2)</f>
        <v>0</v>
      </c>
      <c r="L670" s="81">
        <f>IF(H670=0,ROUND(ROUND(F670*I670,2)*G670,2),ROUND(G670*H670,2))</f>
        <v>0</v>
      </c>
      <c r="M670" s="81">
        <f>L670-ROUND(G670*I670,2)</f>
        <v>0</v>
      </c>
      <c r="N670" s="82"/>
      <c r="O670" s="81">
        <f>J670+L670+N670</f>
        <v>0</v>
      </c>
      <c r="Q670" s="83">
        <f t="shared" si="3895"/>
        <v>153.91</v>
      </c>
      <c r="R670" s="81">
        <f>ROUND(Q670*E670,2)</f>
        <v>79.260000000000005</v>
      </c>
      <c r="S670" s="83">
        <f>ROUND(F670*Q670,2)</f>
        <v>230.87</v>
      </c>
      <c r="T670" s="81">
        <f>ROUND(S670*G670,2)</f>
        <v>0</v>
      </c>
      <c r="U670" s="81">
        <f>T670-ROUND(Q670*G670,2)</f>
        <v>0</v>
      </c>
      <c r="V670" s="82"/>
      <c r="W670" s="81">
        <f>R670+T670+V670</f>
        <v>79.260000000000005</v>
      </c>
      <c r="X670" s="10"/>
      <c r="Y670" s="151"/>
      <c r="Z670" s="151"/>
      <c r="AA670" s="151"/>
      <c r="AB670" s="151"/>
      <c r="AC670" s="151"/>
      <c r="AD670" s="151"/>
      <c r="AE670" s="159"/>
      <c r="AF670" s="159"/>
      <c r="AG670" s="159"/>
      <c r="AH670" s="159"/>
      <c r="AI670" s="84">
        <f>IF($I670=AI$6,$E670,0)</f>
        <v>0</v>
      </c>
      <c r="AJ670" s="84">
        <f t="shared" ref="AJ670:AJ671" si="3961">IF($K670=ROUND(AI$6*$F670,2),$G670,0)</f>
        <v>0</v>
      </c>
      <c r="AK670" s="141">
        <f>IF($H670&gt;0,AI670,0)</f>
        <v>0</v>
      </c>
      <c r="AL670" s="141">
        <f>IF(AK670&gt;0,1,0)</f>
        <v>0</v>
      </c>
      <c r="AM670" s="141">
        <f>IF($H670&gt;0,AJ670,0)</f>
        <v>0</v>
      </c>
      <c r="AN670" s="141">
        <f>IF(AM670&gt;0,1,0)</f>
        <v>0</v>
      </c>
      <c r="AO670" s="84">
        <f>IF($I670=AO$6,$E670,0)</f>
        <v>0</v>
      </c>
      <c r="AP670" s="84">
        <f t="shared" ref="AP670:AP671" si="3962">IF($K670=ROUND(AO$6*$F670,2),$G670,0)</f>
        <v>0</v>
      </c>
      <c r="AQ670" s="141">
        <f>IF($H670&gt;0,AO670,0)</f>
        <v>0</v>
      </c>
      <c r="AR670" s="141">
        <f>IF(AQ670&gt;0,1,0)</f>
        <v>0</v>
      </c>
      <c r="AS670" s="141">
        <f>IF($H670&gt;0,AP670,0)</f>
        <v>0</v>
      </c>
      <c r="AT670" s="141">
        <f>IF(AS670&gt;0,1,0)</f>
        <v>0</v>
      </c>
      <c r="AU670" s="141" t="e">
        <f>IF($H670&gt;0,#REF!,0)</f>
        <v>#REF!</v>
      </c>
      <c r="AV670" s="141" t="e">
        <f>IF(AU670&gt;0,1,0)</f>
        <v>#REF!</v>
      </c>
      <c r="AW670" s="141" t="e">
        <f>IF($H670&gt;0,#REF!,0)</f>
        <v>#REF!</v>
      </c>
      <c r="AX670" s="141" t="e">
        <f>IF(AW670&gt;0,1,0)</f>
        <v>#REF!</v>
      </c>
      <c r="AY670" s="247">
        <f t="shared" si="3887"/>
        <v>6.8000000000000005E-4</v>
      </c>
      <c r="AZ670" s="85"/>
      <c r="BA670" s="86">
        <v>0.68</v>
      </c>
    </row>
    <row r="671" spans="1:53" ht="45.75" x14ac:dyDescent="0.65">
      <c r="A671" s="87" t="str">
        <f>IF(E671+G671&gt;0,A670,"")</f>
        <v/>
      </c>
      <c r="B671" s="87" t="str">
        <f>IF(E671+G671&gt;0,B670,"")</f>
        <v/>
      </c>
      <c r="C671" s="76">
        <v>7</v>
      </c>
      <c r="D671" s="77" t="s">
        <v>362</v>
      </c>
      <c r="E671" s="78">
        <v>0</v>
      </c>
      <c r="F671" s="137">
        <v>1.1000000000000001</v>
      </c>
      <c r="G671" s="78">
        <v>0</v>
      </c>
      <c r="H671" s="249">
        <f t="shared" si="3886"/>
        <v>0</v>
      </c>
      <c r="I671" s="80">
        <f>SUMIF(Y$14:AT$14,C671,Y$6:AT$6)</f>
        <v>0</v>
      </c>
      <c r="J671" s="81">
        <f t="shared" ref="J671:J673" si="3963">IF(H671=0,ROUND(E671*I671,2),ROUND(H671*E671,2))</f>
        <v>0</v>
      </c>
      <c r="K671" s="80">
        <f t="shared" ref="K671:K673" si="3964">ROUND(F671*I671,2)</f>
        <v>0</v>
      </c>
      <c r="L671" s="81">
        <f t="shared" ref="L671:L673" si="3965">IF(H671=0,ROUND(ROUND(F671*I671,2)*G671,2),ROUND(G671*H671,2))</f>
        <v>0</v>
      </c>
      <c r="M671" s="81">
        <f t="shared" ref="M671:M673" si="3966">L671-ROUND(G671*I671,2)</f>
        <v>0</v>
      </c>
      <c r="N671" s="82"/>
      <c r="O671" s="81">
        <f t="shared" ref="O671:O673" si="3967">J671+L671+N671</f>
        <v>0</v>
      </c>
      <c r="Q671" s="83">
        <f t="shared" si="3895"/>
        <v>153.91</v>
      </c>
      <c r="R671" s="81">
        <f t="shared" ref="R671:R673" si="3968">ROUND(Q671*E671,2)</f>
        <v>0</v>
      </c>
      <c r="S671" s="83">
        <f t="shared" ref="S671:S673" si="3969">ROUND(F671*Q671,2)</f>
        <v>169.3</v>
      </c>
      <c r="T671" s="81">
        <f t="shared" ref="T671:T673" si="3970">ROUND(S671*G671,2)</f>
        <v>0</v>
      </c>
      <c r="U671" s="81">
        <f t="shared" ref="U671:U673" si="3971">T671-ROUND(Q671*G671,2)</f>
        <v>0</v>
      </c>
      <c r="V671" s="82"/>
      <c r="W671" s="81">
        <f t="shared" ref="W671:W673" si="3972">R671+T671+V671</f>
        <v>0</v>
      </c>
      <c r="X671" s="10"/>
      <c r="Y671" s="151"/>
      <c r="Z671" s="151"/>
      <c r="AA671" s="151"/>
      <c r="AB671" s="151"/>
      <c r="AC671" s="151"/>
      <c r="AD671" s="151"/>
      <c r="AE671" s="159"/>
      <c r="AF671" s="159"/>
      <c r="AG671" s="159"/>
      <c r="AH671" s="159"/>
      <c r="AI671" s="84">
        <f t="shared" ref="AI671" si="3973">IF($I671=AI$6,$E671,0)</f>
        <v>0</v>
      </c>
      <c r="AJ671" s="84">
        <f t="shared" si="3961"/>
        <v>0</v>
      </c>
      <c r="AK671" s="141">
        <f t="shared" ref="AK671:AK673" si="3974">IF($H671&gt;0,AI671,0)</f>
        <v>0</v>
      </c>
      <c r="AL671" s="141">
        <f t="shared" ref="AL671:AL673" si="3975">IF(AK671&gt;0,1,0)</f>
        <v>0</v>
      </c>
      <c r="AM671" s="141">
        <f t="shared" ref="AM671:AM673" si="3976">IF($H671&gt;0,AJ671,0)</f>
        <v>0</v>
      </c>
      <c r="AN671" s="141">
        <f t="shared" ref="AN671:AN673" si="3977">IF(AM671&gt;0,1,0)</f>
        <v>0</v>
      </c>
      <c r="AO671" s="84">
        <f t="shared" ref="AO671" si="3978">IF($I671=AO$6,$E671,0)</f>
        <v>0</v>
      </c>
      <c r="AP671" s="84">
        <f t="shared" si="3962"/>
        <v>0</v>
      </c>
      <c r="AQ671" s="141">
        <f t="shared" ref="AQ671:AQ673" si="3979">IF($H671&gt;0,AO671,0)</f>
        <v>0</v>
      </c>
      <c r="AR671" s="141">
        <f t="shared" ref="AR671:AR673" si="3980">IF(AQ671&gt;0,1,0)</f>
        <v>0</v>
      </c>
      <c r="AS671" s="141">
        <f t="shared" ref="AS671:AS673" si="3981">IF($H671&gt;0,AP671,0)</f>
        <v>0</v>
      </c>
      <c r="AT671" s="141">
        <f t="shared" ref="AT671:AT673" si="3982">IF(AS671&gt;0,1,0)</f>
        <v>0</v>
      </c>
      <c r="AU671" s="141">
        <f>IF($H671&gt;0,#REF!,0)</f>
        <v>0</v>
      </c>
      <c r="AV671" s="141">
        <f t="shared" ref="AV671:AV673" si="3983">IF(AU671&gt;0,1,0)</f>
        <v>0</v>
      </c>
      <c r="AW671" s="141">
        <f>IF($H671&gt;0,#REF!,0)</f>
        <v>0</v>
      </c>
      <c r="AX671" s="141">
        <f t="shared" ref="AX671:AX673" si="3984">IF(AW671&gt;0,1,0)</f>
        <v>0</v>
      </c>
      <c r="AY671" s="247">
        <f t="shared" si="3887"/>
        <v>0</v>
      </c>
      <c r="AZ671" s="85"/>
      <c r="BA671" s="86">
        <v>0</v>
      </c>
    </row>
    <row r="672" spans="1:53" ht="45.75" x14ac:dyDescent="0.65">
      <c r="A672" s="87" t="str">
        <f>IF(E672+G672&gt;0,A670,"")</f>
        <v/>
      </c>
      <c r="B672" s="87" t="str">
        <f>IF(E672+G672&gt;0,B670,"")</f>
        <v/>
      </c>
      <c r="C672" s="76">
        <f>C671</f>
        <v>7</v>
      </c>
      <c r="D672" s="77" t="s">
        <v>362</v>
      </c>
      <c r="E672" s="78">
        <v>0</v>
      </c>
      <c r="F672" s="137">
        <v>1.5</v>
      </c>
      <c r="G672" s="78">
        <v>0</v>
      </c>
      <c r="H672" s="249">
        <f t="shared" si="3886"/>
        <v>0</v>
      </c>
      <c r="I672" s="80">
        <f>SUMIF(Y$14:AT$14,C672,Y$7:AT$7)</f>
        <v>0</v>
      </c>
      <c r="J672" s="81">
        <f t="shared" si="3963"/>
        <v>0</v>
      </c>
      <c r="K672" s="80">
        <f t="shared" si="3964"/>
        <v>0</v>
      </c>
      <c r="L672" s="81">
        <f t="shared" si="3965"/>
        <v>0</v>
      </c>
      <c r="M672" s="81">
        <f t="shared" si="3966"/>
        <v>0</v>
      </c>
      <c r="N672" s="82"/>
      <c r="O672" s="81">
        <f t="shared" si="3967"/>
        <v>0</v>
      </c>
      <c r="Q672" s="83">
        <f t="shared" si="3895"/>
        <v>153.91</v>
      </c>
      <c r="R672" s="81">
        <f t="shared" si="3968"/>
        <v>0</v>
      </c>
      <c r="S672" s="83">
        <f t="shared" si="3969"/>
        <v>230.87</v>
      </c>
      <c r="T672" s="81">
        <f t="shared" si="3970"/>
        <v>0</v>
      </c>
      <c r="U672" s="81">
        <f t="shared" si="3971"/>
        <v>0</v>
      </c>
      <c r="V672" s="82"/>
      <c r="W672" s="81">
        <f t="shared" si="3972"/>
        <v>0</v>
      </c>
      <c r="X672" s="10"/>
      <c r="Y672" s="151"/>
      <c r="Z672" s="151"/>
      <c r="AA672" s="151"/>
      <c r="AB672" s="151"/>
      <c r="AC672" s="151"/>
      <c r="AD672" s="151"/>
      <c r="AE672" s="159"/>
      <c r="AF672" s="159"/>
      <c r="AG672" s="159"/>
      <c r="AH672" s="159"/>
      <c r="AI672" s="84">
        <f>IF($I672=AI$7,$E672,0)</f>
        <v>0</v>
      </c>
      <c r="AJ672" s="84">
        <f>IF($K672=ROUND(AI$7*$F672,2),$G672,0)</f>
        <v>0</v>
      </c>
      <c r="AK672" s="141">
        <f t="shared" si="3974"/>
        <v>0</v>
      </c>
      <c r="AL672" s="141">
        <f t="shared" si="3975"/>
        <v>0</v>
      </c>
      <c r="AM672" s="141">
        <f t="shared" si="3976"/>
        <v>0</v>
      </c>
      <c r="AN672" s="141">
        <f t="shared" si="3977"/>
        <v>0</v>
      </c>
      <c r="AO672" s="84">
        <f>IF($I672=AO$7,$E672,0)</f>
        <v>0</v>
      </c>
      <c r="AP672" s="84">
        <f>IF($K672=ROUND(AO$7*$F672,2),$G672,0)</f>
        <v>0</v>
      </c>
      <c r="AQ672" s="141">
        <f t="shared" si="3979"/>
        <v>0</v>
      </c>
      <c r="AR672" s="141">
        <f t="shared" si="3980"/>
        <v>0</v>
      </c>
      <c r="AS672" s="141">
        <f t="shared" si="3981"/>
        <v>0</v>
      </c>
      <c r="AT672" s="141">
        <f t="shared" si="3982"/>
        <v>0</v>
      </c>
      <c r="AU672" s="141">
        <f>IF($H672&gt;0,#REF!,0)</f>
        <v>0</v>
      </c>
      <c r="AV672" s="141">
        <f t="shared" si="3983"/>
        <v>0</v>
      </c>
      <c r="AW672" s="141">
        <f>IF($H672&gt;0,#REF!,0)</f>
        <v>0</v>
      </c>
      <c r="AX672" s="141">
        <f t="shared" si="3984"/>
        <v>0</v>
      </c>
      <c r="AY672" s="247">
        <f t="shared" si="3887"/>
        <v>0</v>
      </c>
      <c r="AZ672" s="85"/>
      <c r="BA672" s="86">
        <v>0</v>
      </c>
    </row>
    <row r="673" spans="1:53" ht="45.75" x14ac:dyDescent="0.65">
      <c r="A673" s="87" t="str">
        <f>IF(E673+G673&gt;0,A670,"")</f>
        <v/>
      </c>
      <c r="B673" s="87" t="str">
        <f>IF(E673+G673&gt;0,B670,"")</f>
        <v/>
      </c>
      <c r="C673" s="76">
        <f>C671</f>
        <v>7</v>
      </c>
      <c r="D673" s="77" t="s">
        <v>362</v>
      </c>
      <c r="E673" s="78">
        <v>0</v>
      </c>
      <c r="F673" s="137">
        <v>1.1000000000000001</v>
      </c>
      <c r="G673" s="78">
        <v>0</v>
      </c>
      <c r="H673" s="249">
        <f t="shared" si="3886"/>
        <v>0</v>
      </c>
      <c r="I673" s="80">
        <f>SUMIF(Y$14:AT$14,C673,Y$7:AT$7)</f>
        <v>0</v>
      </c>
      <c r="J673" s="81">
        <f t="shared" si="3963"/>
        <v>0</v>
      </c>
      <c r="K673" s="80">
        <f t="shared" si="3964"/>
        <v>0</v>
      </c>
      <c r="L673" s="81">
        <f t="shared" si="3965"/>
        <v>0</v>
      </c>
      <c r="M673" s="81">
        <f t="shared" si="3966"/>
        <v>0</v>
      </c>
      <c r="N673" s="82"/>
      <c r="O673" s="81">
        <f t="shared" si="3967"/>
        <v>0</v>
      </c>
      <c r="Q673" s="83">
        <f t="shared" si="3895"/>
        <v>153.91</v>
      </c>
      <c r="R673" s="81">
        <f t="shared" si="3968"/>
        <v>0</v>
      </c>
      <c r="S673" s="83">
        <f t="shared" si="3969"/>
        <v>169.3</v>
      </c>
      <c r="T673" s="81">
        <f t="shared" si="3970"/>
        <v>0</v>
      </c>
      <c r="U673" s="81">
        <f t="shared" si="3971"/>
        <v>0</v>
      </c>
      <c r="V673" s="82"/>
      <c r="W673" s="81">
        <f t="shared" si="3972"/>
        <v>0</v>
      </c>
      <c r="X673" s="10"/>
      <c r="Y673" s="151"/>
      <c r="Z673" s="151"/>
      <c r="AA673" s="151"/>
      <c r="AB673" s="151"/>
      <c r="AC673" s="151"/>
      <c r="AD673" s="151"/>
      <c r="AE673" s="159"/>
      <c r="AF673" s="159"/>
      <c r="AG673" s="159"/>
      <c r="AH673" s="159"/>
      <c r="AI673" s="84">
        <f>IF($I673=AI$7,$E673,0)</f>
        <v>0</v>
      </c>
      <c r="AJ673" s="84">
        <f>IF($K673=ROUND(AI$7*$F673,2),$G673,0)</f>
        <v>0</v>
      </c>
      <c r="AK673" s="141">
        <f t="shared" si="3974"/>
        <v>0</v>
      </c>
      <c r="AL673" s="141">
        <f t="shared" si="3975"/>
        <v>0</v>
      </c>
      <c r="AM673" s="141">
        <f t="shared" si="3976"/>
        <v>0</v>
      </c>
      <c r="AN673" s="141">
        <f t="shared" si="3977"/>
        <v>0</v>
      </c>
      <c r="AO673" s="84">
        <f>IF($I673=AO$7,$E673,0)</f>
        <v>0</v>
      </c>
      <c r="AP673" s="84">
        <f>IF($K673=ROUND(AO$7*$F673,2),$G673,0)</f>
        <v>0</v>
      </c>
      <c r="AQ673" s="141">
        <f t="shared" si="3979"/>
        <v>0</v>
      </c>
      <c r="AR673" s="141">
        <f t="shared" si="3980"/>
        <v>0</v>
      </c>
      <c r="AS673" s="141">
        <f t="shared" si="3981"/>
        <v>0</v>
      </c>
      <c r="AT673" s="141">
        <f t="shared" si="3982"/>
        <v>0</v>
      </c>
      <c r="AU673" s="141">
        <f>IF($H673&gt;0,#REF!,0)</f>
        <v>0</v>
      </c>
      <c r="AV673" s="141">
        <f t="shared" si="3983"/>
        <v>0</v>
      </c>
      <c r="AW673" s="141">
        <f>IF($H673&gt;0,#REF!,0)</f>
        <v>0</v>
      </c>
      <c r="AX673" s="141">
        <f t="shared" si="3984"/>
        <v>0</v>
      </c>
      <c r="AY673" s="247">
        <f t="shared" si="3887"/>
        <v>0</v>
      </c>
      <c r="AZ673" s="85"/>
      <c r="BA673" s="86">
        <v>0</v>
      </c>
    </row>
    <row r="674" spans="1:53" ht="45.75" x14ac:dyDescent="0.65">
      <c r="A674" s="74" t="s">
        <v>363</v>
      </c>
      <c r="B674" s="74" t="s">
        <v>46</v>
      </c>
      <c r="C674" s="76">
        <f>C675</f>
        <v>5</v>
      </c>
      <c r="D674" s="77" t="s">
        <v>364</v>
      </c>
      <c r="E674" s="78">
        <v>33.295999999999999</v>
      </c>
      <c r="F674" s="137">
        <v>1.5</v>
      </c>
      <c r="G674" s="78">
        <v>1.2E-2</v>
      </c>
      <c r="H674" s="249">
        <f t="shared" si="3886"/>
        <v>3.3307999999999997E-2</v>
      </c>
      <c r="I674" s="80">
        <f>SUMIF(Y$14:AT$14,C674,Y$6:AT$6)</f>
        <v>1148.3900000000001</v>
      </c>
      <c r="J674" s="81">
        <f>IF(H674=0,ROUND(E674*I674,2),ROUND(H674*E674,2))</f>
        <v>1.1100000000000001</v>
      </c>
      <c r="K674" s="80">
        <f>ROUND(F674*I674,2)</f>
        <v>1722.59</v>
      </c>
      <c r="L674" s="81">
        <f>IF(H674=0,ROUND(ROUND(F674*I674,2)*G674,2),ROUND(G674*H674,2))</f>
        <v>0</v>
      </c>
      <c r="M674" s="81">
        <f>L674-ROUND(G674*I674,2)</f>
        <v>-13.78</v>
      </c>
      <c r="N674" s="82"/>
      <c r="O674" s="81">
        <f>J674+L674+N674</f>
        <v>1.1100000000000001</v>
      </c>
      <c r="Q674" s="83">
        <f t="shared" si="3895"/>
        <v>153.91</v>
      </c>
      <c r="R674" s="81">
        <f>ROUND(Q674*E674,2)</f>
        <v>5124.59</v>
      </c>
      <c r="S674" s="83">
        <f>ROUND(F674*Q674,2)</f>
        <v>230.87</v>
      </c>
      <c r="T674" s="81">
        <f>ROUND(S674*G674,2)</f>
        <v>2.77</v>
      </c>
      <c r="U674" s="81">
        <f>T674-ROUND(Q674*G674,2)</f>
        <v>0.91999999999999993</v>
      </c>
      <c r="V674" s="82"/>
      <c r="W674" s="81">
        <f>R674+T674+V674</f>
        <v>5127.3600000000006</v>
      </c>
      <c r="X674" s="10"/>
      <c r="Y674" s="151"/>
      <c r="Z674" s="151"/>
      <c r="AA674" s="151"/>
      <c r="AB674" s="151"/>
      <c r="AC674" s="151"/>
      <c r="AD674" s="151"/>
      <c r="AE674" s="159"/>
      <c r="AF674" s="159"/>
      <c r="AG674" s="159"/>
      <c r="AH674" s="159"/>
      <c r="AI674" s="84">
        <f>IF($I674=AI$6,$E674,0)</f>
        <v>0</v>
      </c>
      <c r="AJ674" s="84">
        <f t="shared" ref="AJ674:AJ675" si="3985">IF($K674=ROUND(AI$6*$F674,2),$G674,0)</f>
        <v>0</v>
      </c>
      <c r="AK674" s="141">
        <f>IF($H674&gt;0,AI674,0)</f>
        <v>0</v>
      </c>
      <c r="AL674" s="141">
        <f>IF(AK674&gt;0,1,0)</f>
        <v>0</v>
      </c>
      <c r="AM674" s="141">
        <f>IF($H674&gt;0,AJ674,0)</f>
        <v>0</v>
      </c>
      <c r="AN674" s="141">
        <f>IF(AM674&gt;0,1,0)</f>
        <v>0</v>
      </c>
      <c r="AO674" s="84">
        <f>IF($I674=AO$6,$E674,0)</f>
        <v>33.295999999999999</v>
      </c>
      <c r="AP674" s="84">
        <f t="shared" ref="AP674:AP675" si="3986">IF($K674=ROUND(AO$6*$F674,2),$G674,0)</f>
        <v>1.2E-2</v>
      </c>
      <c r="AQ674" s="141">
        <f>IF($H674&gt;0,AO674,0)</f>
        <v>33.295999999999999</v>
      </c>
      <c r="AR674" s="141">
        <f>IF(AQ674&gt;0,1,0)</f>
        <v>1</v>
      </c>
      <c r="AS674" s="141">
        <f>IF($H674&gt;0,AP674,0)</f>
        <v>1.2E-2</v>
      </c>
      <c r="AT674" s="141">
        <f>IF(AS674&gt;0,1,0)</f>
        <v>1</v>
      </c>
      <c r="AU674" s="141" t="e">
        <f>IF($H674&gt;0,#REF!,0)</f>
        <v>#REF!</v>
      </c>
      <c r="AV674" s="141" t="e">
        <f>IF(AU674&gt;0,1,0)</f>
        <v>#REF!</v>
      </c>
      <c r="AW674" s="141" t="e">
        <f>IF($H674&gt;0,#REF!,0)</f>
        <v>#REF!</v>
      </c>
      <c r="AX674" s="141" t="e">
        <f>IF(AW674&gt;0,1,0)</f>
        <v>#REF!</v>
      </c>
      <c r="AY674" s="247">
        <f t="shared" si="3887"/>
        <v>4.1000000000000002E-2</v>
      </c>
      <c r="AZ674" s="85"/>
      <c r="BA674" s="86">
        <v>41</v>
      </c>
    </row>
    <row r="675" spans="1:53" ht="45.75" x14ac:dyDescent="0.65">
      <c r="A675" s="87" t="str">
        <f>IF(E675+G675&gt;0,A674,"")</f>
        <v/>
      </c>
      <c r="B675" s="87" t="str">
        <f>IF(E675+G675&gt;0,B674,"")</f>
        <v/>
      </c>
      <c r="C675" s="76">
        <v>5</v>
      </c>
      <c r="D675" s="77" t="s">
        <v>364</v>
      </c>
      <c r="E675" s="78">
        <v>0</v>
      </c>
      <c r="F675" s="137">
        <v>1.1000000000000001</v>
      </c>
      <c r="G675" s="78">
        <v>0</v>
      </c>
      <c r="H675" s="249">
        <f t="shared" si="3886"/>
        <v>0</v>
      </c>
      <c r="I675" s="80">
        <f>SUMIF(Y$14:AT$14,C675,Y$6:AT$6)</f>
        <v>1148.3900000000001</v>
      </c>
      <c r="J675" s="81">
        <f t="shared" ref="J675:J677" si="3987">IF(H675=0,ROUND(E675*I675,2),ROUND(H675*E675,2))</f>
        <v>0</v>
      </c>
      <c r="K675" s="80">
        <f t="shared" ref="K675:K677" si="3988">ROUND(F675*I675,2)</f>
        <v>1263.23</v>
      </c>
      <c r="L675" s="81">
        <f t="shared" ref="L675:L677" si="3989">IF(H675=0,ROUND(ROUND(F675*I675,2)*G675,2),ROUND(G675*H675,2))</f>
        <v>0</v>
      </c>
      <c r="M675" s="81">
        <f t="shared" ref="M675:M677" si="3990">L675-ROUND(G675*I675,2)</f>
        <v>0</v>
      </c>
      <c r="N675" s="82"/>
      <c r="O675" s="81">
        <f t="shared" ref="O675:O677" si="3991">J675+L675+N675</f>
        <v>0</v>
      </c>
      <c r="Q675" s="83">
        <f t="shared" si="3895"/>
        <v>153.91</v>
      </c>
      <c r="R675" s="81">
        <f t="shared" ref="R675:R677" si="3992">ROUND(Q675*E675,2)</f>
        <v>0</v>
      </c>
      <c r="S675" s="83">
        <f t="shared" ref="S675:S677" si="3993">ROUND(F675*Q675,2)</f>
        <v>169.3</v>
      </c>
      <c r="T675" s="81">
        <f t="shared" ref="T675:T677" si="3994">ROUND(S675*G675,2)</f>
        <v>0</v>
      </c>
      <c r="U675" s="81">
        <f t="shared" ref="U675:U677" si="3995">T675-ROUND(Q675*G675,2)</f>
        <v>0</v>
      </c>
      <c r="V675" s="82"/>
      <c r="W675" s="81">
        <f t="shared" ref="W675:W677" si="3996">R675+T675+V675</f>
        <v>0</v>
      </c>
      <c r="X675" s="10"/>
      <c r="Y675" s="151"/>
      <c r="Z675" s="151"/>
      <c r="AA675" s="151"/>
      <c r="AB675" s="151"/>
      <c r="AC675" s="151"/>
      <c r="AD675" s="151"/>
      <c r="AE675" s="159"/>
      <c r="AF675" s="159"/>
      <c r="AG675" s="159"/>
      <c r="AH675" s="159"/>
      <c r="AI675" s="84">
        <f t="shared" ref="AI675" si="3997">IF($I675=AI$6,$E675,0)</f>
        <v>0</v>
      </c>
      <c r="AJ675" s="84">
        <f t="shared" si="3985"/>
        <v>0</v>
      </c>
      <c r="AK675" s="141">
        <f t="shared" ref="AK675:AK677" si="3998">IF($H675&gt;0,AI675,0)</f>
        <v>0</v>
      </c>
      <c r="AL675" s="141">
        <f t="shared" ref="AL675:AL677" si="3999">IF(AK675&gt;0,1,0)</f>
        <v>0</v>
      </c>
      <c r="AM675" s="141">
        <f t="shared" ref="AM675:AM677" si="4000">IF($H675&gt;0,AJ675,0)</f>
        <v>0</v>
      </c>
      <c r="AN675" s="141">
        <f t="shared" ref="AN675:AN677" si="4001">IF(AM675&gt;0,1,0)</f>
        <v>0</v>
      </c>
      <c r="AO675" s="84">
        <f t="shared" ref="AO675" si="4002">IF($I675=AO$6,$E675,0)</f>
        <v>0</v>
      </c>
      <c r="AP675" s="84">
        <f t="shared" si="3986"/>
        <v>0</v>
      </c>
      <c r="AQ675" s="141">
        <f t="shared" ref="AQ675:AQ677" si="4003">IF($H675&gt;0,AO675,0)</f>
        <v>0</v>
      </c>
      <c r="AR675" s="141">
        <f t="shared" ref="AR675:AR677" si="4004">IF(AQ675&gt;0,1,0)</f>
        <v>0</v>
      </c>
      <c r="AS675" s="141">
        <f t="shared" ref="AS675:AS677" si="4005">IF($H675&gt;0,AP675,0)</f>
        <v>0</v>
      </c>
      <c r="AT675" s="141">
        <f t="shared" ref="AT675:AT677" si="4006">IF(AS675&gt;0,1,0)</f>
        <v>0</v>
      </c>
      <c r="AU675" s="141">
        <f>IF($H675&gt;0,#REF!,0)</f>
        <v>0</v>
      </c>
      <c r="AV675" s="141">
        <f t="shared" ref="AV675:AV677" si="4007">IF(AU675&gt;0,1,0)</f>
        <v>0</v>
      </c>
      <c r="AW675" s="141">
        <f>IF($H675&gt;0,#REF!,0)</f>
        <v>0</v>
      </c>
      <c r="AX675" s="141">
        <f t="shared" ref="AX675:AX677" si="4008">IF(AW675&gt;0,1,0)</f>
        <v>0</v>
      </c>
      <c r="AY675" s="247">
        <f t="shared" si="3887"/>
        <v>0</v>
      </c>
      <c r="AZ675" s="85"/>
      <c r="BA675" s="86">
        <v>0</v>
      </c>
    </row>
    <row r="676" spans="1:53" ht="45.75" x14ac:dyDescent="0.65">
      <c r="A676" s="87" t="str">
        <f>IF(E676+G676&gt;0,A674,"")</f>
        <v/>
      </c>
      <c r="B676" s="87" t="str">
        <f>IF(E676+G676&gt;0,B674,"")</f>
        <v/>
      </c>
      <c r="C676" s="76">
        <f>C675</f>
        <v>5</v>
      </c>
      <c r="D676" s="77" t="s">
        <v>364</v>
      </c>
      <c r="E676" s="78">
        <v>0</v>
      </c>
      <c r="F676" s="137">
        <v>1.5</v>
      </c>
      <c r="G676" s="78">
        <v>0</v>
      </c>
      <c r="H676" s="249">
        <f t="shared" si="3886"/>
        <v>0</v>
      </c>
      <c r="I676" s="80">
        <f>SUMIF(Y$14:AT$14,C676,Y$7:AT$7)</f>
        <v>0</v>
      </c>
      <c r="J676" s="81">
        <f t="shared" si="3987"/>
        <v>0</v>
      </c>
      <c r="K676" s="80">
        <f t="shared" si="3988"/>
        <v>0</v>
      </c>
      <c r="L676" s="81">
        <f t="shared" si="3989"/>
        <v>0</v>
      </c>
      <c r="M676" s="81">
        <f t="shared" si="3990"/>
        <v>0</v>
      </c>
      <c r="N676" s="82"/>
      <c r="O676" s="81">
        <f t="shared" si="3991"/>
        <v>0</v>
      </c>
      <c r="Q676" s="83">
        <f t="shared" si="3895"/>
        <v>153.91</v>
      </c>
      <c r="R676" s="81">
        <f t="shared" si="3992"/>
        <v>0</v>
      </c>
      <c r="S676" s="83">
        <f t="shared" si="3993"/>
        <v>230.87</v>
      </c>
      <c r="T676" s="81">
        <f t="shared" si="3994"/>
        <v>0</v>
      </c>
      <c r="U676" s="81">
        <f t="shared" si="3995"/>
        <v>0</v>
      </c>
      <c r="V676" s="82"/>
      <c r="W676" s="81">
        <f t="shared" si="3996"/>
        <v>0</v>
      </c>
      <c r="X676" s="10"/>
      <c r="Y676" s="151"/>
      <c r="Z676" s="151"/>
      <c r="AA676" s="151"/>
      <c r="AB676" s="151"/>
      <c r="AC676" s="151"/>
      <c r="AD676" s="151"/>
      <c r="AE676" s="159"/>
      <c r="AF676" s="159"/>
      <c r="AG676" s="159"/>
      <c r="AH676" s="159"/>
      <c r="AI676" s="84">
        <f>IF($I676=AI$7,$E676,0)</f>
        <v>0</v>
      </c>
      <c r="AJ676" s="84">
        <f>IF($K676=ROUND(AI$7*$F676,2),$G676,0)</f>
        <v>0</v>
      </c>
      <c r="AK676" s="141">
        <f t="shared" si="3998"/>
        <v>0</v>
      </c>
      <c r="AL676" s="141">
        <f t="shared" si="3999"/>
        <v>0</v>
      </c>
      <c r="AM676" s="141">
        <f t="shared" si="4000"/>
        <v>0</v>
      </c>
      <c r="AN676" s="141">
        <f t="shared" si="4001"/>
        <v>0</v>
      </c>
      <c r="AO676" s="84">
        <f>IF($I676=AO$7,$E676,0)</f>
        <v>0</v>
      </c>
      <c r="AP676" s="84">
        <f>IF($K676=ROUND(AO$7*$F676,2),$G676,0)</f>
        <v>0</v>
      </c>
      <c r="AQ676" s="141">
        <f t="shared" si="4003"/>
        <v>0</v>
      </c>
      <c r="AR676" s="141">
        <f t="shared" si="4004"/>
        <v>0</v>
      </c>
      <c r="AS676" s="141">
        <f t="shared" si="4005"/>
        <v>0</v>
      </c>
      <c r="AT676" s="141">
        <f t="shared" si="4006"/>
        <v>0</v>
      </c>
      <c r="AU676" s="141">
        <f>IF($H676&gt;0,#REF!,0)</f>
        <v>0</v>
      </c>
      <c r="AV676" s="141">
        <f t="shared" si="4007"/>
        <v>0</v>
      </c>
      <c r="AW676" s="141">
        <f>IF($H676&gt;0,#REF!,0)</f>
        <v>0</v>
      </c>
      <c r="AX676" s="141">
        <f t="shared" si="4008"/>
        <v>0</v>
      </c>
      <c r="AY676" s="247">
        <f t="shared" si="3887"/>
        <v>0</v>
      </c>
      <c r="AZ676" s="85"/>
      <c r="BA676" s="86">
        <v>0</v>
      </c>
    </row>
    <row r="677" spans="1:53" ht="45.75" x14ac:dyDescent="0.65">
      <c r="A677" s="87" t="str">
        <f>IF(E677+G677&gt;0,A674,"")</f>
        <v/>
      </c>
      <c r="B677" s="87" t="str">
        <f>IF(E677+G677&gt;0,B674,"")</f>
        <v/>
      </c>
      <c r="C677" s="76">
        <f>C675</f>
        <v>5</v>
      </c>
      <c r="D677" s="77" t="s">
        <v>364</v>
      </c>
      <c r="E677" s="78">
        <v>0</v>
      </c>
      <c r="F677" s="137">
        <v>1.1000000000000001</v>
      </c>
      <c r="G677" s="78">
        <v>0</v>
      </c>
      <c r="H677" s="249">
        <f t="shared" si="3886"/>
        <v>0</v>
      </c>
      <c r="I677" s="80">
        <f>SUMIF(Y$14:AT$14,C677,Y$7:AT$7)</f>
        <v>0</v>
      </c>
      <c r="J677" s="81">
        <f t="shared" si="3987"/>
        <v>0</v>
      </c>
      <c r="K677" s="80">
        <f t="shared" si="3988"/>
        <v>0</v>
      </c>
      <c r="L677" s="81">
        <f t="shared" si="3989"/>
        <v>0</v>
      </c>
      <c r="M677" s="81">
        <f t="shared" si="3990"/>
        <v>0</v>
      </c>
      <c r="N677" s="82"/>
      <c r="O677" s="81">
        <f t="shared" si="3991"/>
        <v>0</v>
      </c>
      <c r="Q677" s="83">
        <f t="shared" si="3895"/>
        <v>153.91</v>
      </c>
      <c r="R677" s="81">
        <f t="shared" si="3992"/>
        <v>0</v>
      </c>
      <c r="S677" s="83">
        <f t="shared" si="3993"/>
        <v>169.3</v>
      </c>
      <c r="T677" s="81">
        <f t="shared" si="3994"/>
        <v>0</v>
      </c>
      <c r="U677" s="81">
        <f t="shared" si="3995"/>
        <v>0</v>
      </c>
      <c r="V677" s="82"/>
      <c r="W677" s="81">
        <f t="shared" si="3996"/>
        <v>0</v>
      </c>
      <c r="X677" s="10"/>
      <c r="Y677" s="151"/>
      <c r="Z677" s="151"/>
      <c r="AA677" s="151"/>
      <c r="AB677" s="151"/>
      <c r="AC677" s="151"/>
      <c r="AD677" s="151"/>
      <c r="AE677" s="159"/>
      <c r="AF677" s="159"/>
      <c r="AG677" s="159"/>
      <c r="AH677" s="159"/>
      <c r="AI677" s="84">
        <f>IF($I677=AI$7,$E677,0)</f>
        <v>0</v>
      </c>
      <c r="AJ677" s="84">
        <f>IF($K677=ROUND(AI$7*$F677,2),$G677,0)</f>
        <v>0</v>
      </c>
      <c r="AK677" s="141">
        <f t="shared" si="3998"/>
        <v>0</v>
      </c>
      <c r="AL677" s="141">
        <f t="shared" si="3999"/>
        <v>0</v>
      </c>
      <c r="AM677" s="141">
        <f t="shared" si="4000"/>
        <v>0</v>
      </c>
      <c r="AN677" s="141">
        <f t="shared" si="4001"/>
        <v>0</v>
      </c>
      <c r="AO677" s="84">
        <f>IF($I677=AO$7,$E677,0)</f>
        <v>0</v>
      </c>
      <c r="AP677" s="84">
        <f>IF($K677=ROUND(AO$7*$F677,2),$G677,0)</f>
        <v>0</v>
      </c>
      <c r="AQ677" s="141">
        <f t="shared" si="4003"/>
        <v>0</v>
      </c>
      <c r="AR677" s="141">
        <f t="shared" si="4004"/>
        <v>0</v>
      </c>
      <c r="AS677" s="141">
        <f t="shared" si="4005"/>
        <v>0</v>
      </c>
      <c r="AT677" s="141">
        <f t="shared" si="4006"/>
        <v>0</v>
      </c>
      <c r="AU677" s="141">
        <f>IF($H677&gt;0,#REF!,0)</f>
        <v>0</v>
      </c>
      <c r="AV677" s="141">
        <f t="shared" si="4007"/>
        <v>0</v>
      </c>
      <c r="AW677" s="141">
        <f>IF($H677&gt;0,#REF!,0)</f>
        <v>0</v>
      </c>
      <c r="AX677" s="141">
        <f t="shared" si="4008"/>
        <v>0</v>
      </c>
      <c r="AY677" s="247">
        <f t="shared" si="3887"/>
        <v>0</v>
      </c>
      <c r="AZ677" s="85"/>
      <c r="BA677" s="86">
        <v>0</v>
      </c>
    </row>
    <row r="678" spans="1:53" ht="45.75" x14ac:dyDescent="0.65">
      <c r="A678" s="74" t="s">
        <v>365</v>
      </c>
      <c r="B678" s="74" t="s">
        <v>46</v>
      </c>
      <c r="C678" s="76">
        <f>C679</f>
        <v>5</v>
      </c>
      <c r="D678" s="77" t="s">
        <v>366</v>
      </c>
      <c r="E678" s="78">
        <v>18.751999999999999</v>
      </c>
      <c r="F678" s="137">
        <v>1.5</v>
      </c>
      <c r="G678" s="78">
        <v>0</v>
      </c>
      <c r="H678" s="249">
        <f t="shared" si="3886"/>
        <v>1.8751999999999998E-2</v>
      </c>
      <c r="I678" s="80">
        <f>SUMIF(Y$14:AT$14,C678,Y$6:AT$6)</f>
        <v>1148.3900000000001</v>
      </c>
      <c r="J678" s="81">
        <f>IF(H678=0,ROUND(E678*I678,2),ROUND(H678*E678,2))</f>
        <v>0.35</v>
      </c>
      <c r="K678" s="80">
        <f>ROUND(F678*I678,2)</f>
        <v>1722.59</v>
      </c>
      <c r="L678" s="81">
        <f>IF(H678=0,ROUND(ROUND(F678*I678,2)*G678,2),ROUND(G678*H678,2))</f>
        <v>0</v>
      </c>
      <c r="M678" s="81">
        <f>L678-ROUND(G678*I678,2)</f>
        <v>0</v>
      </c>
      <c r="N678" s="82"/>
      <c r="O678" s="81">
        <f>J678+L678+N678</f>
        <v>0.35</v>
      </c>
      <c r="Q678" s="83">
        <f t="shared" si="3895"/>
        <v>153.91</v>
      </c>
      <c r="R678" s="81">
        <f>ROUND(Q678*E678,2)</f>
        <v>2886.12</v>
      </c>
      <c r="S678" s="83">
        <f>ROUND(F678*Q678,2)</f>
        <v>230.87</v>
      </c>
      <c r="T678" s="81">
        <f>ROUND(S678*G678,2)</f>
        <v>0</v>
      </c>
      <c r="U678" s="81">
        <f>T678-ROUND(Q678*G678,2)</f>
        <v>0</v>
      </c>
      <c r="V678" s="82"/>
      <c r="W678" s="81">
        <f>R678+T678+V678</f>
        <v>2886.12</v>
      </c>
      <c r="X678" s="10"/>
      <c r="Y678" s="151"/>
      <c r="Z678" s="151"/>
      <c r="AA678" s="151"/>
      <c r="AB678" s="151"/>
      <c r="AC678" s="151"/>
      <c r="AD678" s="151"/>
      <c r="AE678" s="159"/>
      <c r="AF678" s="159"/>
      <c r="AG678" s="159"/>
      <c r="AH678" s="159"/>
      <c r="AI678" s="84">
        <f>IF($I678=AI$6,$E678,0)</f>
        <v>0</v>
      </c>
      <c r="AJ678" s="84">
        <f t="shared" ref="AJ678:AJ679" si="4009">IF($K678=ROUND(AI$6*$F678,2),$G678,0)</f>
        <v>0</v>
      </c>
      <c r="AK678" s="141">
        <f>IF($H678&gt;0,AI678,0)</f>
        <v>0</v>
      </c>
      <c r="AL678" s="141">
        <f>IF(AK678&gt;0,1,0)</f>
        <v>0</v>
      </c>
      <c r="AM678" s="141">
        <f>IF($H678&gt;0,AJ678,0)</f>
        <v>0</v>
      </c>
      <c r="AN678" s="141">
        <f>IF(AM678&gt;0,1,0)</f>
        <v>0</v>
      </c>
      <c r="AO678" s="84">
        <f>IF($I678=AO$6,$E678,0)</f>
        <v>18.751999999999999</v>
      </c>
      <c r="AP678" s="84">
        <f t="shared" ref="AP678:AP679" si="4010">IF($K678=ROUND(AO$6*$F678,2),$G678,0)</f>
        <v>0</v>
      </c>
      <c r="AQ678" s="141">
        <f>IF($H678&gt;0,AO678,0)</f>
        <v>18.751999999999999</v>
      </c>
      <c r="AR678" s="141">
        <f>IF(AQ678&gt;0,1,0)</f>
        <v>1</v>
      </c>
      <c r="AS678" s="141">
        <f>IF($H678&gt;0,AP678,0)</f>
        <v>0</v>
      </c>
      <c r="AT678" s="141">
        <f>IF(AS678&gt;0,1,0)</f>
        <v>0</v>
      </c>
      <c r="AU678" s="141" t="e">
        <f>IF($H678&gt;0,#REF!,0)</f>
        <v>#REF!</v>
      </c>
      <c r="AV678" s="141" t="e">
        <f>IF(AU678&gt;0,1,0)</f>
        <v>#REF!</v>
      </c>
      <c r="AW678" s="141" t="e">
        <f>IF($H678&gt;0,#REF!,0)</f>
        <v>#REF!</v>
      </c>
      <c r="AX678" s="141" t="e">
        <f>IF(AW678&gt;0,1,0)</f>
        <v>#REF!</v>
      </c>
      <c r="AY678" s="247">
        <f t="shared" si="3887"/>
        <v>1.9E-2</v>
      </c>
      <c r="AZ678" s="85"/>
      <c r="BA678" s="86">
        <v>19</v>
      </c>
    </row>
    <row r="679" spans="1:53" ht="45.75" x14ac:dyDescent="0.65">
      <c r="A679" s="87" t="str">
        <f>IF(E679+G679&gt;0,A678,"")</f>
        <v/>
      </c>
      <c r="B679" s="87" t="str">
        <f>IF(E679+G679&gt;0,B678,"")</f>
        <v/>
      </c>
      <c r="C679" s="76">
        <v>5</v>
      </c>
      <c r="D679" s="77" t="s">
        <v>366</v>
      </c>
      <c r="E679" s="78">
        <v>0</v>
      </c>
      <c r="F679" s="137">
        <v>1.1000000000000001</v>
      </c>
      <c r="G679" s="78">
        <v>0</v>
      </c>
      <c r="H679" s="249">
        <f t="shared" si="3886"/>
        <v>0</v>
      </c>
      <c r="I679" s="80">
        <f>SUMIF(Y$14:AT$14,C679,Y$6:AT$6)</f>
        <v>1148.3900000000001</v>
      </c>
      <c r="J679" s="81">
        <f t="shared" ref="J679:J681" si="4011">IF(H679=0,ROUND(E679*I679,2),ROUND(H679*E679,2))</f>
        <v>0</v>
      </c>
      <c r="K679" s="80">
        <f t="shared" ref="K679:K681" si="4012">ROUND(F679*I679,2)</f>
        <v>1263.23</v>
      </c>
      <c r="L679" s="81">
        <f t="shared" ref="L679:L681" si="4013">IF(H679=0,ROUND(ROUND(F679*I679,2)*G679,2),ROUND(G679*H679,2))</f>
        <v>0</v>
      </c>
      <c r="M679" s="81">
        <f t="shared" ref="M679:M681" si="4014">L679-ROUND(G679*I679,2)</f>
        <v>0</v>
      </c>
      <c r="N679" s="82"/>
      <c r="O679" s="81">
        <f t="shared" ref="O679:O681" si="4015">J679+L679+N679</f>
        <v>0</v>
      </c>
      <c r="Q679" s="83">
        <f t="shared" si="3895"/>
        <v>153.91</v>
      </c>
      <c r="R679" s="81">
        <f t="shared" ref="R679:R681" si="4016">ROUND(Q679*E679,2)</f>
        <v>0</v>
      </c>
      <c r="S679" s="83">
        <f t="shared" ref="S679:S681" si="4017">ROUND(F679*Q679,2)</f>
        <v>169.3</v>
      </c>
      <c r="T679" s="81">
        <f t="shared" ref="T679:T681" si="4018">ROUND(S679*G679,2)</f>
        <v>0</v>
      </c>
      <c r="U679" s="81">
        <f t="shared" ref="U679:U681" si="4019">T679-ROUND(Q679*G679,2)</f>
        <v>0</v>
      </c>
      <c r="V679" s="82"/>
      <c r="W679" s="81">
        <f t="shared" ref="W679:W681" si="4020">R679+T679+V679</f>
        <v>0</v>
      </c>
      <c r="X679" s="10"/>
      <c r="Y679" s="151"/>
      <c r="Z679" s="151"/>
      <c r="AA679" s="151"/>
      <c r="AB679" s="151"/>
      <c r="AC679" s="151"/>
      <c r="AD679" s="151"/>
      <c r="AE679" s="159"/>
      <c r="AF679" s="159"/>
      <c r="AG679" s="159"/>
      <c r="AH679" s="159"/>
      <c r="AI679" s="84">
        <f t="shared" ref="AI679" si="4021">IF($I679=AI$6,$E679,0)</f>
        <v>0</v>
      </c>
      <c r="AJ679" s="84">
        <f t="shared" si="4009"/>
        <v>0</v>
      </c>
      <c r="AK679" s="141">
        <f t="shared" ref="AK679:AK681" si="4022">IF($H679&gt;0,AI679,0)</f>
        <v>0</v>
      </c>
      <c r="AL679" s="141">
        <f t="shared" ref="AL679:AL681" si="4023">IF(AK679&gt;0,1,0)</f>
        <v>0</v>
      </c>
      <c r="AM679" s="141">
        <f t="shared" ref="AM679:AM681" si="4024">IF($H679&gt;0,AJ679,0)</f>
        <v>0</v>
      </c>
      <c r="AN679" s="141">
        <f t="shared" ref="AN679:AN681" si="4025">IF(AM679&gt;0,1,0)</f>
        <v>0</v>
      </c>
      <c r="AO679" s="84">
        <f t="shared" ref="AO679" si="4026">IF($I679=AO$6,$E679,0)</f>
        <v>0</v>
      </c>
      <c r="AP679" s="84">
        <f t="shared" si="4010"/>
        <v>0</v>
      </c>
      <c r="AQ679" s="141">
        <f t="shared" ref="AQ679:AQ681" si="4027">IF($H679&gt;0,AO679,0)</f>
        <v>0</v>
      </c>
      <c r="AR679" s="141">
        <f t="shared" ref="AR679:AR681" si="4028">IF(AQ679&gt;0,1,0)</f>
        <v>0</v>
      </c>
      <c r="AS679" s="141">
        <f t="shared" ref="AS679:AS681" si="4029">IF($H679&gt;0,AP679,0)</f>
        <v>0</v>
      </c>
      <c r="AT679" s="141">
        <f t="shared" ref="AT679:AT681" si="4030">IF(AS679&gt;0,1,0)</f>
        <v>0</v>
      </c>
      <c r="AU679" s="141">
        <f>IF($H679&gt;0,#REF!,0)</f>
        <v>0</v>
      </c>
      <c r="AV679" s="141">
        <f t="shared" ref="AV679:AV681" si="4031">IF(AU679&gt;0,1,0)</f>
        <v>0</v>
      </c>
      <c r="AW679" s="141">
        <f>IF($H679&gt;0,#REF!,0)</f>
        <v>0</v>
      </c>
      <c r="AX679" s="141">
        <f t="shared" ref="AX679:AX681" si="4032">IF(AW679&gt;0,1,0)</f>
        <v>0</v>
      </c>
      <c r="AY679" s="247">
        <f t="shared" si="3887"/>
        <v>0</v>
      </c>
      <c r="AZ679" s="85"/>
      <c r="BA679" s="86">
        <v>0</v>
      </c>
    </row>
    <row r="680" spans="1:53" ht="45.75" x14ac:dyDescent="0.65">
      <c r="A680" s="87" t="str">
        <f>IF(E680+G680&gt;0,A678,"")</f>
        <v/>
      </c>
      <c r="B680" s="87" t="str">
        <f>IF(E680+G680&gt;0,B678,"")</f>
        <v/>
      </c>
      <c r="C680" s="76">
        <f>C679</f>
        <v>5</v>
      </c>
      <c r="D680" s="77" t="s">
        <v>366</v>
      </c>
      <c r="E680" s="78">
        <v>0</v>
      </c>
      <c r="F680" s="137">
        <v>1.5</v>
      </c>
      <c r="G680" s="78">
        <v>0</v>
      </c>
      <c r="H680" s="249">
        <f t="shared" si="3886"/>
        <v>0</v>
      </c>
      <c r="I680" s="80">
        <f>SUMIF(Y$14:AT$14,C680,Y$7:AT$7)</f>
        <v>0</v>
      </c>
      <c r="J680" s="81">
        <f t="shared" si="4011"/>
        <v>0</v>
      </c>
      <c r="K680" s="80">
        <f t="shared" si="4012"/>
        <v>0</v>
      </c>
      <c r="L680" s="81">
        <f t="shared" si="4013"/>
        <v>0</v>
      </c>
      <c r="M680" s="81">
        <f t="shared" si="4014"/>
        <v>0</v>
      </c>
      <c r="N680" s="82"/>
      <c r="O680" s="81">
        <f t="shared" si="4015"/>
        <v>0</v>
      </c>
      <c r="Q680" s="83">
        <f t="shared" si="3895"/>
        <v>153.91</v>
      </c>
      <c r="R680" s="81">
        <f t="shared" si="4016"/>
        <v>0</v>
      </c>
      <c r="S680" s="83">
        <f t="shared" si="4017"/>
        <v>230.87</v>
      </c>
      <c r="T680" s="81">
        <f t="shared" si="4018"/>
        <v>0</v>
      </c>
      <c r="U680" s="81">
        <f t="shared" si="4019"/>
        <v>0</v>
      </c>
      <c r="V680" s="82"/>
      <c r="W680" s="81">
        <f t="shared" si="4020"/>
        <v>0</v>
      </c>
      <c r="X680" s="10"/>
      <c r="Y680" s="151"/>
      <c r="Z680" s="151"/>
      <c r="AA680" s="151"/>
      <c r="AB680" s="151"/>
      <c r="AC680" s="151"/>
      <c r="AD680" s="151"/>
      <c r="AE680" s="159"/>
      <c r="AF680" s="159"/>
      <c r="AG680" s="159"/>
      <c r="AH680" s="159"/>
      <c r="AI680" s="84">
        <f>IF($I680=AI$7,$E680,0)</f>
        <v>0</v>
      </c>
      <c r="AJ680" s="84">
        <f>IF($K680=ROUND(AI$7*$F680,2),$G680,0)</f>
        <v>0</v>
      </c>
      <c r="AK680" s="141">
        <f t="shared" si="4022"/>
        <v>0</v>
      </c>
      <c r="AL680" s="141">
        <f t="shared" si="4023"/>
        <v>0</v>
      </c>
      <c r="AM680" s="141">
        <f t="shared" si="4024"/>
        <v>0</v>
      </c>
      <c r="AN680" s="141">
        <f t="shared" si="4025"/>
        <v>0</v>
      </c>
      <c r="AO680" s="84">
        <f>IF($I680=AO$7,$E680,0)</f>
        <v>0</v>
      </c>
      <c r="AP680" s="84">
        <f>IF($K680=ROUND(AO$7*$F680,2),$G680,0)</f>
        <v>0</v>
      </c>
      <c r="AQ680" s="141">
        <f t="shared" si="4027"/>
        <v>0</v>
      </c>
      <c r="AR680" s="141">
        <f t="shared" si="4028"/>
        <v>0</v>
      </c>
      <c r="AS680" s="141">
        <f t="shared" si="4029"/>
        <v>0</v>
      </c>
      <c r="AT680" s="141">
        <f t="shared" si="4030"/>
        <v>0</v>
      </c>
      <c r="AU680" s="141">
        <f>IF($H680&gt;0,#REF!,0)</f>
        <v>0</v>
      </c>
      <c r="AV680" s="141">
        <f t="shared" si="4031"/>
        <v>0</v>
      </c>
      <c r="AW680" s="141">
        <f>IF($H680&gt;0,#REF!,0)</f>
        <v>0</v>
      </c>
      <c r="AX680" s="141">
        <f t="shared" si="4032"/>
        <v>0</v>
      </c>
      <c r="AY680" s="247">
        <f t="shared" si="3887"/>
        <v>0</v>
      </c>
      <c r="AZ680" s="85"/>
      <c r="BA680" s="86">
        <v>0</v>
      </c>
    </row>
    <row r="681" spans="1:53" ht="45.75" x14ac:dyDescent="0.65">
      <c r="A681" s="87" t="str">
        <f>IF(E681+G681&gt;0,A678,"")</f>
        <v/>
      </c>
      <c r="B681" s="87" t="str">
        <f>IF(E681+G681&gt;0,B678,"")</f>
        <v/>
      </c>
      <c r="C681" s="76">
        <f>C679</f>
        <v>5</v>
      </c>
      <c r="D681" s="77" t="s">
        <v>366</v>
      </c>
      <c r="E681" s="78">
        <v>0</v>
      </c>
      <c r="F681" s="137">
        <v>1.1000000000000001</v>
      </c>
      <c r="G681" s="78">
        <v>0</v>
      </c>
      <c r="H681" s="249">
        <f t="shared" si="3886"/>
        <v>0</v>
      </c>
      <c r="I681" s="80">
        <f>SUMIF(Y$14:AT$14,C681,Y$7:AT$7)</f>
        <v>0</v>
      </c>
      <c r="J681" s="81">
        <f t="shared" si="4011"/>
        <v>0</v>
      </c>
      <c r="K681" s="80">
        <f t="shared" si="4012"/>
        <v>0</v>
      </c>
      <c r="L681" s="81">
        <f t="shared" si="4013"/>
        <v>0</v>
      </c>
      <c r="M681" s="81">
        <f t="shared" si="4014"/>
        <v>0</v>
      </c>
      <c r="N681" s="82"/>
      <c r="O681" s="81">
        <f t="shared" si="4015"/>
        <v>0</v>
      </c>
      <c r="Q681" s="83">
        <f t="shared" si="3895"/>
        <v>153.91</v>
      </c>
      <c r="R681" s="81">
        <f t="shared" si="4016"/>
        <v>0</v>
      </c>
      <c r="S681" s="83">
        <f t="shared" si="4017"/>
        <v>169.3</v>
      </c>
      <c r="T681" s="81">
        <f t="shared" si="4018"/>
        <v>0</v>
      </c>
      <c r="U681" s="81">
        <f t="shared" si="4019"/>
        <v>0</v>
      </c>
      <c r="V681" s="82"/>
      <c r="W681" s="81">
        <f t="shared" si="4020"/>
        <v>0</v>
      </c>
      <c r="X681" s="10"/>
      <c r="Y681" s="151"/>
      <c r="Z681" s="151"/>
      <c r="AA681" s="151"/>
      <c r="AB681" s="151"/>
      <c r="AC681" s="151"/>
      <c r="AD681" s="151"/>
      <c r="AE681" s="159"/>
      <c r="AF681" s="159"/>
      <c r="AG681" s="159"/>
      <c r="AH681" s="159"/>
      <c r="AI681" s="84">
        <f>IF($I681=AI$7,$E681,0)</f>
        <v>0</v>
      </c>
      <c r="AJ681" s="84">
        <f>IF($K681=ROUND(AI$7*$F681,2),$G681,0)</f>
        <v>0</v>
      </c>
      <c r="AK681" s="141">
        <f t="shared" si="4022"/>
        <v>0</v>
      </c>
      <c r="AL681" s="141">
        <f t="shared" si="4023"/>
        <v>0</v>
      </c>
      <c r="AM681" s="141">
        <f t="shared" si="4024"/>
        <v>0</v>
      </c>
      <c r="AN681" s="141">
        <f t="shared" si="4025"/>
        <v>0</v>
      </c>
      <c r="AO681" s="84">
        <f>IF($I681=AO$7,$E681,0)</f>
        <v>0</v>
      </c>
      <c r="AP681" s="84">
        <f>IF($K681=ROUND(AO$7*$F681,2),$G681,0)</f>
        <v>0</v>
      </c>
      <c r="AQ681" s="141">
        <f t="shared" si="4027"/>
        <v>0</v>
      </c>
      <c r="AR681" s="141">
        <f t="shared" si="4028"/>
        <v>0</v>
      </c>
      <c r="AS681" s="141">
        <f t="shared" si="4029"/>
        <v>0</v>
      </c>
      <c r="AT681" s="141">
        <f t="shared" si="4030"/>
        <v>0</v>
      </c>
      <c r="AU681" s="141">
        <f>IF($H681&gt;0,#REF!,0)</f>
        <v>0</v>
      </c>
      <c r="AV681" s="141">
        <f t="shared" si="4031"/>
        <v>0</v>
      </c>
      <c r="AW681" s="141">
        <f>IF($H681&gt;0,#REF!,0)</f>
        <v>0</v>
      </c>
      <c r="AX681" s="141">
        <f t="shared" si="4032"/>
        <v>0</v>
      </c>
      <c r="AY681" s="247">
        <f t="shared" si="3887"/>
        <v>0</v>
      </c>
      <c r="AZ681" s="85"/>
      <c r="BA681" s="86">
        <v>0</v>
      </c>
    </row>
    <row r="682" spans="1:53" ht="45.75" x14ac:dyDescent="0.65">
      <c r="A682" s="74" t="s">
        <v>367</v>
      </c>
      <c r="B682" s="74" t="s">
        <v>46</v>
      </c>
      <c r="C682" s="76">
        <f>C683</f>
        <v>6</v>
      </c>
      <c r="D682" s="77" t="s">
        <v>368</v>
      </c>
      <c r="E682" s="78">
        <v>3.31</v>
      </c>
      <c r="F682" s="137">
        <v>1.5</v>
      </c>
      <c r="G682" s="78">
        <v>0</v>
      </c>
      <c r="H682" s="249">
        <f t="shared" si="3886"/>
        <v>3.31E-3</v>
      </c>
      <c r="I682" s="80">
        <f>SUMIF(Y$14:AT$14,C682,Y$6:AT$6)</f>
        <v>0</v>
      </c>
      <c r="J682" s="81">
        <f>IF(H682=0,ROUND(E682*I682,2),ROUND(H682*E682,2))</f>
        <v>0.01</v>
      </c>
      <c r="K682" s="80">
        <f>ROUND(F682*I682,2)</f>
        <v>0</v>
      </c>
      <c r="L682" s="81">
        <f>IF(H682=0,ROUND(ROUND(F682*I682,2)*G682,2),ROUND(G682*H682,2))</f>
        <v>0</v>
      </c>
      <c r="M682" s="81">
        <f>L682-ROUND(G682*I682,2)</f>
        <v>0</v>
      </c>
      <c r="N682" s="82"/>
      <c r="O682" s="81">
        <f>J682+L682+N682</f>
        <v>0.01</v>
      </c>
      <c r="Q682" s="83">
        <f t="shared" si="3895"/>
        <v>153.91</v>
      </c>
      <c r="R682" s="81">
        <f>ROUND(Q682*E682,2)</f>
        <v>509.44</v>
      </c>
      <c r="S682" s="83">
        <f>ROUND(F682*Q682,2)</f>
        <v>230.87</v>
      </c>
      <c r="T682" s="81">
        <f>ROUND(S682*G682,2)</f>
        <v>0</v>
      </c>
      <c r="U682" s="81">
        <f>T682-ROUND(Q682*G682,2)</f>
        <v>0</v>
      </c>
      <c r="V682" s="82"/>
      <c r="W682" s="81">
        <f>R682+T682+V682</f>
        <v>509.44</v>
      </c>
      <c r="X682" s="10"/>
      <c r="Y682" s="151"/>
      <c r="Z682" s="151"/>
      <c r="AA682" s="151"/>
      <c r="AB682" s="151"/>
      <c r="AC682" s="151"/>
      <c r="AD682" s="151"/>
      <c r="AE682" s="159"/>
      <c r="AF682" s="159"/>
      <c r="AG682" s="159"/>
      <c r="AH682" s="159"/>
      <c r="AI682" s="84">
        <f>IF($I682=AI$6,$E682,0)</f>
        <v>0</v>
      </c>
      <c r="AJ682" s="84">
        <f t="shared" ref="AJ682:AJ683" si="4033">IF($K682=ROUND(AI$6*$F682,2),$G682,0)</f>
        <v>0</v>
      </c>
      <c r="AK682" s="141">
        <f>IF($H682&gt;0,AI682,0)</f>
        <v>0</v>
      </c>
      <c r="AL682" s="141">
        <f>IF(AK682&gt;0,1,0)</f>
        <v>0</v>
      </c>
      <c r="AM682" s="141">
        <f>IF($H682&gt;0,AJ682,0)</f>
        <v>0</v>
      </c>
      <c r="AN682" s="141">
        <f>IF(AM682&gt;0,1,0)</f>
        <v>0</v>
      </c>
      <c r="AO682" s="84">
        <f>IF($I682=AO$6,$E682,0)</f>
        <v>0</v>
      </c>
      <c r="AP682" s="84">
        <f t="shared" ref="AP682:AP683" si="4034">IF($K682=ROUND(AO$6*$F682,2),$G682,0)</f>
        <v>0</v>
      </c>
      <c r="AQ682" s="141">
        <f>IF($H682&gt;0,AO682,0)</f>
        <v>0</v>
      </c>
      <c r="AR682" s="141">
        <f>IF(AQ682&gt;0,1,0)</f>
        <v>0</v>
      </c>
      <c r="AS682" s="141">
        <f>IF($H682&gt;0,AP682,0)</f>
        <v>0</v>
      </c>
      <c r="AT682" s="141">
        <f>IF(AS682&gt;0,1,0)</f>
        <v>0</v>
      </c>
      <c r="AU682" s="141" t="e">
        <f>IF($H682&gt;0,#REF!,0)</f>
        <v>#REF!</v>
      </c>
      <c r="AV682" s="141" t="e">
        <f>IF(AU682&gt;0,1,0)</f>
        <v>#REF!</v>
      </c>
      <c r="AW682" s="141" t="e">
        <f>IF($H682&gt;0,#REF!,0)</f>
        <v>#REF!</v>
      </c>
      <c r="AX682" s="141" t="e">
        <f>IF(AW682&gt;0,1,0)</f>
        <v>#REF!</v>
      </c>
      <c r="AY682" s="247">
        <f t="shared" si="3887"/>
        <v>5.5999999999999999E-3</v>
      </c>
      <c r="AZ682" s="85"/>
      <c r="BA682" s="86">
        <v>5.6</v>
      </c>
    </row>
    <row r="683" spans="1:53" ht="45.75" x14ac:dyDescent="0.65">
      <c r="A683" s="87" t="str">
        <f>IF(E683+G683&gt;0,A682,"")</f>
        <v/>
      </c>
      <c r="B683" s="87" t="str">
        <f>IF(E683+G683&gt;0,B682,"")</f>
        <v/>
      </c>
      <c r="C683" s="76">
        <v>6</v>
      </c>
      <c r="D683" s="77" t="s">
        <v>368</v>
      </c>
      <c r="E683" s="78">
        <v>0</v>
      </c>
      <c r="F683" s="137">
        <v>1.1000000000000001</v>
      </c>
      <c r="G683" s="78">
        <v>0</v>
      </c>
      <c r="H683" s="249">
        <f t="shared" si="3886"/>
        <v>0</v>
      </c>
      <c r="I683" s="80">
        <f>SUMIF(Y$14:AT$14,C683,Y$6:AT$6)</f>
        <v>0</v>
      </c>
      <c r="J683" s="81">
        <f t="shared" ref="J683:J685" si="4035">IF(H683=0,ROUND(E683*I683,2),ROUND(H683*E683,2))</f>
        <v>0</v>
      </c>
      <c r="K683" s="80">
        <f t="shared" ref="K683:K685" si="4036">ROUND(F683*I683,2)</f>
        <v>0</v>
      </c>
      <c r="L683" s="81">
        <f t="shared" ref="L683:L685" si="4037">IF(H683=0,ROUND(ROUND(F683*I683,2)*G683,2),ROUND(G683*H683,2))</f>
        <v>0</v>
      </c>
      <c r="M683" s="81">
        <f t="shared" ref="M683:M685" si="4038">L683-ROUND(G683*I683,2)</f>
        <v>0</v>
      </c>
      <c r="N683" s="82"/>
      <c r="O683" s="81">
        <f t="shared" ref="O683:O685" si="4039">J683+L683+N683</f>
        <v>0</v>
      </c>
      <c r="Q683" s="83">
        <f t="shared" si="3895"/>
        <v>153.91</v>
      </c>
      <c r="R683" s="81">
        <f t="shared" ref="R683:R685" si="4040">ROUND(Q683*E683,2)</f>
        <v>0</v>
      </c>
      <c r="S683" s="83">
        <f t="shared" ref="S683:S685" si="4041">ROUND(F683*Q683,2)</f>
        <v>169.3</v>
      </c>
      <c r="T683" s="81">
        <f t="shared" ref="T683:T685" si="4042">ROUND(S683*G683,2)</f>
        <v>0</v>
      </c>
      <c r="U683" s="81">
        <f t="shared" ref="U683:U685" si="4043">T683-ROUND(Q683*G683,2)</f>
        <v>0</v>
      </c>
      <c r="V683" s="82"/>
      <c r="W683" s="81">
        <f t="shared" ref="W683:W685" si="4044">R683+T683+V683</f>
        <v>0</v>
      </c>
      <c r="X683" s="10"/>
      <c r="Y683" s="151"/>
      <c r="Z683" s="151"/>
      <c r="AA683" s="151"/>
      <c r="AB683" s="151"/>
      <c r="AC683" s="151"/>
      <c r="AD683" s="151"/>
      <c r="AE683" s="159"/>
      <c r="AF683" s="159"/>
      <c r="AG683" s="159"/>
      <c r="AH683" s="159"/>
      <c r="AI683" s="84">
        <f t="shared" ref="AI683" si="4045">IF($I683=AI$6,$E683,0)</f>
        <v>0</v>
      </c>
      <c r="AJ683" s="84">
        <f t="shared" si="4033"/>
        <v>0</v>
      </c>
      <c r="AK683" s="141">
        <f t="shared" ref="AK683:AK685" si="4046">IF($H683&gt;0,AI683,0)</f>
        <v>0</v>
      </c>
      <c r="AL683" s="141">
        <f t="shared" ref="AL683:AL685" si="4047">IF(AK683&gt;0,1,0)</f>
        <v>0</v>
      </c>
      <c r="AM683" s="141">
        <f t="shared" ref="AM683:AM685" si="4048">IF($H683&gt;0,AJ683,0)</f>
        <v>0</v>
      </c>
      <c r="AN683" s="141">
        <f t="shared" ref="AN683:AN685" si="4049">IF(AM683&gt;0,1,0)</f>
        <v>0</v>
      </c>
      <c r="AO683" s="84">
        <f t="shared" ref="AO683" si="4050">IF($I683=AO$6,$E683,0)</f>
        <v>0</v>
      </c>
      <c r="AP683" s="84">
        <f t="shared" si="4034"/>
        <v>0</v>
      </c>
      <c r="AQ683" s="141">
        <f t="shared" ref="AQ683:AQ685" si="4051">IF($H683&gt;0,AO683,0)</f>
        <v>0</v>
      </c>
      <c r="AR683" s="141">
        <f t="shared" ref="AR683:AR685" si="4052">IF(AQ683&gt;0,1,0)</f>
        <v>0</v>
      </c>
      <c r="AS683" s="141">
        <f t="shared" ref="AS683:AS685" si="4053">IF($H683&gt;0,AP683,0)</f>
        <v>0</v>
      </c>
      <c r="AT683" s="141">
        <f t="shared" ref="AT683:AT685" si="4054">IF(AS683&gt;0,1,0)</f>
        <v>0</v>
      </c>
      <c r="AU683" s="141">
        <f>IF($H683&gt;0,#REF!,0)</f>
        <v>0</v>
      </c>
      <c r="AV683" s="141">
        <f t="shared" ref="AV683:AV685" si="4055">IF(AU683&gt;0,1,0)</f>
        <v>0</v>
      </c>
      <c r="AW683" s="141">
        <f>IF($H683&gt;0,#REF!,0)</f>
        <v>0</v>
      </c>
      <c r="AX683" s="141">
        <f t="shared" ref="AX683:AX685" si="4056">IF(AW683&gt;0,1,0)</f>
        <v>0</v>
      </c>
      <c r="AY683" s="247">
        <f t="shared" si="3887"/>
        <v>0</v>
      </c>
      <c r="AZ683" s="85"/>
      <c r="BA683" s="86">
        <v>0</v>
      </c>
    </row>
    <row r="684" spans="1:53" ht="45.75" x14ac:dyDescent="0.65">
      <c r="A684" s="87" t="str">
        <f>IF(E684+G684&gt;0,A682,"")</f>
        <v/>
      </c>
      <c r="B684" s="87" t="str">
        <f>IF(E684+G684&gt;0,B682,"")</f>
        <v/>
      </c>
      <c r="C684" s="76">
        <f>C683</f>
        <v>6</v>
      </c>
      <c r="D684" s="77" t="s">
        <v>368</v>
      </c>
      <c r="E684" s="78">
        <v>0</v>
      </c>
      <c r="F684" s="137">
        <v>1.5</v>
      </c>
      <c r="G684" s="78">
        <v>0</v>
      </c>
      <c r="H684" s="249">
        <f t="shared" si="3886"/>
        <v>0</v>
      </c>
      <c r="I684" s="80">
        <f>SUMIF(Y$14:AT$14,C684,Y$7:AT$7)</f>
        <v>0</v>
      </c>
      <c r="J684" s="81">
        <f t="shared" si="4035"/>
        <v>0</v>
      </c>
      <c r="K684" s="80">
        <f t="shared" si="4036"/>
        <v>0</v>
      </c>
      <c r="L684" s="81">
        <f t="shared" si="4037"/>
        <v>0</v>
      </c>
      <c r="M684" s="81">
        <f t="shared" si="4038"/>
        <v>0</v>
      </c>
      <c r="N684" s="82"/>
      <c r="O684" s="81">
        <f t="shared" si="4039"/>
        <v>0</v>
      </c>
      <c r="Q684" s="83">
        <f t="shared" si="3895"/>
        <v>153.91</v>
      </c>
      <c r="R684" s="81">
        <f t="shared" si="4040"/>
        <v>0</v>
      </c>
      <c r="S684" s="83">
        <f t="shared" si="4041"/>
        <v>230.87</v>
      </c>
      <c r="T684" s="81">
        <f t="shared" si="4042"/>
        <v>0</v>
      </c>
      <c r="U684" s="81">
        <f t="shared" si="4043"/>
        <v>0</v>
      </c>
      <c r="V684" s="82"/>
      <c r="W684" s="81">
        <f t="shared" si="4044"/>
        <v>0</v>
      </c>
      <c r="X684" s="10"/>
      <c r="Y684" s="151"/>
      <c r="Z684" s="151"/>
      <c r="AA684" s="151"/>
      <c r="AB684" s="151"/>
      <c r="AC684" s="151"/>
      <c r="AD684" s="151"/>
      <c r="AE684" s="159"/>
      <c r="AF684" s="159"/>
      <c r="AG684" s="159"/>
      <c r="AH684" s="159"/>
      <c r="AI684" s="84">
        <f>IF($I684=AI$7,$E684,0)</f>
        <v>0</v>
      </c>
      <c r="AJ684" s="84">
        <f>IF($K684=ROUND(AI$7*$F684,2),$G684,0)</f>
        <v>0</v>
      </c>
      <c r="AK684" s="141">
        <f t="shared" si="4046"/>
        <v>0</v>
      </c>
      <c r="AL684" s="141">
        <f t="shared" si="4047"/>
        <v>0</v>
      </c>
      <c r="AM684" s="141">
        <f t="shared" si="4048"/>
        <v>0</v>
      </c>
      <c r="AN684" s="141">
        <f t="shared" si="4049"/>
        <v>0</v>
      </c>
      <c r="AO684" s="84">
        <f>IF($I684=AO$7,$E684,0)</f>
        <v>0</v>
      </c>
      <c r="AP684" s="84">
        <f>IF($K684=ROUND(AO$7*$F684,2),$G684,0)</f>
        <v>0</v>
      </c>
      <c r="AQ684" s="141">
        <f t="shared" si="4051"/>
        <v>0</v>
      </c>
      <c r="AR684" s="141">
        <f t="shared" si="4052"/>
        <v>0</v>
      </c>
      <c r="AS684" s="141">
        <f t="shared" si="4053"/>
        <v>0</v>
      </c>
      <c r="AT684" s="141">
        <f t="shared" si="4054"/>
        <v>0</v>
      </c>
      <c r="AU684" s="141">
        <f>IF($H684&gt;0,#REF!,0)</f>
        <v>0</v>
      </c>
      <c r="AV684" s="141">
        <f t="shared" si="4055"/>
        <v>0</v>
      </c>
      <c r="AW684" s="141">
        <f>IF($H684&gt;0,#REF!,0)</f>
        <v>0</v>
      </c>
      <c r="AX684" s="141">
        <f t="shared" si="4056"/>
        <v>0</v>
      </c>
      <c r="AY684" s="247">
        <f t="shared" si="3887"/>
        <v>0</v>
      </c>
      <c r="AZ684" s="85"/>
      <c r="BA684" s="86">
        <v>0</v>
      </c>
    </row>
    <row r="685" spans="1:53" ht="45.75" x14ac:dyDescent="0.65">
      <c r="A685" s="87" t="str">
        <f>IF(E685+G685&gt;0,A682,"")</f>
        <v/>
      </c>
      <c r="B685" s="87" t="str">
        <f>IF(E685+G685&gt;0,B682,"")</f>
        <v/>
      </c>
      <c r="C685" s="76">
        <f>C683</f>
        <v>6</v>
      </c>
      <c r="D685" s="77" t="s">
        <v>368</v>
      </c>
      <c r="E685" s="78">
        <v>0</v>
      </c>
      <c r="F685" s="137">
        <v>1.1000000000000001</v>
      </c>
      <c r="G685" s="78">
        <v>0</v>
      </c>
      <c r="H685" s="249">
        <f t="shared" si="3886"/>
        <v>0</v>
      </c>
      <c r="I685" s="80">
        <f>SUMIF(Y$14:AT$14,C685,Y$7:AT$7)</f>
        <v>0</v>
      </c>
      <c r="J685" s="81">
        <f t="shared" si="4035"/>
        <v>0</v>
      </c>
      <c r="K685" s="80">
        <f t="shared" si="4036"/>
        <v>0</v>
      </c>
      <c r="L685" s="81">
        <f t="shared" si="4037"/>
        <v>0</v>
      </c>
      <c r="M685" s="81">
        <f t="shared" si="4038"/>
        <v>0</v>
      </c>
      <c r="N685" s="82"/>
      <c r="O685" s="81">
        <f t="shared" si="4039"/>
        <v>0</v>
      </c>
      <c r="Q685" s="83">
        <f t="shared" si="3895"/>
        <v>153.91</v>
      </c>
      <c r="R685" s="81">
        <f t="shared" si="4040"/>
        <v>0</v>
      </c>
      <c r="S685" s="83">
        <f t="shared" si="4041"/>
        <v>169.3</v>
      </c>
      <c r="T685" s="81">
        <f t="shared" si="4042"/>
        <v>0</v>
      </c>
      <c r="U685" s="81">
        <f t="shared" si="4043"/>
        <v>0</v>
      </c>
      <c r="V685" s="82"/>
      <c r="W685" s="81">
        <f t="shared" si="4044"/>
        <v>0</v>
      </c>
      <c r="X685" s="10"/>
      <c r="Y685" s="151"/>
      <c r="Z685" s="151"/>
      <c r="AA685" s="151"/>
      <c r="AB685" s="151"/>
      <c r="AC685" s="151"/>
      <c r="AD685" s="151"/>
      <c r="AE685" s="159"/>
      <c r="AF685" s="159"/>
      <c r="AG685" s="159"/>
      <c r="AH685" s="159"/>
      <c r="AI685" s="84">
        <f>IF($I685=AI$7,$E685,0)</f>
        <v>0</v>
      </c>
      <c r="AJ685" s="84">
        <f>IF($K685=ROUND(AI$7*$F685,2),$G685,0)</f>
        <v>0</v>
      </c>
      <c r="AK685" s="141">
        <f t="shared" si="4046"/>
        <v>0</v>
      </c>
      <c r="AL685" s="141">
        <f t="shared" si="4047"/>
        <v>0</v>
      </c>
      <c r="AM685" s="141">
        <f t="shared" si="4048"/>
        <v>0</v>
      </c>
      <c r="AN685" s="141">
        <f t="shared" si="4049"/>
        <v>0</v>
      </c>
      <c r="AO685" s="84">
        <f>IF($I685=AO$7,$E685,0)</f>
        <v>0</v>
      </c>
      <c r="AP685" s="84">
        <f>IF($K685=ROUND(AO$7*$F685,2),$G685,0)</f>
        <v>0</v>
      </c>
      <c r="AQ685" s="141">
        <f t="shared" si="4051"/>
        <v>0</v>
      </c>
      <c r="AR685" s="141">
        <f t="shared" si="4052"/>
        <v>0</v>
      </c>
      <c r="AS685" s="141">
        <f t="shared" si="4053"/>
        <v>0</v>
      </c>
      <c r="AT685" s="141">
        <f t="shared" si="4054"/>
        <v>0</v>
      </c>
      <c r="AU685" s="141">
        <f>IF($H685&gt;0,#REF!,0)</f>
        <v>0</v>
      </c>
      <c r="AV685" s="141">
        <f t="shared" si="4055"/>
        <v>0</v>
      </c>
      <c r="AW685" s="141">
        <f>IF($H685&gt;0,#REF!,0)</f>
        <v>0</v>
      </c>
      <c r="AX685" s="141">
        <f t="shared" si="4056"/>
        <v>0</v>
      </c>
      <c r="AY685" s="247">
        <f t="shared" si="3887"/>
        <v>0</v>
      </c>
      <c r="AZ685" s="85"/>
      <c r="BA685" s="86">
        <v>0</v>
      </c>
    </row>
    <row r="686" spans="1:53" ht="45.75" x14ac:dyDescent="0.65">
      <c r="A686" s="74" t="s">
        <v>369</v>
      </c>
      <c r="B686" s="74" t="s">
        <v>370</v>
      </c>
      <c r="C686" s="76">
        <f>C687</f>
        <v>6</v>
      </c>
      <c r="D686" s="77" t="s">
        <v>371</v>
      </c>
      <c r="E686" s="78">
        <v>3.5880000000000001</v>
      </c>
      <c r="F686" s="137">
        <v>1.5</v>
      </c>
      <c r="G686" s="78">
        <v>0</v>
      </c>
      <c r="H686" s="249">
        <f t="shared" si="3886"/>
        <v>3.588E-3</v>
      </c>
      <c r="I686" s="80">
        <f>SUMIF(Y$14:AT$14,C686,Y$6:AT$6)</f>
        <v>0</v>
      </c>
      <c r="J686" s="81">
        <f>IF(H686=0,ROUND(E686*I686,2),ROUND(H686*E686,2))</f>
        <v>0.01</v>
      </c>
      <c r="K686" s="80">
        <f>ROUND(F686*I686,2)</f>
        <v>0</v>
      </c>
      <c r="L686" s="81">
        <f>IF(H686=0,ROUND(ROUND(F686*I686,2)*G686,2),ROUND(G686*H686,2))</f>
        <v>0</v>
      </c>
      <c r="M686" s="81">
        <f>L686-ROUND(G686*I686,2)</f>
        <v>0</v>
      </c>
      <c r="N686" s="82"/>
      <c r="O686" s="81">
        <f>J686+L686+N686</f>
        <v>0.01</v>
      </c>
      <c r="Q686" s="83">
        <f t="shared" si="3895"/>
        <v>153.91</v>
      </c>
      <c r="R686" s="81">
        <f>ROUND(Q686*E686,2)</f>
        <v>552.23</v>
      </c>
      <c r="S686" s="83">
        <f>ROUND(F686*Q686,2)</f>
        <v>230.87</v>
      </c>
      <c r="T686" s="81">
        <f>ROUND(S686*G686,2)</f>
        <v>0</v>
      </c>
      <c r="U686" s="81">
        <f>T686-ROUND(Q686*G686,2)</f>
        <v>0</v>
      </c>
      <c r="V686" s="82"/>
      <c r="W686" s="81">
        <f>R686+T686+V686</f>
        <v>552.23</v>
      </c>
      <c r="X686" s="10"/>
      <c r="Y686" s="151"/>
      <c r="Z686" s="151"/>
      <c r="AA686" s="151"/>
      <c r="AB686" s="151"/>
      <c r="AC686" s="151"/>
      <c r="AD686" s="151"/>
      <c r="AE686" s="159"/>
      <c r="AF686" s="159"/>
      <c r="AG686" s="159"/>
      <c r="AH686" s="159"/>
      <c r="AI686" s="84">
        <f>IF($I686=AI$6,$E686,0)</f>
        <v>0</v>
      </c>
      <c r="AJ686" s="84">
        <f t="shared" ref="AJ686:AJ687" si="4057">IF($K686=ROUND(AI$6*$F686,2),$G686,0)</f>
        <v>0</v>
      </c>
      <c r="AK686" s="141">
        <f>IF($H686&gt;0,AI686,0)</f>
        <v>0</v>
      </c>
      <c r="AL686" s="141">
        <f>IF(AK686&gt;0,1,0)</f>
        <v>0</v>
      </c>
      <c r="AM686" s="141">
        <f>IF($H686&gt;0,AJ686,0)</f>
        <v>0</v>
      </c>
      <c r="AN686" s="141">
        <f>IF(AM686&gt;0,1,0)</f>
        <v>0</v>
      </c>
      <c r="AO686" s="84">
        <f>IF($I686=AO$6,$E686,0)</f>
        <v>0</v>
      </c>
      <c r="AP686" s="84">
        <f t="shared" ref="AP686:AP687" si="4058">IF($K686=ROUND(AO$6*$F686,2),$G686,0)</f>
        <v>0</v>
      </c>
      <c r="AQ686" s="141">
        <f>IF($H686&gt;0,AO686,0)</f>
        <v>0</v>
      </c>
      <c r="AR686" s="141">
        <f>IF(AQ686&gt;0,1,0)</f>
        <v>0</v>
      </c>
      <c r="AS686" s="141">
        <f>IF($H686&gt;0,AP686,0)</f>
        <v>0</v>
      </c>
      <c r="AT686" s="141">
        <f>IF(AS686&gt;0,1,0)</f>
        <v>0</v>
      </c>
      <c r="AU686" s="141" t="e">
        <f>IF($H686&gt;0,#REF!,0)</f>
        <v>#REF!</v>
      </c>
      <c r="AV686" s="141" t="e">
        <f>IF(AU686&gt;0,1,0)</f>
        <v>#REF!</v>
      </c>
      <c r="AW686" s="141" t="e">
        <f>IF($H686&gt;0,#REF!,0)</f>
        <v>#REF!</v>
      </c>
      <c r="AX686" s="141" t="e">
        <f>IF(AW686&gt;0,1,0)</f>
        <v>#REF!</v>
      </c>
      <c r="AY686" s="247">
        <f t="shared" si="3887"/>
        <v>3.5000000000000001E-3</v>
      </c>
      <c r="AZ686" s="85"/>
      <c r="BA686" s="86">
        <v>3.5</v>
      </c>
    </row>
    <row r="687" spans="1:53" ht="45.75" x14ac:dyDescent="0.65">
      <c r="A687" s="87" t="str">
        <f>IF(E687+G687&gt;0,A686,"")</f>
        <v/>
      </c>
      <c r="B687" s="87" t="str">
        <f>IF(E687+G687&gt;0,B686,"")</f>
        <v/>
      </c>
      <c r="C687" s="76">
        <v>6</v>
      </c>
      <c r="D687" s="77" t="s">
        <v>371</v>
      </c>
      <c r="E687" s="78">
        <v>0</v>
      </c>
      <c r="F687" s="137">
        <v>1.1000000000000001</v>
      </c>
      <c r="G687" s="78">
        <v>0</v>
      </c>
      <c r="H687" s="249">
        <f t="shared" si="3886"/>
        <v>0</v>
      </c>
      <c r="I687" s="80">
        <f>SUMIF(Y$14:AT$14,C687,Y$6:AT$6)</f>
        <v>0</v>
      </c>
      <c r="J687" s="81">
        <f t="shared" ref="J687:J689" si="4059">IF(H687=0,ROUND(E687*I687,2),ROUND(H687*E687,2))</f>
        <v>0</v>
      </c>
      <c r="K687" s="80">
        <f t="shared" ref="K687:K689" si="4060">ROUND(F687*I687,2)</f>
        <v>0</v>
      </c>
      <c r="L687" s="81">
        <f t="shared" ref="L687:L689" si="4061">IF(H687=0,ROUND(ROUND(F687*I687,2)*G687,2),ROUND(G687*H687,2))</f>
        <v>0</v>
      </c>
      <c r="M687" s="81">
        <f t="shared" ref="M687:M689" si="4062">L687-ROUND(G687*I687,2)</f>
        <v>0</v>
      </c>
      <c r="N687" s="82"/>
      <c r="O687" s="81">
        <f t="shared" ref="O687:O689" si="4063">J687+L687+N687</f>
        <v>0</v>
      </c>
      <c r="Q687" s="83">
        <f t="shared" si="3895"/>
        <v>153.91</v>
      </c>
      <c r="R687" s="81">
        <f t="shared" ref="R687:R689" si="4064">ROUND(Q687*E687,2)</f>
        <v>0</v>
      </c>
      <c r="S687" s="83">
        <f t="shared" ref="S687:S689" si="4065">ROUND(F687*Q687,2)</f>
        <v>169.3</v>
      </c>
      <c r="T687" s="81">
        <f t="shared" ref="T687:T689" si="4066">ROUND(S687*G687,2)</f>
        <v>0</v>
      </c>
      <c r="U687" s="81">
        <f t="shared" ref="U687:U689" si="4067">T687-ROUND(Q687*G687,2)</f>
        <v>0</v>
      </c>
      <c r="V687" s="82"/>
      <c r="W687" s="81">
        <f t="shared" ref="W687:W689" si="4068">R687+T687+V687</f>
        <v>0</v>
      </c>
      <c r="X687" s="10"/>
      <c r="Y687" s="151"/>
      <c r="Z687" s="151"/>
      <c r="AA687" s="151"/>
      <c r="AB687" s="151"/>
      <c r="AC687" s="151"/>
      <c r="AD687" s="151"/>
      <c r="AE687" s="159"/>
      <c r="AF687" s="159"/>
      <c r="AG687" s="159"/>
      <c r="AH687" s="159"/>
      <c r="AI687" s="84">
        <f t="shared" ref="AI687" si="4069">IF($I687=AI$6,$E687,0)</f>
        <v>0</v>
      </c>
      <c r="AJ687" s="84">
        <f t="shared" si="4057"/>
        <v>0</v>
      </c>
      <c r="AK687" s="141">
        <f t="shared" ref="AK687:AK689" si="4070">IF($H687&gt;0,AI687,0)</f>
        <v>0</v>
      </c>
      <c r="AL687" s="141">
        <f t="shared" ref="AL687:AL689" si="4071">IF(AK687&gt;0,1,0)</f>
        <v>0</v>
      </c>
      <c r="AM687" s="141">
        <f t="shared" ref="AM687:AM689" si="4072">IF($H687&gt;0,AJ687,0)</f>
        <v>0</v>
      </c>
      <c r="AN687" s="141">
        <f t="shared" ref="AN687:AN689" si="4073">IF(AM687&gt;0,1,0)</f>
        <v>0</v>
      </c>
      <c r="AO687" s="84">
        <f t="shared" ref="AO687" si="4074">IF($I687=AO$6,$E687,0)</f>
        <v>0</v>
      </c>
      <c r="AP687" s="84">
        <f t="shared" si="4058"/>
        <v>0</v>
      </c>
      <c r="AQ687" s="141">
        <f t="shared" ref="AQ687:AQ689" si="4075">IF($H687&gt;0,AO687,0)</f>
        <v>0</v>
      </c>
      <c r="AR687" s="141">
        <f t="shared" ref="AR687:AR689" si="4076">IF(AQ687&gt;0,1,0)</f>
        <v>0</v>
      </c>
      <c r="AS687" s="141">
        <f t="shared" ref="AS687:AS689" si="4077">IF($H687&gt;0,AP687,0)</f>
        <v>0</v>
      </c>
      <c r="AT687" s="141">
        <f t="shared" ref="AT687:AT689" si="4078">IF(AS687&gt;0,1,0)</f>
        <v>0</v>
      </c>
      <c r="AU687" s="141">
        <f>IF($H687&gt;0,#REF!,0)</f>
        <v>0</v>
      </c>
      <c r="AV687" s="141">
        <f t="shared" ref="AV687:AV689" si="4079">IF(AU687&gt;0,1,0)</f>
        <v>0</v>
      </c>
      <c r="AW687" s="141">
        <f>IF($H687&gt;0,#REF!,0)</f>
        <v>0</v>
      </c>
      <c r="AX687" s="141">
        <f t="shared" ref="AX687:AX689" si="4080">IF(AW687&gt;0,1,0)</f>
        <v>0</v>
      </c>
      <c r="AY687" s="247">
        <f t="shared" si="3887"/>
        <v>0</v>
      </c>
      <c r="AZ687" s="85"/>
      <c r="BA687" s="86">
        <v>0</v>
      </c>
    </row>
    <row r="688" spans="1:53" ht="45.75" x14ac:dyDescent="0.65">
      <c r="A688" s="87" t="str">
        <f>IF(E688+G688&gt;0,A686,"")</f>
        <v/>
      </c>
      <c r="B688" s="87" t="str">
        <f>IF(E688+G688&gt;0,B686,"")</f>
        <v/>
      </c>
      <c r="C688" s="76">
        <f>C687</f>
        <v>6</v>
      </c>
      <c r="D688" s="77" t="s">
        <v>371</v>
      </c>
      <c r="E688" s="78">
        <v>0</v>
      </c>
      <c r="F688" s="137">
        <v>1.5</v>
      </c>
      <c r="G688" s="78">
        <v>0</v>
      </c>
      <c r="H688" s="249">
        <f t="shared" si="3886"/>
        <v>0</v>
      </c>
      <c r="I688" s="80">
        <f>SUMIF(Y$14:AT$14,C688,Y$7:AT$7)</f>
        <v>0</v>
      </c>
      <c r="J688" s="81">
        <f t="shared" si="4059"/>
        <v>0</v>
      </c>
      <c r="K688" s="80">
        <f t="shared" si="4060"/>
        <v>0</v>
      </c>
      <c r="L688" s="81">
        <f t="shared" si="4061"/>
        <v>0</v>
      </c>
      <c r="M688" s="81">
        <f t="shared" si="4062"/>
        <v>0</v>
      </c>
      <c r="N688" s="82"/>
      <c r="O688" s="81">
        <f t="shared" si="4063"/>
        <v>0</v>
      </c>
      <c r="Q688" s="83">
        <f t="shared" si="3895"/>
        <v>153.91</v>
      </c>
      <c r="R688" s="81">
        <f t="shared" si="4064"/>
        <v>0</v>
      </c>
      <c r="S688" s="83">
        <f t="shared" si="4065"/>
        <v>230.87</v>
      </c>
      <c r="T688" s="81">
        <f t="shared" si="4066"/>
        <v>0</v>
      </c>
      <c r="U688" s="81">
        <f t="shared" si="4067"/>
        <v>0</v>
      </c>
      <c r="V688" s="82"/>
      <c r="W688" s="81">
        <f t="shared" si="4068"/>
        <v>0</v>
      </c>
      <c r="X688" s="10"/>
      <c r="Y688" s="151"/>
      <c r="Z688" s="151"/>
      <c r="AA688" s="151"/>
      <c r="AB688" s="151"/>
      <c r="AC688" s="151"/>
      <c r="AD688" s="151"/>
      <c r="AE688" s="159"/>
      <c r="AF688" s="159"/>
      <c r="AG688" s="159"/>
      <c r="AH688" s="159"/>
      <c r="AI688" s="84">
        <f>IF($I688=AI$7,$E688,0)</f>
        <v>0</v>
      </c>
      <c r="AJ688" s="84">
        <f>IF($K688=ROUND(AI$7*$F688,2),$G688,0)</f>
        <v>0</v>
      </c>
      <c r="AK688" s="141">
        <f t="shared" si="4070"/>
        <v>0</v>
      </c>
      <c r="AL688" s="141">
        <f t="shared" si="4071"/>
        <v>0</v>
      </c>
      <c r="AM688" s="141">
        <f t="shared" si="4072"/>
        <v>0</v>
      </c>
      <c r="AN688" s="141">
        <f t="shared" si="4073"/>
        <v>0</v>
      </c>
      <c r="AO688" s="84">
        <f>IF($I688=AO$7,$E688,0)</f>
        <v>0</v>
      </c>
      <c r="AP688" s="84">
        <f>IF($K688=ROUND(AO$7*$F688,2),$G688,0)</f>
        <v>0</v>
      </c>
      <c r="AQ688" s="141">
        <f t="shared" si="4075"/>
        <v>0</v>
      </c>
      <c r="AR688" s="141">
        <f t="shared" si="4076"/>
        <v>0</v>
      </c>
      <c r="AS688" s="141">
        <f t="shared" si="4077"/>
        <v>0</v>
      </c>
      <c r="AT688" s="141">
        <f t="shared" si="4078"/>
        <v>0</v>
      </c>
      <c r="AU688" s="141">
        <f>IF($H688&gt;0,#REF!,0)</f>
        <v>0</v>
      </c>
      <c r="AV688" s="141">
        <f t="shared" si="4079"/>
        <v>0</v>
      </c>
      <c r="AW688" s="141">
        <f>IF($H688&gt;0,#REF!,0)</f>
        <v>0</v>
      </c>
      <c r="AX688" s="141">
        <f t="shared" si="4080"/>
        <v>0</v>
      </c>
      <c r="AY688" s="247">
        <f t="shared" si="3887"/>
        <v>0</v>
      </c>
      <c r="AZ688" s="85"/>
      <c r="BA688" s="86">
        <v>0</v>
      </c>
    </row>
    <row r="689" spans="1:53" ht="45.75" x14ac:dyDescent="0.65">
      <c r="A689" s="87" t="str">
        <f>IF(E689+G689&gt;0,A686,"")</f>
        <v/>
      </c>
      <c r="B689" s="87" t="str">
        <f>IF(E689+G689&gt;0,B686,"")</f>
        <v/>
      </c>
      <c r="C689" s="76">
        <f>C687</f>
        <v>6</v>
      </c>
      <c r="D689" s="77" t="s">
        <v>371</v>
      </c>
      <c r="E689" s="78">
        <v>0</v>
      </c>
      <c r="F689" s="137">
        <v>1.1000000000000001</v>
      </c>
      <c r="G689" s="78">
        <v>0</v>
      </c>
      <c r="H689" s="249">
        <f t="shared" si="3886"/>
        <v>0</v>
      </c>
      <c r="I689" s="80">
        <f>SUMIF(Y$14:AT$14,C689,Y$7:AT$7)</f>
        <v>0</v>
      </c>
      <c r="J689" s="81">
        <f t="shared" si="4059"/>
        <v>0</v>
      </c>
      <c r="K689" s="80">
        <f t="shared" si="4060"/>
        <v>0</v>
      </c>
      <c r="L689" s="81">
        <f t="shared" si="4061"/>
        <v>0</v>
      </c>
      <c r="M689" s="81">
        <f t="shared" si="4062"/>
        <v>0</v>
      </c>
      <c r="N689" s="82"/>
      <c r="O689" s="81">
        <f t="shared" si="4063"/>
        <v>0</v>
      </c>
      <c r="Q689" s="83">
        <f t="shared" si="3895"/>
        <v>153.91</v>
      </c>
      <c r="R689" s="81">
        <f t="shared" si="4064"/>
        <v>0</v>
      </c>
      <c r="S689" s="83">
        <f t="shared" si="4065"/>
        <v>169.3</v>
      </c>
      <c r="T689" s="81">
        <f t="shared" si="4066"/>
        <v>0</v>
      </c>
      <c r="U689" s="81">
        <f t="shared" si="4067"/>
        <v>0</v>
      </c>
      <c r="V689" s="82"/>
      <c r="W689" s="81">
        <f t="shared" si="4068"/>
        <v>0</v>
      </c>
      <c r="X689" s="10"/>
      <c r="Y689" s="151"/>
      <c r="Z689" s="151"/>
      <c r="AA689" s="151"/>
      <c r="AB689" s="151"/>
      <c r="AC689" s="151"/>
      <c r="AD689" s="151"/>
      <c r="AE689" s="159"/>
      <c r="AF689" s="159"/>
      <c r="AG689" s="159"/>
      <c r="AH689" s="159"/>
      <c r="AI689" s="84">
        <f>IF($I689=AI$7,$E689,0)</f>
        <v>0</v>
      </c>
      <c r="AJ689" s="84">
        <f>IF($K689=ROUND(AI$7*$F689,2),$G689,0)</f>
        <v>0</v>
      </c>
      <c r="AK689" s="141">
        <f t="shared" si="4070"/>
        <v>0</v>
      </c>
      <c r="AL689" s="141">
        <f t="shared" si="4071"/>
        <v>0</v>
      </c>
      <c r="AM689" s="141">
        <f t="shared" si="4072"/>
        <v>0</v>
      </c>
      <c r="AN689" s="141">
        <f t="shared" si="4073"/>
        <v>0</v>
      </c>
      <c r="AO689" s="84">
        <f>IF($I689=AO$7,$E689,0)</f>
        <v>0</v>
      </c>
      <c r="AP689" s="84">
        <f>IF($K689=ROUND(AO$7*$F689,2),$G689,0)</f>
        <v>0</v>
      </c>
      <c r="AQ689" s="141">
        <f t="shared" si="4075"/>
        <v>0</v>
      </c>
      <c r="AR689" s="141">
        <f t="shared" si="4076"/>
        <v>0</v>
      </c>
      <c r="AS689" s="141">
        <f t="shared" si="4077"/>
        <v>0</v>
      </c>
      <c r="AT689" s="141">
        <f t="shared" si="4078"/>
        <v>0</v>
      </c>
      <c r="AU689" s="141">
        <f>IF($H689&gt;0,#REF!,0)</f>
        <v>0</v>
      </c>
      <c r="AV689" s="141">
        <f t="shared" si="4079"/>
        <v>0</v>
      </c>
      <c r="AW689" s="141">
        <f>IF($H689&gt;0,#REF!,0)</f>
        <v>0</v>
      </c>
      <c r="AX689" s="141">
        <f t="shared" si="4080"/>
        <v>0</v>
      </c>
      <c r="AY689" s="247">
        <f t="shared" si="3887"/>
        <v>0</v>
      </c>
      <c r="AZ689" s="85"/>
      <c r="BA689" s="86">
        <v>0</v>
      </c>
    </row>
    <row r="690" spans="1:53" ht="45.75" x14ac:dyDescent="0.65">
      <c r="A690" s="74" t="s">
        <v>372</v>
      </c>
      <c r="B690" s="74" t="s">
        <v>46</v>
      </c>
      <c r="C690" s="76">
        <f>C691</f>
        <v>6</v>
      </c>
      <c r="D690" s="77" t="s">
        <v>373</v>
      </c>
      <c r="E690" s="78">
        <v>5.6120000000000001</v>
      </c>
      <c r="F690" s="137">
        <v>1.5</v>
      </c>
      <c r="G690" s="78">
        <v>0</v>
      </c>
      <c r="H690" s="249">
        <f t="shared" si="3886"/>
        <v>5.6119999999999998E-3</v>
      </c>
      <c r="I690" s="80">
        <f>SUMIF(Y$14:AT$14,C690,Y$6:AT$6)</f>
        <v>0</v>
      </c>
      <c r="J690" s="81">
        <f>IF(H690=0,ROUND(E690*I690,2),ROUND(H690*E690,2))</f>
        <v>0.03</v>
      </c>
      <c r="K690" s="80">
        <f>ROUND(F690*I690,2)</f>
        <v>0</v>
      </c>
      <c r="L690" s="81">
        <f>IF(H690=0,ROUND(ROUND(F690*I690,2)*G690,2),ROUND(G690*H690,2))</f>
        <v>0</v>
      </c>
      <c r="M690" s="81">
        <f>L690-ROUND(G690*I690,2)</f>
        <v>0</v>
      </c>
      <c r="N690" s="82"/>
      <c r="O690" s="81">
        <f>J690+L690+N690</f>
        <v>0.03</v>
      </c>
      <c r="Q690" s="83">
        <f t="shared" si="3895"/>
        <v>153.91</v>
      </c>
      <c r="R690" s="81">
        <f>ROUND(Q690*E690,2)</f>
        <v>863.74</v>
      </c>
      <c r="S690" s="83">
        <f>ROUND(F690*Q690,2)</f>
        <v>230.87</v>
      </c>
      <c r="T690" s="81">
        <f>ROUND(S690*G690,2)</f>
        <v>0</v>
      </c>
      <c r="U690" s="81">
        <f>T690-ROUND(Q690*G690,2)</f>
        <v>0</v>
      </c>
      <c r="V690" s="82"/>
      <c r="W690" s="81">
        <f>R690+T690+V690</f>
        <v>863.74</v>
      </c>
      <c r="X690" s="10"/>
      <c r="Y690" s="151"/>
      <c r="Z690" s="151"/>
      <c r="AA690" s="151"/>
      <c r="AB690" s="151"/>
      <c r="AC690" s="151"/>
      <c r="AD690" s="151"/>
      <c r="AE690" s="159"/>
      <c r="AF690" s="159"/>
      <c r="AG690" s="159"/>
      <c r="AH690" s="159"/>
      <c r="AI690" s="84">
        <f>IF($I690=AI$6,$E690,0)</f>
        <v>0</v>
      </c>
      <c r="AJ690" s="84">
        <f t="shared" ref="AJ690:AJ691" si="4081">IF($K690=ROUND(AI$6*$F690,2),$G690,0)</f>
        <v>0</v>
      </c>
      <c r="AK690" s="141">
        <f>IF($H690&gt;0,AI690,0)</f>
        <v>0</v>
      </c>
      <c r="AL690" s="141">
        <f>IF(AK690&gt;0,1,0)</f>
        <v>0</v>
      </c>
      <c r="AM690" s="141">
        <f>IF($H690&gt;0,AJ690,0)</f>
        <v>0</v>
      </c>
      <c r="AN690" s="141">
        <f>IF(AM690&gt;0,1,0)</f>
        <v>0</v>
      </c>
      <c r="AO690" s="84">
        <f>IF($I690=AO$6,$E690,0)</f>
        <v>0</v>
      </c>
      <c r="AP690" s="84">
        <f t="shared" ref="AP690:AP691" si="4082">IF($K690=ROUND(AO$6*$F690,2),$G690,0)</f>
        <v>0</v>
      </c>
      <c r="AQ690" s="141">
        <f>IF($H690&gt;0,AO690,0)</f>
        <v>0</v>
      </c>
      <c r="AR690" s="141">
        <f>IF(AQ690&gt;0,1,0)</f>
        <v>0</v>
      </c>
      <c r="AS690" s="141">
        <f>IF($H690&gt;0,AP690,0)</f>
        <v>0</v>
      </c>
      <c r="AT690" s="141">
        <f>IF(AS690&gt;0,1,0)</f>
        <v>0</v>
      </c>
      <c r="AU690" s="141" t="e">
        <f>IF($H690&gt;0,#REF!,0)</f>
        <v>#REF!</v>
      </c>
      <c r="AV690" s="141" t="e">
        <f>IF(AU690&gt;0,1,0)</f>
        <v>#REF!</v>
      </c>
      <c r="AW690" s="141" t="e">
        <f>IF($H690&gt;0,#REF!,0)</f>
        <v>#REF!</v>
      </c>
      <c r="AX690" s="141" t="e">
        <f>IF(AW690&gt;0,1,0)</f>
        <v>#REF!</v>
      </c>
      <c r="AY690" s="247">
        <f t="shared" si="3887"/>
        <v>6.4000000000000003E-3</v>
      </c>
      <c r="AZ690" s="85"/>
      <c r="BA690" s="86">
        <v>6.4</v>
      </c>
    </row>
    <row r="691" spans="1:53" ht="45.75" x14ac:dyDescent="0.65">
      <c r="A691" s="87" t="str">
        <f>IF(E691+G691&gt;0,A690,"")</f>
        <v/>
      </c>
      <c r="B691" s="87" t="str">
        <f>IF(E691+G691&gt;0,B690,"")</f>
        <v/>
      </c>
      <c r="C691" s="76">
        <v>6</v>
      </c>
      <c r="D691" s="77" t="s">
        <v>373</v>
      </c>
      <c r="E691" s="78">
        <v>0</v>
      </c>
      <c r="F691" s="137">
        <v>1.1000000000000001</v>
      </c>
      <c r="G691" s="78">
        <v>0</v>
      </c>
      <c r="H691" s="249">
        <f t="shared" si="3886"/>
        <v>0</v>
      </c>
      <c r="I691" s="80">
        <f>SUMIF(Y$14:AT$14,C691,Y$6:AT$6)</f>
        <v>0</v>
      </c>
      <c r="J691" s="81">
        <f t="shared" ref="J691:J693" si="4083">IF(H691=0,ROUND(E691*I691,2),ROUND(H691*E691,2))</f>
        <v>0</v>
      </c>
      <c r="K691" s="80">
        <f t="shared" ref="K691:K693" si="4084">ROUND(F691*I691,2)</f>
        <v>0</v>
      </c>
      <c r="L691" s="81">
        <f t="shared" ref="L691:L693" si="4085">IF(H691=0,ROUND(ROUND(F691*I691,2)*G691,2),ROUND(G691*H691,2))</f>
        <v>0</v>
      </c>
      <c r="M691" s="81">
        <f t="shared" ref="M691:M693" si="4086">L691-ROUND(G691*I691,2)</f>
        <v>0</v>
      </c>
      <c r="N691" s="82"/>
      <c r="O691" s="81">
        <f t="shared" ref="O691:O693" si="4087">J691+L691+N691</f>
        <v>0</v>
      </c>
      <c r="Q691" s="83">
        <f t="shared" si="3895"/>
        <v>153.91</v>
      </c>
      <c r="R691" s="81">
        <f t="shared" ref="R691:R693" si="4088">ROUND(Q691*E691,2)</f>
        <v>0</v>
      </c>
      <c r="S691" s="83">
        <f t="shared" ref="S691:S693" si="4089">ROUND(F691*Q691,2)</f>
        <v>169.3</v>
      </c>
      <c r="T691" s="81">
        <f t="shared" ref="T691:T693" si="4090">ROUND(S691*G691,2)</f>
        <v>0</v>
      </c>
      <c r="U691" s="81">
        <f t="shared" ref="U691:U693" si="4091">T691-ROUND(Q691*G691,2)</f>
        <v>0</v>
      </c>
      <c r="V691" s="82"/>
      <c r="W691" s="81">
        <f t="shared" ref="W691:W693" si="4092">R691+T691+V691</f>
        <v>0</v>
      </c>
      <c r="X691" s="10"/>
      <c r="Y691" s="151"/>
      <c r="Z691" s="151"/>
      <c r="AA691" s="151"/>
      <c r="AB691" s="151"/>
      <c r="AC691" s="151"/>
      <c r="AD691" s="151"/>
      <c r="AE691" s="159"/>
      <c r="AF691" s="159"/>
      <c r="AG691" s="159"/>
      <c r="AH691" s="159"/>
      <c r="AI691" s="84">
        <f t="shared" ref="AI691" si="4093">IF($I691=AI$6,$E691,0)</f>
        <v>0</v>
      </c>
      <c r="AJ691" s="84">
        <f t="shared" si="4081"/>
        <v>0</v>
      </c>
      <c r="AK691" s="141">
        <f t="shared" ref="AK691:AK693" si="4094">IF($H691&gt;0,AI691,0)</f>
        <v>0</v>
      </c>
      <c r="AL691" s="141">
        <f t="shared" ref="AL691:AL693" si="4095">IF(AK691&gt;0,1,0)</f>
        <v>0</v>
      </c>
      <c r="AM691" s="141">
        <f t="shared" ref="AM691:AM693" si="4096">IF($H691&gt;0,AJ691,0)</f>
        <v>0</v>
      </c>
      <c r="AN691" s="141">
        <f t="shared" ref="AN691:AN693" si="4097">IF(AM691&gt;0,1,0)</f>
        <v>0</v>
      </c>
      <c r="AO691" s="84">
        <f t="shared" ref="AO691" si="4098">IF($I691=AO$6,$E691,0)</f>
        <v>0</v>
      </c>
      <c r="AP691" s="84">
        <f t="shared" si="4082"/>
        <v>0</v>
      </c>
      <c r="AQ691" s="141">
        <f t="shared" ref="AQ691:AQ693" si="4099">IF($H691&gt;0,AO691,0)</f>
        <v>0</v>
      </c>
      <c r="AR691" s="141">
        <f t="shared" ref="AR691:AR693" si="4100">IF(AQ691&gt;0,1,0)</f>
        <v>0</v>
      </c>
      <c r="AS691" s="141">
        <f t="shared" ref="AS691:AS693" si="4101">IF($H691&gt;0,AP691,0)</f>
        <v>0</v>
      </c>
      <c r="AT691" s="141">
        <f t="shared" ref="AT691:AT693" si="4102">IF(AS691&gt;0,1,0)</f>
        <v>0</v>
      </c>
      <c r="AU691" s="141">
        <f>IF($H691&gt;0,#REF!,0)</f>
        <v>0</v>
      </c>
      <c r="AV691" s="141">
        <f t="shared" ref="AV691:AV693" si="4103">IF(AU691&gt;0,1,0)</f>
        <v>0</v>
      </c>
      <c r="AW691" s="141">
        <f>IF($H691&gt;0,#REF!,0)</f>
        <v>0</v>
      </c>
      <c r="AX691" s="141">
        <f t="shared" ref="AX691:AX693" si="4104">IF(AW691&gt;0,1,0)</f>
        <v>0</v>
      </c>
      <c r="AY691" s="247">
        <f t="shared" si="3887"/>
        <v>0</v>
      </c>
      <c r="AZ691" s="85"/>
      <c r="BA691" s="86">
        <v>0</v>
      </c>
    </row>
    <row r="692" spans="1:53" ht="45.75" x14ac:dyDescent="0.65">
      <c r="A692" s="87" t="str">
        <f>IF(E692+G692&gt;0,A690,"")</f>
        <v/>
      </c>
      <c r="B692" s="87" t="str">
        <f>IF(E692+G692&gt;0,B690,"")</f>
        <v/>
      </c>
      <c r="C692" s="76">
        <f>C691</f>
        <v>6</v>
      </c>
      <c r="D692" s="77" t="s">
        <v>373</v>
      </c>
      <c r="E692" s="78">
        <v>0</v>
      </c>
      <c r="F692" s="137">
        <v>1.5</v>
      </c>
      <c r="G692" s="78">
        <v>0</v>
      </c>
      <c r="H692" s="249">
        <f t="shared" si="3886"/>
        <v>0</v>
      </c>
      <c r="I692" s="80">
        <f>SUMIF(Y$14:AT$14,C692,Y$7:AT$7)</f>
        <v>0</v>
      </c>
      <c r="J692" s="81">
        <f t="shared" si="4083"/>
        <v>0</v>
      </c>
      <c r="K692" s="80">
        <f t="shared" si="4084"/>
        <v>0</v>
      </c>
      <c r="L692" s="81">
        <f t="shared" si="4085"/>
        <v>0</v>
      </c>
      <c r="M692" s="81">
        <f t="shared" si="4086"/>
        <v>0</v>
      </c>
      <c r="N692" s="82"/>
      <c r="O692" s="81">
        <f t="shared" si="4087"/>
        <v>0</v>
      </c>
      <c r="Q692" s="83">
        <f t="shared" si="3895"/>
        <v>153.91</v>
      </c>
      <c r="R692" s="81">
        <f t="shared" si="4088"/>
        <v>0</v>
      </c>
      <c r="S692" s="83">
        <f t="shared" si="4089"/>
        <v>230.87</v>
      </c>
      <c r="T692" s="81">
        <f t="shared" si="4090"/>
        <v>0</v>
      </c>
      <c r="U692" s="81">
        <f t="shared" si="4091"/>
        <v>0</v>
      </c>
      <c r="V692" s="82"/>
      <c r="W692" s="81">
        <f t="shared" si="4092"/>
        <v>0</v>
      </c>
      <c r="X692" s="10"/>
      <c r="Y692" s="151"/>
      <c r="Z692" s="151"/>
      <c r="AA692" s="151"/>
      <c r="AB692" s="151"/>
      <c r="AC692" s="151"/>
      <c r="AD692" s="151"/>
      <c r="AE692" s="159"/>
      <c r="AF692" s="159"/>
      <c r="AG692" s="159"/>
      <c r="AH692" s="159"/>
      <c r="AI692" s="84">
        <f>IF($I692=AI$7,$E692,0)</f>
        <v>0</v>
      </c>
      <c r="AJ692" s="84">
        <f>IF($K692=ROUND(AI$7*$F692,2),$G692,0)</f>
        <v>0</v>
      </c>
      <c r="AK692" s="141">
        <f t="shared" si="4094"/>
        <v>0</v>
      </c>
      <c r="AL692" s="141">
        <f t="shared" si="4095"/>
        <v>0</v>
      </c>
      <c r="AM692" s="141">
        <f t="shared" si="4096"/>
        <v>0</v>
      </c>
      <c r="AN692" s="141">
        <f t="shared" si="4097"/>
        <v>0</v>
      </c>
      <c r="AO692" s="84">
        <f>IF($I692=AO$7,$E692,0)</f>
        <v>0</v>
      </c>
      <c r="AP692" s="84">
        <f>IF($K692=ROUND(AO$7*$F692,2),$G692,0)</f>
        <v>0</v>
      </c>
      <c r="AQ692" s="141">
        <f t="shared" si="4099"/>
        <v>0</v>
      </c>
      <c r="AR692" s="141">
        <f t="shared" si="4100"/>
        <v>0</v>
      </c>
      <c r="AS692" s="141">
        <f t="shared" si="4101"/>
        <v>0</v>
      </c>
      <c r="AT692" s="141">
        <f t="shared" si="4102"/>
        <v>0</v>
      </c>
      <c r="AU692" s="141">
        <f>IF($H692&gt;0,#REF!,0)</f>
        <v>0</v>
      </c>
      <c r="AV692" s="141">
        <f t="shared" si="4103"/>
        <v>0</v>
      </c>
      <c r="AW692" s="141">
        <f>IF($H692&gt;0,#REF!,0)</f>
        <v>0</v>
      </c>
      <c r="AX692" s="141">
        <f t="shared" si="4104"/>
        <v>0</v>
      </c>
      <c r="AY692" s="247">
        <f t="shared" si="3887"/>
        <v>0</v>
      </c>
      <c r="AZ692" s="85"/>
      <c r="BA692" s="86">
        <v>0</v>
      </c>
    </row>
    <row r="693" spans="1:53" ht="45.75" x14ac:dyDescent="0.65">
      <c r="A693" s="87" t="str">
        <f>IF(E693+G693&gt;0,A690,"")</f>
        <v/>
      </c>
      <c r="B693" s="87" t="str">
        <f>IF(E693+G693&gt;0,B690,"")</f>
        <v/>
      </c>
      <c r="C693" s="76">
        <f>C691</f>
        <v>6</v>
      </c>
      <c r="D693" s="77" t="s">
        <v>373</v>
      </c>
      <c r="E693" s="78">
        <v>0</v>
      </c>
      <c r="F693" s="137">
        <v>1.1000000000000001</v>
      </c>
      <c r="G693" s="78">
        <v>0</v>
      </c>
      <c r="H693" s="249">
        <f t="shared" si="3886"/>
        <v>0</v>
      </c>
      <c r="I693" s="80">
        <f>SUMIF(Y$14:AT$14,C693,Y$7:AT$7)</f>
        <v>0</v>
      </c>
      <c r="J693" s="81">
        <f t="shared" si="4083"/>
        <v>0</v>
      </c>
      <c r="K693" s="80">
        <f t="shared" si="4084"/>
        <v>0</v>
      </c>
      <c r="L693" s="81">
        <f t="shared" si="4085"/>
        <v>0</v>
      </c>
      <c r="M693" s="81">
        <f t="shared" si="4086"/>
        <v>0</v>
      </c>
      <c r="N693" s="82"/>
      <c r="O693" s="81">
        <f t="shared" si="4087"/>
        <v>0</v>
      </c>
      <c r="Q693" s="83">
        <f t="shared" si="3895"/>
        <v>153.91</v>
      </c>
      <c r="R693" s="81">
        <f t="shared" si="4088"/>
        <v>0</v>
      </c>
      <c r="S693" s="83">
        <f t="shared" si="4089"/>
        <v>169.3</v>
      </c>
      <c r="T693" s="81">
        <f t="shared" si="4090"/>
        <v>0</v>
      </c>
      <c r="U693" s="81">
        <f t="shared" si="4091"/>
        <v>0</v>
      </c>
      <c r="V693" s="82"/>
      <c r="W693" s="81">
        <f t="shared" si="4092"/>
        <v>0</v>
      </c>
      <c r="X693" s="10"/>
      <c r="Y693" s="151"/>
      <c r="Z693" s="151"/>
      <c r="AA693" s="151"/>
      <c r="AB693" s="151"/>
      <c r="AC693" s="151"/>
      <c r="AD693" s="151"/>
      <c r="AE693" s="159"/>
      <c r="AF693" s="159"/>
      <c r="AG693" s="159"/>
      <c r="AH693" s="159"/>
      <c r="AI693" s="84">
        <f>IF($I693=AI$7,$E693,0)</f>
        <v>0</v>
      </c>
      <c r="AJ693" s="84">
        <f>IF($K693=ROUND(AI$7*$F693,2),$G693,0)</f>
        <v>0</v>
      </c>
      <c r="AK693" s="141">
        <f t="shared" si="4094"/>
        <v>0</v>
      </c>
      <c r="AL693" s="141">
        <f t="shared" si="4095"/>
        <v>0</v>
      </c>
      <c r="AM693" s="141">
        <f t="shared" si="4096"/>
        <v>0</v>
      </c>
      <c r="AN693" s="141">
        <f t="shared" si="4097"/>
        <v>0</v>
      </c>
      <c r="AO693" s="84">
        <f>IF($I693=AO$7,$E693,0)</f>
        <v>0</v>
      </c>
      <c r="AP693" s="84">
        <f>IF($K693=ROUND(AO$7*$F693,2),$G693,0)</f>
        <v>0</v>
      </c>
      <c r="AQ693" s="141">
        <f t="shared" si="4099"/>
        <v>0</v>
      </c>
      <c r="AR693" s="141">
        <f t="shared" si="4100"/>
        <v>0</v>
      </c>
      <c r="AS693" s="141">
        <f t="shared" si="4101"/>
        <v>0</v>
      </c>
      <c r="AT693" s="141">
        <f t="shared" si="4102"/>
        <v>0</v>
      </c>
      <c r="AU693" s="141">
        <f>IF($H693&gt;0,#REF!,0)</f>
        <v>0</v>
      </c>
      <c r="AV693" s="141">
        <f t="shared" si="4103"/>
        <v>0</v>
      </c>
      <c r="AW693" s="141">
        <f>IF($H693&gt;0,#REF!,0)</f>
        <v>0</v>
      </c>
      <c r="AX693" s="141">
        <f t="shared" si="4104"/>
        <v>0</v>
      </c>
      <c r="AY693" s="247">
        <f t="shared" si="3887"/>
        <v>0</v>
      </c>
      <c r="AZ693" s="85"/>
      <c r="BA693" s="86">
        <v>0</v>
      </c>
    </row>
    <row r="694" spans="1:53" ht="45.75" x14ac:dyDescent="0.65">
      <c r="A694" s="74" t="s">
        <v>374</v>
      </c>
      <c r="B694" s="74" t="s">
        <v>46</v>
      </c>
      <c r="C694" s="76">
        <f>C695</f>
        <v>7</v>
      </c>
      <c r="D694" s="77" t="s">
        <v>375</v>
      </c>
      <c r="E694" s="78">
        <v>0.82199999999999995</v>
      </c>
      <c r="F694" s="137">
        <v>1.5</v>
      </c>
      <c r="G694" s="78">
        <v>0</v>
      </c>
      <c r="H694" s="249">
        <f t="shared" si="3886"/>
        <v>8.2199999999999992E-4</v>
      </c>
      <c r="I694" s="80">
        <f>SUMIF(Y$14:AT$14,C694,Y$6:AT$6)</f>
        <v>0</v>
      </c>
      <c r="J694" s="81">
        <f>IF(H694=0,ROUND(E694*I694,2),ROUND(H694*E694,2))</f>
        <v>0</v>
      </c>
      <c r="K694" s="80">
        <f>ROUND(F694*I694,2)</f>
        <v>0</v>
      </c>
      <c r="L694" s="81">
        <f>IF(H694=0,ROUND(ROUND(F694*I694,2)*G694,2),ROUND(G694*H694,2))</f>
        <v>0</v>
      </c>
      <c r="M694" s="81">
        <f>L694-ROUND(G694*I694,2)</f>
        <v>0</v>
      </c>
      <c r="N694" s="82"/>
      <c r="O694" s="81">
        <f>J694+L694+N694</f>
        <v>0</v>
      </c>
      <c r="Q694" s="83">
        <f t="shared" si="3895"/>
        <v>153.91</v>
      </c>
      <c r="R694" s="81">
        <f>ROUND(Q694*E694,2)</f>
        <v>126.51</v>
      </c>
      <c r="S694" s="83">
        <f>ROUND(F694*Q694,2)</f>
        <v>230.87</v>
      </c>
      <c r="T694" s="81">
        <f>ROUND(S694*G694,2)</f>
        <v>0</v>
      </c>
      <c r="U694" s="81">
        <f>T694-ROUND(Q694*G694,2)</f>
        <v>0</v>
      </c>
      <c r="V694" s="82"/>
      <c r="W694" s="81">
        <f>R694+T694+V694</f>
        <v>126.51</v>
      </c>
      <c r="X694" s="10"/>
      <c r="Y694" s="151"/>
      <c r="Z694" s="151"/>
      <c r="AA694" s="151"/>
      <c r="AB694" s="151"/>
      <c r="AC694" s="151"/>
      <c r="AD694" s="151"/>
      <c r="AE694" s="159"/>
      <c r="AF694" s="159"/>
      <c r="AG694" s="159"/>
      <c r="AH694" s="159"/>
      <c r="AI694" s="84">
        <f>IF($I694=AI$6,$E694,0)</f>
        <v>0</v>
      </c>
      <c r="AJ694" s="84">
        <f t="shared" ref="AJ694:AJ695" si="4105">IF($K694=ROUND(AI$6*$F694,2),$G694,0)</f>
        <v>0</v>
      </c>
      <c r="AK694" s="141">
        <f>IF($H694&gt;0,AI694,0)</f>
        <v>0</v>
      </c>
      <c r="AL694" s="141">
        <f>IF(AK694&gt;0,1,0)</f>
        <v>0</v>
      </c>
      <c r="AM694" s="141">
        <f>IF($H694&gt;0,AJ694,0)</f>
        <v>0</v>
      </c>
      <c r="AN694" s="141">
        <f>IF(AM694&gt;0,1,0)</f>
        <v>0</v>
      </c>
      <c r="AO694" s="84">
        <f>IF($I694=AO$6,$E694,0)</f>
        <v>0</v>
      </c>
      <c r="AP694" s="84">
        <f t="shared" ref="AP694:AP695" si="4106">IF($K694=ROUND(AO$6*$F694,2),$G694,0)</f>
        <v>0</v>
      </c>
      <c r="AQ694" s="141">
        <f>IF($H694&gt;0,AO694,0)</f>
        <v>0</v>
      </c>
      <c r="AR694" s="141">
        <f>IF(AQ694&gt;0,1,0)</f>
        <v>0</v>
      </c>
      <c r="AS694" s="141">
        <f>IF($H694&gt;0,AP694,0)</f>
        <v>0</v>
      </c>
      <c r="AT694" s="141">
        <f>IF(AS694&gt;0,1,0)</f>
        <v>0</v>
      </c>
      <c r="AU694" s="141" t="e">
        <f>IF($H694&gt;0,#REF!,0)</f>
        <v>#REF!</v>
      </c>
      <c r="AV694" s="141" t="e">
        <f>IF(AU694&gt;0,1,0)</f>
        <v>#REF!</v>
      </c>
      <c r="AW694" s="141" t="e">
        <f>IF($H694&gt;0,#REF!,0)</f>
        <v>#REF!</v>
      </c>
      <c r="AX694" s="141" t="e">
        <f>IF(AW694&gt;0,1,0)</f>
        <v>#REF!</v>
      </c>
      <c r="AY694" s="247">
        <f t="shared" si="3887"/>
        <v>8.0000000000000004E-4</v>
      </c>
      <c r="AZ694" s="85"/>
      <c r="BA694" s="86">
        <v>0.8</v>
      </c>
    </row>
    <row r="695" spans="1:53" ht="45.75" x14ac:dyDescent="0.65">
      <c r="A695" s="87" t="str">
        <f>IF(E695+G695&gt;0,A694,"")</f>
        <v/>
      </c>
      <c r="B695" s="87" t="str">
        <f>IF(E695+G695&gt;0,B694,"")</f>
        <v/>
      </c>
      <c r="C695" s="76">
        <v>7</v>
      </c>
      <c r="D695" s="77" t="s">
        <v>375</v>
      </c>
      <c r="E695" s="78">
        <v>0</v>
      </c>
      <c r="F695" s="137">
        <v>1.1000000000000001</v>
      </c>
      <c r="G695" s="78">
        <v>0</v>
      </c>
      <c r="H695" s="249">
        <f t="shared" si="3886"/>
        <v>0</v>
      </c>
      <c r="I695" s="80">
        <f>SUMIF(Y$14:AT$14,C695,Y$6:AT$6)</f>
        <v>0</v>
      </c>
      <c r="J695" s="81">
        <f t="shared" ref="J695:J697" si="4107">IF(H695=0,ROUND(E695*I695,2),ROUND(H695*E695,2))</f>
        <v>0</v>
      </c>
      <c r="K695" s="80">
        <f t="shared" ref="K695:K697" si="4108">ROUND(F695*I695,2)</f>
        <v>0</v>
      </c>
      <c r="L695" s="81">
        <f t="shared" ref="L695:L697" si="4109">IF(H695=0,ROUND(ROUND(F695*I695,2)*G695,2),ROUND(G695*H695,2))</f>
        <v>0</v>
      </c>
      <c r="M695" s="81">
        <f t="shared" ref="M695:M697" si="4110">L695-ROUND(G695*I695,2)</f>
        <v>0</v>
      </c>
      <c r="N695" s="82"/>
      <c r="O695" s="81">
        <f t="shared" ref="O695:O697" si="4111">J695+L695+N695</f>
        <v>0</v>
      </c>
      <c r="Q695" s="83">
        <f t="shared" si="3895"/>
        <v>153.91</v>
      </c>
      <c r="R695" s="81">
        <f t="shared" ref="R695:R697" si="4112">ROUND(Q695*E695,2)</f>
        <v>0</v>
      </c>
      <c r="S695" s="83">
        <f t="shared" ref="S695:S697" si="4113">ROUND(F695*Q695,2)</f>
        <v>169.3</v>
      </c>
      <c r="T695" s="81">
        <f t="shared" ref="T695:T697" si="4114">ROUND(S695*G695,2)</f>
        <v>0</v>
      </c>
      <c r="U695" s="81">
        <f t="shared" ref="U695:U697" si="4115">T695-ROUND(Q695*G695,2)</f>
        <v>0</v>
      </c>
      <c r="V695" s="82"/>
      <c r="W695" s="81">
        <f t="shared" ref="W695:W697" si="4116">R695+T695+V695</f>
        <v>0</v>
      </c>
      <c r="X695" s="10"/>
      <c r="Y695" s="151"/>
      <c r="Z695" s="151"/>
      <c r="AA695" s="151"/>
      <c r="AB695" s="151"/>
      <c r="AC695" s="151"/>
      <c r="AD695" s="151"/>
      <c r="AE695" s="159"/>
      <c r="AF695" s="159"/>
      <c r="AG695" s="159"/>
      <c r="AH695" s="159"/>
      <c r="AI695" s="84">
        <f t="shared" ref="AI695" si="4117">IF($I695=AI$6,$E695,0)</f>
        <v>0</v>
      </c>
      <c r="AJ695" s="84">
        <f t="shared" si="4105"/>
        <v>0</v>
      </c>
      <c r="AK695" s="141">
        <f t="shared" ref="AK695:AK697" si="4118">IF($H695&gt;0,AI695,0)</f>
        <v>0</v>
      </c>
      <c r="AL695" s="141">
        <f t="shared" ref="AL695:AL697" si="4119">IF(AK695&gt;0,1,0)</f>
        <v>0</v>
      </c>
      <c r="AM695" s="141">
        <f t="shared" ref="AM695:AM697" si="4120">IF($H695&gt;0,AJ695,0)</f>
        <v>0</v>
      </c>
      <c r="AN695" s="141">
        <f t="shared" ref="AN695:AN697" si="4121">IF(AM695&gt;0,1,0)</f>
        <v>0</v>
      </c>
      <c r="AO695" s="84">
        <f t="shared" ref="AO695" si="4122">IF($I695=AO$6,$E695,0)</f>
        <v>0</v>
      </c>
      <c r="AP695" s="84">
        <f t="shared" si="4106"/>
        <v>0</v>
      </c>
      <c r="AQ695" s="141">
        <f t="shared" ref="AQ695:AQ697" si="4123">IF($H695&gt;0,AO695,0)</f>
        <v>0</v>
      </c>
      <c r="AR695" s="141">
        <f t="shared" ref="AR695:AR697" si="4124">IF(AQ695&gt;0,1,0)</f>
        <v>0</v>
      </c>
      <c r="AS695" s="141">
        <f t="shared" ref="AS695:AS697" si="4125">IF($H695&gt;0,AP695,0)</f>
        <v>0</v>
      </c>
      <c r="AT695" s="141">
        <f t="shared" ref="AT695:AT697" si="4126">IF(AS695&gt;0,1,0)</f>
        <v>0</v>
      </c>
      <c r="AU695" s="141">
        <f>IF($H695&gt;0,#REF!,0)</f>
        <v>0</v>
      </c>
      <c r="AV695" s="141">
        <f t="shared" ref="AV695:AV697" si="4127">IF(AU695&gt;0,1,0)</f>
        <v>0</v>
      </c>
      <c r="AW695" s="141">
        <f>IF($H695&gt;0,#REF!,0)</f>
        <v>0</v>
      </c>
      <c r="AX695" s="141">
        <f t="shared" ref="AX695:AX697" si="4128">IF(AW695&gt;0,1,0)</f>
        <v>0</v>
      </c>
      <c r="AY695" s="247">
        <f t="shared" si="3887"/>
        <v>0</v>
      </c>
      <c r="AZ695" s="85"/>
      <c r="BA695" s="86">
        <v>0</v>
      </c>
    </row>
    <row r="696" spans="1:53" ht="45.75" x14ac:dyDescent="0.65">
      <c r="A696" s="87" t="str">
        <f>IF(E696+G696&gt;0,A694,"")</f>
        <v/>
      </c>
      <c r="B696" s="87" t="str">
        <f>IF(E696+G696&gt;0,B694,"")</f>
        <v/>
      </c>
      <c r="C696" s="76">
        <f>C695</f>
        <v>7</v>
      </c>
      <c r="D696" s="77" t="s">
        <v>375</v>
      </c>
      <c r="E696" s="78">
        <v>0</v>
      </c>
      <c r="F696" s="137">
        <v>1.5</v>
      </c>
      <c r="G696" s="78">
        <v>0</v>
      </c>
      <c r="H696" s="249">
        <f t="shared" si="3886"/>
        <v>0</v>
      </c>
      <c r="I696" s="80">
        <f>SUMIF(Y$14:AT$14,C696,Y$7:AT$7)</f>
        <v>0</v>
      </c>
      <c r="J696" s="81">
        <f t="shared" si="4107"/>
        <v>0</v>
      </c>
      <c r="K696" s="80">
        <f t="shared" si="4108"/>
        <v>0</v>
      </c>
      <c r="L696" s="81">
        <f t="shared" si="4109"/>
        <v>0</v>
      </c>
      <c r="M696" s="81">
        <f t="shared" si="4110"/>
        <v>0</v>
      </c>
      <c r="N696" s="82"/>
      <c r="O696" s="81">
        <f t="shared" si="4111"/>
        <v>0</v>
      </c>
      <c r="Q696" s="83">
        <f t="shared" si="3895"/>
        <v>153.91</v>
      </c>
      <c r="R696" s="81">
        <f t="shared" si="4112"/>
        <v>0</v>
      </c>
      <c r="S696" s="83">
        <f t="shared" si="4113"/>
        <v>230.87</v>
      </c>
      <c r="T696" s="81">
        <f t="shared" si="4114"/>
        <v>0</v>
      </c>
      <c r="U696" s="81">
        <f t="shared" si="4115"/>
        <v>0</v>
      </c>
      <c r="V696" s="82"/>
      <c r="W696" s="81">
        <f t="shared" si="4116"/>
        <v>0</v>
      </c>
      <c r="X696" s="10"/>
      <c r="Y696" s="151"/>
      <c r="Z696" s="151"/>
      <c r="AA696" s="151"/>
      <c r="AB696" s="151"/>
      <c r="AC696" s="151"/>
      <c r="AD696" s="151"/>
      <c r="AE696" s="159"/>
      <c r="AF696" s="159"/>
      <c r="AG696" s="159"/>
      <c r="AH696" s="159"/>
      <c r="AI696" s="84">
        <f>IF($I696=AI$7,$E696,0)</f>
        <v>0</v>
      </c>
      <c r="AJ696" s="84">
        <f>IF($K696=ROUND(AI$7*$F696,2),$G696,0)</f>
        <v>0</v>
      </c>
      <c r="AK696" s="141">
        <f t="shared" si="4118"/>
        <v>0</v>
      </c>
      <c r="AL696" s="141">
        <f t="shared" si="4119"/>
        <v>0</v>
      </c>
      <c r="AM696" s="141">
        <f t="shared" si="4120"/>
        <v>0</v>
      </c>
      <c r="AN696" s="141">
        <f t="shared" si="4121"/>
        <v>0</v>
      </c>
      <c r="AO696" s="84">
        <f>IF($I696=AO$7,$E696,0)</f>
        <v>0</v>
      </c>
      <c r="AP696" s="84">
        <f>IF($K696=ROUND(AO$7*$F696,2),$G696,0)</f>
        <v>0</v>
      </c>
      <c r="AQ696" s="141">
        <f t="shared" si="4123"/>
        <v>0</v>
      </c>
      <c r="AR696" s="141">
        <f t="shared" si="4124"/>
        <v>0</v>
      </c>
      <c r="AS696" s="141">
        <f t="shared" si="4125"/>
        <v>0</v>
      </c>
      <c r="AT696" s="141">
        <f t="shared" si="4126"/>
        <v>0</v>
      </c>
      <c r="AU696" s="141">
        <f>IF($H696&gt;0,#REF!,0)</f>
        <v>0</v>
      </c>
      <c r="AV696" s="141">
        <f t="shared" si="4127"/>
        <v>0</v>
      </c>
      <c r="AW696" s="141">
        <f>IF($H696&gt;0,#REF!,0)</f>
        <v>0</v>
      </c>
      <c r="AX696" s="141">
        <f t="shared" si="4128"/>
        <v>0</v>
      </c>
      <c r="AY696" s="247">
        <f t="shared" si="3887"/>
        <v>0</v>
      </c>
      <c r="AZ696" s="85"/>
      <c r="BA696" s="86">
        <v>0</v>
      </c>
    </row>
    <row r="697" spans="1:53" ht="45.75" x14ac:dyDescent="0.65">
      <c r="A697" s="87" t="str">
        <f>IF(E697+G697&gt;0,A694,"")</f>
        <v/>
      </c>
      <c r="B697" s="87" t="str">
        <f>IF(E697+G697&gt;0,B694,"")</f>
        <v/>
      </c>
      <c r="C697" s="76">
        <f>C695</f>
        <v>7</v>
      </c>
      <c r="D697" s="77" t="s">
        <v>375</v>
      </c>
      <c r="E697" s="78">
        <v>0</v>
      </c>
      <c r="F697" s="137">
        <v>1.1000000000000001</v>
      </c>
      <c r="G697" s="78">
        <v>0</v>
      </c>
      <c r="H697" s="249">
        <f t="shared" si="3886"/>
        <v>0</v>
      </c>
      <c r="I697" s="80">
        <f>SUMIF(Y$14:AT$14,C697,Y$7:AT$7)</f>
        <v>0</v>
      </c>
      <c r="J697" s="81">
        <f t="shared" si="4107"/>
        <v>0</v>
      </c>
      <c r="K697" s="80">
        <f t="shared" si="4108"/>
        <v>0</v>
      </c>
      <c r="L697" s="81">
        <f t="shared" si="4109"/>
        <v>0</v>
      </c>
      <c r="M697" s="81">
        <f t="shared" si="4110"/>
        <v>0</v>
      </c>
      <c r="N697" s="82"/>
      <c r="O697" s="81">
        <f t="shared" si="4111"/>
        <v>0</v>
      </c>
      <c r="Q697" s="83">
        <f t="shared" si="3895"/>
        <v>153.91</v>
      </c>
      <c r="R697" s="81">
        <f t="shared" si="4112"/>
        <v>0</v>
      </c>
      <c r="S697" s="83">
        <f t="shared" si="4113"/>
        <v>169.3</v>
      </c>
      <c r="T697" s="81">
        <f t="shared" si="4114"/>
        <v>0</v>
      </c>
      <c r="U697" s="81">
        <f t="shared" si="4115"/>
        <v>0</v>
      </c>
      <c r="V697" s="82"/>
      <c r="W697" s="81">
        <f t="shared" si="4116"/>
        <v>0</v>
      </c>
      <c r="X697" s="10"/>
      <c r="Y697" s="151"/>
      <c r="Z697" s="151"/>
      <c r="AA697" s="151"/>
      <c r="AB697" s="151"/>
      <c r="AC697" s="151"/>
      <c r="AD697" s="151"/>
      <c r="AE697" s="159"/>
      <c r="AF697" s="159"/>
      <c r="AG697" s="159"/>
      <c r="AH697" s="159"/>
      <c r="AI697" s="84">
        <f>IF($I697=AI$7,$E697,0)</f>
        <v>0</v>
      </c>
      <c r="AJ697" s="84">
        <f>IF($K697=ROUND(AI$7*$F697,2),$G697,0)</f>
        <v>0</v>
      </c>
      <c r="AK697" s="141">
        <f t="shared" si="4118"/>
        <v>0</v>
      </c>
      <c r="AL697" s="141">
        <f t="shared" si="4119"/>
        <v>0</v>
      </c>
      <c r="AM697" s="141">
        <f t="shared" si="4120"/>
        <v>0</v>
      </c>
      <c r="AN697" s="141">
        <f t="shared" si="4121"/>
        <v>0</v>
      </c>
      <c r="AO697" s="84">
        <f>IF($I697=AO$7,$E697,0)</f>
        <v>0</v>
      </c>
      <c r="AP697" s="84">
        <f>IF($K697=ROUND(AO$7*$F697,2),$G697,0)</f>
        <v>0</v>
      </c>
      <c r="AQ697" s="141">
        <f t="shared" si="4123"/>
        <v>0</v>
      </c>
      <c r="AR697" s="141">
        <f t="shared" si="4124"/>
        <v>0</v>
      </c>
      <c r="AS697" s="141">
        <f t="shared" si="4125"/>
        <v>0</v>
      </c>
      <c r="AT697" s="141">
        <f t="shared" si="4126"/>
        <v>0</v>
      </c>
      <c r="AU697" s="141">
        <f>IF($H697&gt;0,#REF!,0)</f>
        <v>0</v>
      </c>
      <c r="AV697" s="141">
        <f t="shared" si="4127"/>
        <v>0</v>
      </c>
      <c r="AW697" s="141">
        <f>IF($H697&gt;0,#REF!,0)</f>
        <v>0</v>
      </c>
      <c r="AX697" s="141">
        <f t="shared" si="4128"/>
        <v>0</v>
      </c>
      <c r="AY697" s="247">
        <f t="shared" si="3887"/>
        <v>0</v>
      </c>
      <c r="AZ697" s="85"/>
      <c r="BA697" s="86">
        <v>0</v>
      </c>
    </row>
    <row r="698" spans="1:53" ht="45.75" x14ac:dyDescent="0.65">
      <c r="A698" s="74" t="s">
        <v>376</v>
      </c>
      <c r="B698" s="74" t="s">
        <v>46</v>
      </c>
      <c r="C698" s="76">
        <f>C699</f>
        <v>6</v>
      </c>
      <c r="D698" s="77" t="s">
        <v>377</v>
      </c>
      <c r="E698" s="78">
        <v>1.069</v>
      </c>
      <c r="F698" s="137">
        <v>1.5</v>
      </c>
      <c r="G698" s="78">
        <v>0</v>
      </c>
      <c r="H698" s="249">
        <f t="shared" si="3886"/>
        <v>1.0689999999999999E-3</v>
      </c>
      <c r="I698" s="80">
        <f>SUMIF(Y$14:AT$14,C698,Y$6:AT$6)</f>
        <v>0</v>
      </c>
      <c r="J698" s="81">
        <f>IF(H698=0,ROUND(E698*I698,2),ROUND(H698*E698,2))</f>
        <v>0</v>
      </c>
      <c r="K698" s="80">
        <f>ROUND(F698*I698,2)</f>
        <v>0</v>
      </c>
      <c r="L698" s="81">
        <f>IF(H698=0,ROUND(ROUND(F698*I698,2)*G698,2),ROUND(G698*H698,2))</f>
        <v>0</v>
      </c>
      <c r="M698" s="81">
        <f>L698-ROUND(G698*I698,2)</f>
        <v>0</v>
      </c>
      <c r="N698" s="82"/>
      <c r="O698" s="81">
        <f>J698+L698+N698</f>
        <v>0</v>
      </c>
      <c r="Q698" s="83">
        <f t="shared" si="3895"/>
        <v>153.91</v>
      </c>
      <c r="R698" s="81">
        <f>ROUND(Q698*E698,2)</f>
        <v>164.53</v>
      </c>
      <c r="S698" s="83">
        <f>ROUND(F698*Q698,2)</f>
        <v>230.87</v>
      </c>
      <c r="T698" s="81">
        <f>ROUND(S698*G698,2)</f>
        <v>0</v>
      </c>
      <c r="U698" s="81">
        <f>T698-ROUND(Q698*G698,2)</f>
        <v>0</v>
      </c>
      <c r="V698" s="82"/>
      <c r="W698" s="81">
        <f>R698+T698+V698</f>
        <v>164.53</v>
      </c>
      <c r="X698" s="10"/>
      <c r="Y698" s="151"/>
      <c r="Z698" s="151"/>
      <c r="AA698" s="151"/>
      <c r="AB698" s="151"/>
      <c r="AC698" s="151"/>
      <c r="AD698" s="151"/>
      <c r="AE698" s="159"/>
      <c r="AF698" s="159"/>
      <c r="AG698" s="159"/>
      <c r="AH698" s="159"/>
      <c r="AI698" s="84">
        <f>IF($I698=AI$6,$E698,0)</f>
        <v>0</v>
      </c>
      <c r="AJ698" s="84">
        <f t="shared" ref="AJ698:AJ699" si="4129">IF($K698=ROUND(AI$6*$F698,2),$G698,0)</f>
        <v>0</v>
      </c>
      <c r="AK698" s="141">
        <f>IF($H698&gt;0,AI698,0)</f>
        <v>0</v>
      </c>
      <c r="AL698" s="141">
        <f>IF(AK698&gt;0,1,0)</f>
        <v>0</v>
      </c>
      <c r="AM698" s="141">
        <f>IF($H698&gt;0,AJ698,0)</f>
        <v>0</v>
      </c>
      <c r="AN698" s="141">
        <f>IF(AM698&gt;0,1,0)</f>
        <v>0</v>
      </c>
      <c r="AO698" s="84">
        <f>IF($I698=AO$6,$E698,0)</f>
        <v>0</v>
      </c>
      <c r="AP698" s="84">
        <f t="shared" ref="AP698:AP699" si="4130">IF($K698=ROUND(AO$6*$F698,2),$G698,0)</f>
        <v>0</v>
      </c>
      <c r="AQ698" s="141">
        <f>IF($H698&gt;0,AO698,0)</f>
        <v>0</v>
      </c>
      <c r="AR698" s="141">
        <f>IF(AQ698&gt;0,1,0)</f>
        <v>0</v>
      </c>
      <c r="AS698" s="141">
        <f>IF($H698&gt;0,AP698,0)</f>
        <v>0</v>
      </c>
      <c r="AT698" s="141">
        <f>IF(AS698&gt;0,1,0)</f>
        <v>0</v>
      </c>
      <c r="AU698" s="141" t="e">
        <f>IF($H698&gt;0,#REF!,0)</f>
        <v>#REF!</v>
      </c>
      <c r="AV698" s="141" t="e">
        <f>IF(AU698&gt;0,1,0)</f>
        <v>#REF!</v>
      </c>
      <c r="AW698" s="141" t="e">
        <f>IF($H698&gt;0,#REF!,0)</f>
        <v>#REF!</v>
      </c>
      <c r="AX698" s="141" t="e">
        <f>IF(AW698&gt;0,1,0)</f>
        <v>#REF!</v>
      </c>
      <c r="AY698" s="247">
        <f t="shared" si="3887"/>
        <v>1.1999999999999999E-3</v>
      </c>
      <c r="AZ698" s="85"/>
      <c r="BA698" s="86">
        <v>1.2</v>
      </c>
    </row>
    <row r="699" spans="1:53" ht="45.75" x14ac:dyDescent="0.65">
      <c r="A699" s="87" t="str">
        <f>IF(E699+G699&gt;0,A698,"")</f>
        <v/>
      </c>
      <c r="B699" s="87" t="str">
        <f>IF(E699+G699&gt;0,B698,"")</f>
        <v/>
      </c>
      <c r="C699" s="76">
        <v>6</v>
      </c>
      <c r="D699" s="77" t="s">
        <v>377</v>
      </c>
      <c r="E699" s="78">
        <v>0</v>
      </c>
      <c r="F699" s="137">
        <v>1.1000000000000001</v>
      </c>
      <c r="G699" s="78">
        <v>0</v>
      </c>
      <c r="H699" s="249">
        <f t="shared" si="3886"/>
        <v>0</v>
      </c>
      <c r="I699" s="80">
        <f>SUMIF(Y$14:AT$14,C699,Y$6:AT$6)</f>
        <v>0</v>
      </c>
      <c r="J699" s="81">
        <f t="shared" ref="J699:J701" si="4131">IF(H699=0,ROUND(E699*I699,2),ROUND(H699*E699,2))</f>
        <v>0</v>
      </c>
      <c r="K699" s="80">
        <f t="shared" ref="K699:K701" si="4132">ROUND(F699*I699,2)</f>
        <v>0</v>
      </c>
      <c r="L699" s="81">
        <f t="shared" ref="L699:L701" si="4133">IF(H699=0,ROUND(ROUND(F699*I699,2)*G699,2),ROUND(G699*H699,2))</f>
        <v>0</v>
      </c>
      <c r="M699" s="81">
        <f t="shared" ref="M699:M701" si="4134">L699-ROUND(G699*I699,2)</f>
        <v>0</v>
      </c>
      <c r="N699" s="82"/>
      <c r="O699" s="81">
        <f t="shared" ref="O699:O701" si="4135">J699+L699+N699</f>
        <v>0</v>
      </c>
      <c r="Q699" s="83">
        <f t="shared" si="3895"/>
        <v>153.91</v>
      </c>
      <c r="R699" s="81">
        <f t="shared" ref="R699:R701" si="4136">ROUND(Q699*E699,2)</f>
        <v>0</v>
      </c>
      <c r="S699" s="83">
        <f t="shared" ref="S699:S701" si="4137">ROUND(F699*Q699,2)</f>
        <v>169.3</v>
      </c>
      <c r="T699" s="81">
        <f t="shared" ref="T699:T701" si="4138">ROUND(S699*G699,2)</f>
        <v>0</v>
      </c>
      <c r="U699" s="81">
        <f t="shared" ref="U699:U701" si="4139">T699-ROUND(Q699*G699,2)</f>
        <v>0</v>
      </c>
      <c r="V699" s="82"/>
      <c r="W699" s="81">
        <f t="shared" ref="W699:W701" si="4140">R699+T699+V699</f>
        <v>0</v>
      </c>
      <c r="X699" s="10"/>
      <c r="Y699" s="151"/>
      <c r="Z699" s="151"/>
      <c r="AA699" s="151"/>
      <c r="AB699" s="151"/>
      <c r="AC699" s="151"/>
      <c r="AD699" s="151"/>
      <c r="AE699" s="159"/>
      <c r="AF699" s="159"/>
      <c r="AG699" s="159"/>
      <c r="AH699" s="159"/>
      <c r="AI699" s="84">
        <f t="shared" ref="AI699" si="4141">IF($I699=AI$6,$E699,0)</f>
        <v>0</v>
      </c>
      <c r="AJ699" s="84">
        <f t="shared" si="4129"/>
        <v>0</v>
      </c>
      <c r="AK699" s="141">
        <f t="shared" ref="AK699:AK701" si="4142">IF($H699&gt;0,AI699,0)</f>
        <v>0</v>
      </c>
      <c r="AL699" s="141">
        <f t="shared" ref="AL699:AL701" si="4143">IF(AK699&gt;0,1,0)</f>
        <v>0</v>
      </c>
      <c r="AM699" s="141">
        <f t="shared" ref="AM699:AM701" si="4144">IF($H699&gt;0,AJ699,0)</f>
        <v>0</v>
      </c>
      <c r="AN699" s="141">
        <f t="shared" ref="AN699:AN701" si="4145">IF(AM699&gt;0,1,0)</f>
        <v>0</v>
      </c>
      <c r="AO699" s="84">
        <f t="shared" ref="AO699" si="4146">IF($I699=AO$6,$E699,0)</f>
        <v>0</v>
      </c>
      <c r="AP699" s="84">
        <f t="shared" si="4130"/>
        <v>0</v>
      </c>
      <c r="AQ699" s="141">
        <f t="shared" ref="AQ699:AQ701" si="4147">IF($H699&gt;0,AO699,0)</f>
        <v>0</v>
      </c>
      <c r="AR699" s="141">
        <f t="shared" ref="AR699:AR701" si="4148">IF(AQ699&gt;0,1,0)</f>
        <v>0</v>
      </c>
      <c r="AS699" s="141">
        <f t="shared" ref="AS699:AS701" si="4149">IF($H699&gt;0,AP699,0)</f>
        <v>0</v>
      </c>
      <c r="AT699" s="141">
        <f t="shared" ref="AT699:AT701" si="4150">IF(AS699&gt;0,1,0)</f>
        <v>0</v>
      </c>
      <c r="AU699" s="141">
        <f>IF($H699&gt;0,#REF!,0)</f>
        <v>0</v>
      </c>
      <c r="AV699" s="141">
        <f t="shared" ref="AV699:AV701" si="4151">IF(AU699&gt;0,1,0)</f>
        <v>0</v>
      </c>
      <c r="AW699" s="141">
        <f>IF($H699&gt;0,#REF!,0)</f>
        <v>0</v>
      </c>
      <c r="AX699" s="141">
        <f t="shared" ref="AX699:AX701" si="4152">IF(AW699&gt;0,1,0)</f>
        <v>0</v>
      </c>
      <c r="AY699" s="247">
        <f t="shared" si="3887"/>
        <v>0</v>
      </c>
      <c r="AZ699" s="85"/>
      <c r="BA699" s="86">
        <v>0</v>
      </c>
    </row>
    <row r="700" spans="1:53" ht="45.75" x14ac:dyDescent="0.65">
      <c r="A700" s="87" t="str">
        <f>IF(E700+G700&gt;0,A698,"")</f>
        <v/>
      </c>
      <c r="B700" s="87" t="str">
        <f>IF(E700+G700&gt;0,B698,"")</f>
        <v/>
      </c>
      <c r="C700" s="76">
        <f>C699</f>
        <v>6</v>
      </c>
      <c r="D700" s="77" t="s">
        <v>377</v>
      </c>
      <c r="E700" s="78">
        <v>0</v>
      </c>
      <c r="F700" s="137">
        <v>1.5</v>
      </c>
      <c r="G700" s="78">
        <v>0</v>
      </c>
      <c r="H700" s="249">
        <f t="shared" si="3886"/>
        <v>0</v>
      </c>
      <c r="I700" s="80">
        <f>SUMIF(Y$14:AT$14,C700,Y$7:AT$7)</f>
        <v>0</v>
      </c>
      <c r="J700" s="81">
        <f t="shared" si="4131"/>
        <v>0</v>
      </c>
      <c r="K700" s="80">
        <f t="shared" si="4132"/>
        <v>0</v>
      </c>
      <c r="L700" s="81">
        <f t="shared" si="4133"/>
        <v>0</v>
      </c>
      <c r="M700" s="81">
        <f t="shared" si="4134"/>
        <v>0</v>
      </c>
      <c r="N700" s="82"/>
      <c r="O700" s="81">
        <f t="shared" si="4135"/>
        <v>0</v>
      </c>
      <c r="Q700" s="83">
        <f t="shared" si="3895"/>
        <v>153.91</v>
      </c>
      <c r="R700" s="81">
        <f t="shared" si="4136"/>
        <v>0</v>
      </c>
      <c r="S700" s="83">
        <f t="shared" si="4137"/>
        <v>230.87</v>
      </c>
      <c r="T700" s="81">
        <f t="shared" si="4138"/>
        <v>0</v>
      </c>
      <c r="U700" s="81">
        <f t="shared" si="4139"/>
        <v>0</v>
      </c>
      <c r="V700" s="82"/>
      <c r="W700" s="81">
        <f t="shared" si="4140"/>
        <v>0</v>
      </c>
      <c r="X700" s="10"/>
      <c r="Y700" s="151"/>
      <c r="Z700" s="151"/>
      <c r="AA700" s="151"/>
      <c r="AB700" s="151"/>
      <c r="AC700" s="151"/>
      <c r="AD700" s="151"/>
      <c r="AE700" s="159"/>
      <c r="AF700" s="159"/>
      <c r="AG700" s="159"/>
      <c r="AH700" s="159"/>
      <c r="AI700" s="84">
        <f>IF($I700=AI$7,$E700,0)</f>
        <v>0</v>
      </c>
      <c r="AJ700" s="84">
        <f>IF($K700=ROUND(AI$7*$F700,2),$G700,0)</f>
        <v>0</v>
      </c>
      <c r="AK700" s="141">
        <f t="shared" si="4142"/>
        <v>0</v>
      </c>
      <c r="AL700" s="141">
        <f t="shared" si="4143"/>
        <v>0</v>
      </c>
      <c r="AM700" s="141">
        <f t="shared" si="4144"/>
        <v>0</v>
      </c>
      <c r="AN700" s="141">
        <f t="shared" si="4145"/>
        <v>0</v>
      </c>
      <c r="AO700" s="84">
        <f>IF($I700=AO$7,$E700,0)</f>
        <v>0</v>
      </c>
      <c r="AP700" s="84">
        <f>IF($K700=ROUND(AO$7*$F700,2),$G700,0)</f>
        <v>0</v>
      </c>
      <c r="AQ700" s="141">
        <f t="shared" si="4147"/>
        <v>0</v>
      </c>
      <c r="AR700" s="141">
        <f t="shared" si="4148"/>
        <v>0</v>
      </c>
      <c r="AS700" s="141">
        <f t="shared" si="4149"/>
        <v>0</v>
      </c>
      <c r="AT700" s="141">
        <f t="shared" si="4150"/>
        <v>0</v>
      </c>
      <c r="AU700" s="141">
        <f>IF($H700&gt;0,#REF!,0)</f>
        <v>0</v>
      </c>
      <c r="AV700" s="141">
        <f t="shared" si="4151"/>
        <v>0</v>
      </c>
      <c r="AW700" s="141">
        <f>IF($H700&gt;0,#REF!,0)</f>
        <v>0</v>
      </c>
      <c r="AX700" s="141">
        <f t="shared" si="4152"/>
        <v>0</v>
      </c>
      <c r="AY700" s="247">
        <f t="shared" si="3887"/>
        <v>0</v>
      </c>
      <c r="AZ700" s="85"/>
      <c r="BA700" s="86">
        <v>0</v>
      </c>
    </row>
    <row r="701" spans="1:53" ht="45.75" x14ac:dyDescent="0.65">
      <c r="A701" s="87" t="str">
        <f>IF(E701+G701&gt;0,A698,"")</f>
        <v/>
      </c>
      <c r="B701" s="87" t="str">
        <f>IF(E701+G701&gt;0,B698,"")</f>
        <v/>
      </c>
      <c r="C701" s="76">
        <f>C699</f>
        <v>6</v>
      </c>
      <c r="D701" s="77" t="s">
        <v>377</v>
      </c>
      <c r="E701" s="78">
        <v>0</v>
      </c>
      <c r="F701" s="137">
        <v>1.1000000000000001</v>
      </c>
      <c r="G701" s="78">
        <v>0</v>
      </c>
      <c r="H701" s="249">
        <f t="shared" si="3886"/>
        <v>0</v>
      </c>
      <c r="I701" s="80">
        <f>SUMIF(Y$14:AT$14,C701,Y$7:AT$7)</f>
        <v>0</v>
      </c>
      <c r="J701" s="81">
        <f t="shared" si="4131"/>
        <v>0</v>
      </c>
      <c r="K701" s="80">
        <f t="shared" si="4132"/>
        <v>0</v>
      </c>
      <c r="L701" s="81">
        <f t="shared" si="4133"/>
        <v>0</v>
      </c>
      <c r="M701" s="81">
        <f t="shared" si="4134"/>
        <v>0</v>
      </c>
      <c r="N701" s="82"/>
      <c r="O701" s="81">
        <f t="shared" si="4135"/>
        <v>0</v>
      </c>
      <c r="Q701" s="83">
        <f t="shared" si="3895"/>
        <v>153.91</v>
      </c>
      <c r="R701" s="81">
        <f t="shared" si="4136"/>
        <v>0</v>
      </c>
      <c r="S701" s="83">
        <f t="shared" si="4137"/>
        <v>169.3</v>
      </c>
      <c r="T701" s="81">
        <f t="shared" si="4138"/>
        <v>0</v>
      </c>
      <c r="U701" s="81">
        <f t="shared" si="4139"/>
        <v>0</v>
      </c>
      <c r="V701" s="82"/>
      <c r="W701" s="81">
        <f t="shared" si="4140"/>
        <v>0</v>
      </c>
      <c r="X701" s="10"/>
      <c r="Y701" s="151"/>
      <c r="Z701" s="151"/>
      <c r="AA701" s="151"/>
      <c r="AB701" s="151"/>
      <c r="AC701" s="151"/>
      <c r="AD701" s="151"/>
      <c r="AE701" s="159"/>
      <c r="AF701" s="159"/>
      <c r="AG701" s="159"/>
      <c r="AH701" s="159"/>
      <c r="AI701" s="84">
        <f>IF($I701=AI$7,$E701,0)</f>
        <v>0</v>
      </c>
      <c r="AJ701" s="84">
        <f>IF($K701=ROUND(AI$7*$F701,2),$G701,0)</f>
        <v>0</v>
      </c>
      <c r="AK701" s="141">
        <f t="shared" si="4142"/>
        <v>0</v>
      </c>
      <c r="AL701" s="141">
        <f t="shared" si="4143"/>
        <v>0</v>
      </c>
      <c r="AM701" s="141">
        <f t="shared" si="4144"/>
        <v>0</v>
      </c>
      <c r="AN701" s="141">
        <f t="shared" si="4145"/>
        <v>0</v>
      </c>
      <c r="AO701" s="84">
        <f>IF($I701=AO$7,$E701,0)</f>
        <v>0</v>
      </c>
      <c r="AP701" s="84">
        <f>IF($K701=ROUND(AO$7*$F701,2),$G701,0)</f>
        <v>0</v>
      </c>
      <c r="AQ701" s="141">
        <f t="shared" si="4147"/>
        <v>0</v>
      </c>
      <c r="AR701" s="141">
        <f t="shared" si="4148"/>
        <v>0</v>
      </c>
      <c r="AS701" s="141">
        <f t="shared" si="4149"/>
        <v>0</v>
      </c>
      <c r="AT701" s="141">
        <f t="shared" si="4150"/>
        <v>0</v>
      </c>
      <c r="AU701" s="141">
        <f>IF($H701&gt;0,#REF!,0)</f>
        <v>0</v>
      </c>
      <c r="AV701" s="141">
        <f t="shared" si="4151"/>
        <v>0</v>
      </c>
      <c r="AW701" s="141">
        <f>IF($H701&gt;0,#REF!,0)</f>
        <v>0</v>
      </c>
      <c r="AX701" s="141">
        <f t="shared" si="4152"/>
        <v>0</v>
      </c>
      <c r="AY701" s="247">
        <f t="shared" si="3887"/>
        <v>0</v>
      </c>
      <c r="AZ701" s="85"/>
      <c r="BA701" s="86">
        <v>0</v>
      </c>
    </row>
    <row r="702" spans="1:53" ht="45.75" x14ac:dyDescent="0.65">
      <c r="A702" s="74" t="s">
        <v>378</v>
      </c>
      <c r="B702" s="74" t="s">
        <v>46</v>
      </c>
      <c r="C702" s="76">
        <f>C703</f>
        <v>7</v>
      </c>
      <c r="D702" s="77" t="s">
        <v>379</v>
      </c>
      <c r="E702" s="78">
        <v>0.10299999999999999</v>
      </c>
      <c r="F702" s="137">
        <v>1.5</v>
      </c>
      <c r="G702" s="78">
        <v>0</v>
      </c>
      <c r="H702" s="249">
        <f t="shared" si="3886"/>
        <v>1.03E-4</v>
      </c>
      <c r="I702" s="80">
        <f>SUMIF(Y$14:AT$14,C702,Y$6:AT$6)</f>
        <v>0</v>
      </c>
      <c r="J702" s="81">
        <f>IF(H702=0,ROUND(E702*I702,2),ROUND(H702*E702,2))</f>
        <v>0</v>
      </c>
      <c r="K702" s="80">
        <f>ROUND(F702*I702,2)</f>
        <v>0</v>
      </c>
      <c r="L702" s="81">
        <f>IF(H702=0,ROUND(ROUND(F702*I702,2)*G702,2),ROUND(G702*H702,2))</f>
        <v>0</v>
      </c>
      <c r="M702" s="81">
        <f>L702-ROUND(G702*I702,2)</f>
        <v>0</v>
      </c>
      <c r="N702" s="82"/>
      <c r="O702" s="81">
        <f>J702+L702+N702</f>
        <v>0</v>
      </c>
      <c r="Q702" s="83">
        <f t="shared" si="3895"/>
        <v>153.91</v>
      </c>
      <c r="R702" s="81">
        <f>ROUND(Q702*E702,2)</f>
        <v>15.85</v>
      </c>
      <c r="S702" s="83">
        <f>ROUND(F702*Q702,2)</f>
        <v>230.87</v>
      </c>
      <c r="T702" s="81">
        <f>ROUND(S702*G702,2)</f>
        <v>0</v>
      </c>
      <c r="U702" s="81">
        <f>T702-ROUND(Q702*G702,2)</f>
        <v>0</v>
      </c>
      <c r="V702" s="82"/>
      <c r="W702" s="81">
        <f>R702+T702+V702</f>
        <v>15.85</v>
      </c>
      <c r="X702" s="10"/>
      <c r="Y702" s="151"/>
      <c r="Z702" s="151"/>
      <c r="AA702" s="151"/>
      <c r="AB702" s="151"/>
      <c r="AC702" s="151"/>
      <c r="AD702" s="151"/>
      <c r="AE702" s="159"/>
      <c r="AF702" s="159"/>
      <c r="AG702" s="159"/>
      <c r="AH702" s="159"/>
      <c r="AI702" s="84">
        <f>IF($I702=AI$6,$E702,0)</f>
        <v>0</v>
      </c>
      <c r="AJ702" s="84">
        <f t="shared" ref="AJ702:AJ703" si="4153">IF($K702=ROUND(AI$6*$F702,2),$G702,0)</f>
        <v>0</v>
      </c>
      <c r="AK702" s="141">
        <f>IF($H702&gt;0,AI702,0)</f>
        <v>0</v>
      </c>
      <c r="AL702" s="141">
        <f>IF(AK702&gt;0,1,0)</f>
        <v>0</v>
      </c>
      <c r="AM702" s="141">
        <f>IF($H702&gt;0,AJ702,0)</f>
        <v>0</v>
      </c>
      <c r="AN702" s="141">
        <f>IF(AM702&gt;0,1,0)</f>
        <v>0</v>
      </c>
      <c r="AO702" s="84">
        <f>IF($I702=AO$6,$E702,0)</f>
        <v>0</v>
      </c>
      <c r="AP702" s="84">
        <f t="shared" ref="AP702:AP703" si="4154">IF($K702=ROUND(AO$6*$F702,2),$G702,0)</f>
        <v>0</v>
      </c>
      <c r="AQ702" s="141">
        <f>IF($H702&gt;0,AO702,0)</f>
        <v>0</v>
      </c>
      <c r="AR702" s="141">
        <f>IF(AQ702&gt;0,1,0)</f>
        <v>0</v>
      </c>
      <c r="AS702" s="141">
        <f>IF($H702&gt;0,AP702,0)</f>
        <v>0</v>
      </c>
      <c r="AT702" s="141">
        <f>IF(AS702&gt;0,1,0)</f>
        <v>0</v>
      </c>
      <c r="AU702" s="141" t="e">
        <f>IF($H702&gt;0,#REF!,0)</f>
        <v>#REF!</v>
      </c>
      <c r="AV702" s="141" t="e">
        <f>IF(AU702&gt;0,1,0)</f>
        <v>#REF!</v>
      </c>
      <c r="AW702" s="141" t="e">
        <f>IF($H702&gt;0,#REF!,0)</f>
        <v>#REF!</v>
      </c>
      <c r="AX702" s="141" t="e">
        <f>IF(AW702&gt;0,1,0)</f>
        <v>#REF!</v>
      </c>
      <c r="AY702" s="247">
        <f t="shared" si="3887"/>
        <v>1.5E-3</v>
      </c>
      <c r="AZ702" s="85"/>
      <c r="BA702" s="86">
        <v>1.5</v>
      </c>
    </row>
    <row r="703" spans="1:53" ht="45.75" x14ac:dyDescent="0.65">
      <c r="A703" s="87" t="str">
        <f>IF(E703+G703&gt;0,A702,"")</f>
        <v/>
      </c>
      <c r="B703" s="87" t="str">
        <f>IF(E703+G703&gt;0,B702,"")</f>
        <v/>
      </c>
      <c r="C703" s="76">
        <v>7</v>
      </c>
      <c r="D703" s="77" t="s">
        <v>379</v>
      </c>
      <c r="E703" s="78">
        <v>0</v>
      </c>
      <c r="F703" s="137">
        <v>1.1000000000000001</v>
      </c>
      <c r="G703" s="78">
        <v>0</v>
      </c>
      <c r="H703" s="249">
        <f t="shared" si="3886"/>
        <v>0</v>
      </c>
      <c r="I703" s="80">
        <f>SUMIF(Y$14:AT$14,C703,Y$6:AT$6)</f>
        <v>0</v>
      </c>
      <c r="J703" s="81">
        <f t="shared" ref="J703:J705" si="4155">IF(H703=0,ROUND(E703*I703,2),ROUND(H703*E703,2))</f>
        <v>0</v>
      </c>
      <c r="K703" s="80">
        <f t="shared" ref="K703:K705" si="4156">ROUND(F703*I703,2)</f>
        <v>0</v>
      </c>
      <c r="L703" s="81">
        <f t="shared" ref="L703:L705" si="4157">IF(H703=0,ROUND(ROUND(F703*I703,2)*G703,2),ROUND(G703*H703,2))</f>
        <v>0</v>
      </c>
      <c r="M703" s="81">
        <f t="shared" ref="M703:M705" si="4158">L703-ROUND(G703*I703,2)</f>
        <v>0</v>
      </c>
      <c r="N703" s="82"/>
      <c r="O703" s="81">
        <f t="shared" ref="O703:O705" si="4159">J703+L703+N703</f>
        <v>0</v>
      </c>
      <c r="Q703" s="83">
        <f t="shared" si="3895"/>
        <v>153.91</v>
      </c>
      <c r="R703" s="81">
        <f t="shared" ref="R703:R705" si="4160">ROUND(Q703*E703,2)</f>
        <v>0</v>
      </c>
      <c r="S703" s="83">
        <f t="shared" ref="S703:S705" si="4161">ROUND(F703*Q703,2)</f>
        <v>169.3</v>
      </c>
      <c r="T703" s="81">
        <f t="shared" ref="T703:T705" si="4162">ROUND(S703*G703,2)</f>
        <v>0</v>
      </c>
      <c r="U703" s="81">
        <f t="shared" ref="U703:U705" si="4163">T703-ROUND(Q703*G703,2)</f>
        <v>0</v>
      </c>
      <c r="V703" s="82"/>
      <c r="W703" s="81">
        <f t="shared" ref="W703:W705" si="4164">R703+T703+V703</f>
        <v>0</v>
      </c>
      <c r="X703" s="10"/>
      <c r="Y703" s="151"/>
      <c r="Z703" s="151"/>
      <c r="AA703" s="151"/>
      <c r="AB703" s="151"/>
      <c r="AC703" s="151"/>
      <c r="AD703" s="151"/>
      <c r="AE703" s="159"/>
      <c r="AF703" s="159"/>
      <c r="AG703" s="159"/>
      <c r="AH703" s="159"/>
      <c r="AI703" s="84">
        <f t="shared" ref="AI703" si="4165">IF($I703=AI$6,$E703,0)</f>
        <v>0</v>
      </c>
      <c r="AJ703" s="84">
        <f t="shared" si="4153"/>
        <v>0</v>
      </c>
      <c r="AK703" s="141">
        <f t="shared" ref="AK703:AK705" si="4166">IF($H703&gt;0,AI703,0)</f>
        <v>0</v>
      </c>
      <c r="AL703" s="141">
        <f t="shared" ref="AL703:AL705" si="4167">IF(AK703&gt;0,1,0)</f>
        <v>0</v>
      </c>
      <c r="AM703" s="141">
        <f t="shared" ref="AM703:AM705" si="4168">IF($H703&gt;0,AJ703,0)</f>
        <v>0</v>
      </c>
      <c r="AN703" s="141">
        <f t="shared" ref="AN703:AN705" si="4169">IF(AM703&gt;0,1,0)</f>
        <v>0</v>
      </c>
      <c r="AO703" s="84">
        <f t="shared" ref="AO703" si="4170">IF($I703=AO$6,$E703,0)</f>
        <v>0</v>
      </c>
      <c r="AP703" s="84">
        <f t="shared" si="4154"/>
        <v>0</v>
      </c>
      <c r="AQ703" s="141">
        <f t="shared" ref="AQ703:AQ705" si="4171">IF($H703&gt;0,AO703,0)</f>
        <v>0</v>
      </c>
      <c r="AR703" s="141">
        <f t="shared" ref="AR703:AR705" si="4172">IF(AQ703&gt;0,1,0)</f>
        <v>0</v>
      </c>
      <c r="AS703" s="141">
        <f t="shared" ref="AS703:AS705" si="4173">IF($H703&gt;0,AP703,0)</f>
        <v>0</v>
      </c>
      <c r="AT703" s="141">
        <f t="shared" ref="AT703:AT705" si="4174">IF(AS703&gt;0,1,0)</f>
        <v>0</v>
      </c>
      <c r="AU703" s="141">
        <f>IF($H703&gt;0,#REF!,0)</f>
        <v>0</v>
      </c>
      <c r="AV703" s="141">
        <f t="shared" ref="AV703:AV705" si="4175">IF(AU703&gt;0,1,0)</f>
        <v>0</v>
      </c>
      <c r="AW703" s="141">
        <f>IF($H703&gt;0,#REF!,0)</f>
        <v>0</v>
      </c>
      <c r="AX703" s="141">
        <f t="shared" ref="AX703:AX705" si="4176">IF(AW703&gt;0,1,0)</f>
        <v>0</v>
      </c>
      <c r="AY703" s="247">
        <f t="shared" si="3887"/>
        <v>0</v>
      </c>
      <c r="AZ703" s="85"/>
      <c r="BA703" s="86">
        <v>0</v>
      </c>
    </row>
    <row r="704" spans="1:53" ht="45.75" x14ac:dyDescent="0.65">
      <c r="A704" s="87" t="str">
        <f>IF(E704+G704&gt;0,A702,"")</f>
        <v/>
      </c>
      <c r="B704" s="87" t="str">
        <f>IF(E704+G704&gt;0,B702,"")</f>
        <v/>
      </c>
      <c r="C704" s="76">
        <f>C703</f>
        <v>7</v>
      </c>
      <c r="D704" s="77" t="s">
        <v>379</v>
      </c>
      <c r="E704" s="78">
        <v>0</v>
      </c>
      <c r="F704" s="137">
        <v>1.5</v>
      </c>
      <c r="G704" s="78">
        <v>0</v>
      </c>
      <c r="H704" s="249">
        <f t="shared" si="3886"/>
        <v>0</v>
      </c>
      <c r="I704" s="80">
        <f>SUMIF(Y$14:AT$14,C704,Y$7:AT$7)</f>
        <v>0</v>
      </c>
      <c r="J704" s="81">
        <f t="shared" si="4155"/>
        <v>0</v>
      </c>
      <c r="K704" s="80">
        <f t="shared" si="4156"/>
        <v>0</v>
      </c>
      <c r="L704" s="81">
        <f t="shared" si="4157"/>
        <v>0</v>
      </c>
      <c r="M704" s="81">
        <f t="shared" si="4158"/>
        <v>0</v>
      </c>
      <c r="N704" s="82"/>
      <c r="O704" s="81">
        <f t="shared" si="4159"/>
        <v>0</v>
      </c>
      <c r="Q704" s="83">
        <f t="shared" si="3895"/>
        <v>153.91</v>
      </c>
      <c r="R704" s="81">
        <f t="shared" si="4160"/>
        <v>0</v>
      </c>
      <c r="S704" s="83">
        <f t="shared" si="4161"/>
        <v>230.87</v>
      </c>
      <c r="T704" s="81">
        <f t="shared" si="4162"/>
        <v>0</v>
      </c>
      <c r="U704" s="81">
        <f t="shared" si="4163"/>
        <v>0</v>
      </c>
      <c r="V704" s="82"/>
      <c r="W704" s="81">
        <f t="shared" si="4164"/>
        <v>0</v>
      </c>
      <c r="X704" s="10"/>
      <c r="Y704" s="151"/>
      <c r="Z704" s="151"/>
      <c r="AA704" s="151"/>
      <c r="AB704" s="151"/>
      <c r="AC704" s="151"/>
      <c r="AD704" s="151"/>
      <c r="AE704" s="159"/>
      <c r="AF704" s="159"/>
      <c r="AG704" s="159"/>
      <c r="AH704" s="159"/>
      <c r="AI704" s="84">
        <f>IF($I704=AI$7,$E704,0)</f>
        <v>0</v>
      </c>
      <c r="AJ704" s="84">
        <f>IF($K704=ROUND(AI$7*$F704,2),$G704,0)</f>
        <v>0</v>
      </c>
      <c r="AK704" s="141">
        <f t="shared" si="4166"/>
        <v>0</v>
      </c>
      <c r="AL704" s="141">
        <f t="shared" si="4167"/>
        <v>0</v>
      </c>
      <c r="AM704" s="141">
        <f t="shared" si="4168"/>
        <v>0</v>
      </c>
      <c r="AN704" s="141">
        <f t="shared" si="4169"/>
        <v>0</v>
      </c>
      <c r="AO704" s="84">
        <f>IF($I704=AO$7,$E704,0)</f>
        <v>0</v>
      </c>
      <c r="AP704" s="84">
        <f>IF($K704=ROUND(AO$7*$F704,2),$G704,0)</f>
        <v>0</v>
      </c>
      <c r="AQ704" s="141">
        <f t="shared" si="4171"/>
        <v>0</v>
      </c>
      <c r="AR704" s="141">
        <f t="shared" si="4172"/>
        <v>0</v>
      </c>
      <c r="AS704" s="141">
        <f t="shared" si="4173"/>
        <v>0</v>
      </c>
      <c r="AT704" s="141">
        <f t="shared" si="4174"/>
        <v>0</v>
      </c>
      <c r="AU704" s="141">
        <f>IF($H704&gt;0,#REF!,0)</f>
        <v>0</v>
      </c>
      <c r="AV704" s="141">
        <f t="shared" si="4175"/>
        <v>0</v>
      </c>
      <c r="AW704" s="141">
        <f>IF($H704&gt;0,#REF!,0)</f>
        <v>0</v>
      </c>
      <c r="AX704" s="141">
        <f t="shared" si="4176"/>
        <v>0</v>
      </c>
      <c r="AY704" s="247">
        <f t="shared" si="3887"/>
        <v>0</v>
      </c>
      <c r="AZ704" s="85"/>
      <c r="BA704" s="86">
        <v>0</v>
      </c>
    </row>
    <row r="705" spans="1:53" ht="45.75" x14ac:dyDescent="0.65">
      <c r="A705" s="87" t="str">
        <f>IF(E705+G705&gt;0,A702,"")</f>
        <v/>
      </c>
      <c r="B705" s="87" t="str">
        <f>IF(E705+G705&gt;0,B702,"")</f>
        <v/>
      </c>
      <c r="C705" s="76">
        <f>C703</f>
        <v>7</v>
      </c>
      <c r="D705" s="77" t="s">
        <v>379</v>
      </c>
      <c r="E705" s="78">
        <v>0</v>
      </c>
      <c r="F705" s="137">
        <v>1.1000000000000001</v>
      </c>
      <c r="G705" s="78">
        <v>0</v>
      </c>
      <c r="H705" s="249">
        <f t="shared" si="3886"/>
        <v>0</v>
      </c>
      <c r="I705" s="80">
        <f>SUMIF(Y$14:AT$14,C705,Y$7:AT$7)</f>
        <v>0</v>
      </c>
      <c r="J705" s="81">
        <f t="shared" si="4155"/>
        <v>0</v>
      </c>
      <c r="K705" s="80">
        <f t="shared" si="4156"/>
        <v>0</v>
      </c>
      <c r="L705" s="81">
        <f t="shared" si="4157"/>
        <v>0</v>
      </c>
      <c r="M705" s="81">
        <f t="shared" si="4158"/>
        <v>0</v>
      </c>
      <c r="N705" s="82"/>
      <c r="O705" s="81">
        <f t="shared" si="4159"/>
        <v>0</v>
      </c>
      <c r="Q705" s="83">
        <f t="shared" si="3895"/>
        <v>153.91</v>
      </c>
      <c r="R705" s="81">
        <f t="shared" si="4160"/>
        <v>0</v>
      </c>
      <c r="S705" s="83">
        <f t="shared" si="4161"/>
        <v>169.3</v>
      </c>
      <c r="T705" s="81">
        <f t="shared" si="4162"/>
        <v>0</v>
      </c>
      <c r="U705" s="81">
        <f t="shared" si="4163"/>
        <v>0</v>
      </c>
      <c r="V705" s="82"/>
      <c r="W705" s="81">
        <f t="shared" si="4164"/>
        <v>0</v>
      </c>
      <c r="X705" s="10"/>
      <c r="Y705" s="151"/>
      <c r="Z705" s="151"/>
      <c r="AA705" s="151"/>
      <c r="AB705" s="151"/>
      <c r="AC705" s="151"/>
      <c r="AD705" s="151"/>
      <c r="AE705" s="159"/>
      <c r="AF705" s="159"/>
      <c r="AG705" s="159"/>
      <c r="AH705" s="159"/>
      <c r="AI705" s="84">
        <f>IF($I705=AI$7,$E705,0)</f>
        <v>0</v>
      </c>
      <c r="AJ705" s="84">
        <f>IF($K705=ROUND(AI$7*$F705,2),$G705,0)</f>
        <v>0</v>
      </c>
      <c r="AK705" s="141">
        <f t="shared" si="4166"/>
        <v>0</v>
      </c>
      <c r="AL705" s="141">
        <f t="shared" si="4167"/>
        <v>0</v>
      </c>
      <c r="AM705" s="141">
        <f t="shared" si="4168"/>
        <v>0</v>
      </c>
      <c r="AN705" s="141">
        <f t="shared" si="4169"/>
        <v>0</v>
      </c>
      <c r="AO705" s="84">
        <f>IF($I705=AO$7,$E705,0)</f>
        <v>0</v>
      </c>
      <c r="AP705" s="84">
        <f>IF($K705=ROUND(AO$7*$F705,2),$G705,0)</f>
        <v>0</v>
      </c>
      <c r="AQ705" s="141">
        <f t="shared" si="4171"/>
        <v>0</v>
      </c>
      <c r="AR705" s="141">
        <f t="shared" si="4172"/>
        <v>0</v>
      </c>
      <c r="AS705" s="141">
        <f t="shared" si="4173"/>
        <v>0</v>
      </c>
      <c r="AT705" s="141">
        <f t="shared" si="4174"/>
        <v>0</v>
      </c>
      <c r="AU705" s="141">
        <f>IF($H705&gt;0,#REF!,0)</f>
        <v>0</v>
      </c>
      <c r="AV705" s="141">
        <f t="shared" si="4175"/>
        <v>0</v>
      </c>
      <c r="AW705" s="141">
        <f>IF($H705&gt;0,#REF!,0)</f>
        <v>0</v>
      </c>
      <c r="AX705" s="141">
        <f t="shared" si="4176"/>
        <v>0</v>
      </c>
      <c r="AY705" s="247">
        <f t="shared" si="3887"/>
        <v>0</v>
      </c>
      <c r="AZ705" s="85"/>
      <c r="BA705" s="86">
        <v>0</v>
      </c>
    </row>
    <row r="706" spans="1:53" ht="45.75" x14ac:dyDescent="0.65">
      <c r="A706" s="74" t="s">
        <v>380</v>
      </c>
      <c r="B706" s="74" t="s">
        <v>46</v>
      </c>
      <c r="C706" s="76">
        <f>C707</f>
        <v>6</v>
      </c>
      <c r="D706" s="77" t="s">
        <v>381</v>
      </c>
      <c r="E706" s="78">
        <v>2</v>
      </c>
      <c r="F706" s="137">
        <v>1.5</v>
      </c>
      <c r="G706" s="78">
        <v>0</v>
      </c>
      <c r="H706" s="249">
        <f t="shared" si="3886"/>
        <v>2E-3</v>
      </c>
      <c r="I706" s="80">
        <f>SUMIF(Y$14:AT$14,C706,Y$6:AT$6)</f>
        <v>0</v>
      </c>
      <c r="J706" s="81">
        <f>IF(H706=0,ROUND(E706*I706,2),ROUND(H706*E706,2))</f>
        <v>0</v>
      </c>
      <c r="K706" s="80">
        <f>ROUND(F706*I706,2)</f>
        <v>0</v>
      </c>
      <c r="L706" s="81">
        <f>IF(H706=0,ROUND(ROUND(F706*I706,2)*G706,2),ROUND(G706*H706,2))</f>
        <v>0</v>
      </c>
      <c r="M706" s="81">
        <f>L706-ROUND(G706*I706,2)</f>
        <v>0</v>
      </c>
      <c r="N706" s="82"/>
      <c r="O706" s="81">
        <f>J706+L706+N706</f>
        <v>0</v>
      </c>
      <c r="Q706" s="83">
        <f t="shared" si="3895"/>
        <v>153.91</v>
      </c>
      <c r="R706" s="81">
        <f>ROUND(Q706*E706,2)</f>
        <v>307.82</v>
      </c>
      <c r="S706" s="83">
        <f>ROUND(F706*Q706,2)</f>
        <v>230.87</v>
      </c>
      <c r="T706" s="81">
        <f>ROUND(S706*G706,2)</f>
        <v>0</v>
      </c>
      <c r="U706" s="81">
        <f>T706-ROUND(Q706*G706,2)</f>
        <v>0</v>
      </c>
      <c r="V706" s="82"/>
      <c r="W706" s="81">
        <f>R706+T706+V706</f>
        <v>307.82</v>
      </c>
      <c r="X706" s="10"/>
      <c r="Y706" s="151"/>
      <c r="Z706" s="151"/>
      <c r="AA706" s="151"/>
      <c r="AB706" s="151"/>
      <c r="AC706" s="151"/>
      <c r="AD706" s="151"/>
      <c r="AE706" s="159"/>
      <c r="AF706" s="159"/>
      <c r="AG706" s="159"/>
      <c r="AH706" s="159"/>
      <c r="AI706" s="84">
        <f>IF($I706=AI$6,$E706,0)</f>
        <v>0</v>
      </c>
      <c r="AJ706" s="84">
        <f t="shared" ref="AJ706:AJ707" si="4177">IF($K706=ROUND(AI$6*$F706,2),$G706,0)</f>
        <v>0</v>
      </c>
      <c r="AK706" s="141">
        <f>IF($H706&gt;0,AI706,0)</f>
        <v>0</v>
      </c>
      <c r="AL706" s="141">
        <f>IF(AK706&gt;0,1,0)</f>
        <v>0</v>
      </c>
      <c r="AM706" s="141">
        <f>IF($H706&gt;0,AJ706,0)</f>
        <v>0</v>
      </c>
      <c r="AN706" s="141">
        <f>IF(AM706&gt;0,1,0)</f>
        <v>0</v>
      </c>
      <c r="AO706" s="84">
        <f>IF($I706=AO$6,$E706,0)</f>
        <v>0</v>
      </c>
      <c r="AP706" s="84">
        <f t="shared" ref="AP706:AP707" si="4178">IF($K706=ROUND(AO$6*$F706,2),$G706,0)</f>
        <v>0</v>
      </c>
      <c r="AQ706" s="141">
        <f>IF($H706&gt;0,AO706,0)</f>
        <v>0</v>
      </c>
      <c r="AR706" s="141">
        <f>IF(AQ706&gt;0,1,0)</f>
        <v>0</v>
      </c>
      <c r="AS706" s="141">
        <f>IF($H706&gt;0,AP706,0)</f>
        <v>0</v>
      </c>
      <c r="AT706" s="141">
        <f>IF(AS706&gt;0,1,0)</f>
        <v>0</v>
      </c>
      <c r="AU706" s="141" t="e">
        <f>IF($H706&gt;0,#REF!,0)</f>
        <v>#REF!</v>
      </c>
      <c r="AV706" s="141" t="e">
        <f>IF(AU706&gt;0,1,0)</f>
        <v>#REF!</v>
      </c>
      <c r="AW706" s="141" t="e">
        <f>IF($H706&gt;0,#REF!,0)</f>
        <v>#REF!</v>
      </c>
      <c r="AX706" s="141" t="e">
        <f>IF(AW706&gt;0,1,0)</f>
        <v>#REF!</v>
      </c>
      <c r="AY706" s="247">
        <f t="shared" si="3887"/>
        <v>3.5100000000000001E-3</v>
      </c>
      <c r="AZ706" s="85"/>
      <c r="BA706" s="86">
        <v>3.5100000000000002</v>
      </c>
    </row>
    <row r="707" spans="1:53" ht="45.75" x14ac:dyDescent="0.65">
      <c r="A707" s="87" t="str">
        <f>IF(E707+G707&gt;0,A706,"")</f>
        <v/>
      </c>
      <c r="B707" s="87" t="str">
        <f>IF(E707+G707&gt;0,B706,"")</f>
        <v/>
      </c>
      <c r="C707" s="76">
        <v>6</v>
      </c>
      <c r="D707" s="77" t="s">
        <v>381</v>
      </c>
      <c r="E707" s="78">
        <v>0</v>
      </c>
      <c r="F707" s="137">
        <v>1.1000000000000001</v>
      </c>
      <c r="G707" s="78">
        <v>0</v>
      </c>
      <c r="H707" s="249">
        <f t="shared" si="3886"/>
        <v>0</v>
      </c>
      <c r="I707" s="80">
        <f>SUMIF(Y$14:AT$14,C707,Y$6:AT$6)</f>
        <v>0</v>
      </c>
      <c r="J707" s="81">
        <f t="shared" ref="J707:J709" si="4179">IF(H707=0,ROUND(E707*I707,2),ROUND(H707*E707,2))</f>
        <v>0</v>
      </c>
      <c r="K707" s="80">
        <f t="shared" ref="K707:K709" si="4180">ROUND(F707*I707,2)</f>
        <v>0</v>
      </c>
      <c r="L707" s="81">
        <f t="shared" ref="L707:L709" si="4181">IF(H707=0,ROUND(ROUND(F707*I707,2)*G707,2),ROUND(G707*H707,2))</f>
        <v>0</v>
      </c>
      <c r="M707" s="81">
        <f t="shared" ref="M707:M709" si="4182">L707-ROUND(G707*I707,2)</f>
        <v>0</v>
      </c>
      <c r="N707" s="82"/>
      <c r="O707" s="81">
        <f t="shared" ref="O707:O709" si="4183">J707+L707+N707</f>
        <v>0</v>
      </c>
      <c r="Q707" s="83">
        <f t="shared" si="3895"/>
        <v>153.91</v>
      </c>
      <c r="R707" s="81">
        <f t="shared" ref="R707:R709" si="4184">ROUND(Q707*E707,2)</f>
        <v>0</v>
      </c>
      <c r="S707" s="83">
        <f t="shared" ref="S707:S709" si="4185">ROUND(F707*Q707,2)</f>
        <v>169.3</v>
      </c>
      <c r="T707" s="81">
        <f t="shared" ref="T707:T709" si="4186">ROUND(S707*G707,2)</f>
        <v>0</v>
      </c>
      <c r="U707" s="81">
        <f t="shared" ref="U707:U709" si="4187">T707-ROUND(Q707*G707,2)</f>
        <v>0</v>
      </c>
      <c r="V707" s="82"/>
      <c r="W707" s="81">
        <f t="shared" ref="W707:W709" si="4188">R707+T707+V707</f>
        <v>0</v>
      </c>
      <c r="X707" s="10"/>
      <c r="Y707" s="151"/>
      <c r="Z707" s="151"/>
      <c r="AA707" s="151"/>
      <c r="AB707" s="151"/>
      <c r="AC707" s="151"/>
      <c r="AD707" s="151"/>
      <c r="AE707" s="159"/>
      <c r="AF707" s="159"/>
      <c r="AG707" s="159"/>
      <c r="AH707" s="159"/>
      <c r="AI707" s="84">
        <f t="shared" ref="AI707" si="4189">IF($I707=AI$6,$E707,0)</f>
        <v>0</v>
      </c>
      <c r="AJ707" s="84">
        <f t="shared" si="4177"/>
        <v>0</v>
      </c>
      <c r="AK707" s="141">
        <f t="shared" ref="AK707:AK709" si="4190">IF($H707&gt;0,AI707,0)</f>
        <v>0</v>
      </c>
      <c r="AL707" s="141">
        <f t="shared" ref="AL707:AL709" si="4191">IF(AK707&gt;0,1,0)</f>
        <v>0</v>
      </c>
      <c r="AM707" s="141">
        <f t="shared" ref="AM707:AM709" si="4192">IF($H707&gt;0,AJ707,0)</f>
        <v>0</v>
      </c>
      <c r="AN707" s="141">
        <f t="shared" ref="AN707:AN709" si="4193">IF(AM707&gt;0,1,0)</f>
        <v>0</v>
      </c>
      <c r="AO707" s="84">
        <f t="shared" ref="AO707" si="4194">IF($I707=AO$6,$E707,0)</f>
        <v>0</v>
      </c>
      <c r="AP707" s="84">
        <f t="shared" si="4178"/>
        <v>0</v>
      </c>
      <c r="AQ707" s="141">
        <f t="shared" ref="AQ707:AQ709" si="4195">IF($H707&gt;0,AO707,0)</f>
        <v>0</v>
      </c>
      <c r="AR707" s="141">
        <f t="shared" ref="AR707:AR709" si="4196">IF(AQ707&gt;0,1,0)</f>
        <v>0</v>
      </c>
      <c r="AS707" s="141">
        <f t="shared" ref="AS707:AS709" si="4197">IF($H707&gt;0,AP707,0)</f>
        <v>0</v>
      </c>
      <c r="AT707" s="141">
        <f t="shared" ref="AT707:AT709" si="4198">IF(AS707&gt;0,1,0)</f>
        <v>0</v>
      </c>
      <c r="AU707" s="141">
        <f>IF($H707&gt;0,#REF!,0)</f>
        <v>0</v>
      </c>
      <c r="AV707" s="141">
        <f t="shared" ref="AV707:AV709" si="4199">IF(AU707&gt;0,1,0)</f>
        <v>0</v>
      </c>
      <c r="AW707" s="141">
        <f>IF($H707&gt;0,#REF!,0)</f>
        <v>0</v>
      </c>
      <c r="AX707" s="141">
        <f t="shared" ref="AX707:AX709" si="4200">IF(AW707&gt;0,1,0)</f>
        <v>0</v>
      </c>
      <c r="AY707" s="247">
        <f t="shared" si="3887"/>
        <v>0</v>
      </c>
      <c r="AZ707" s="85"/>
      <c r="BA707" s="86">
        <v>0</v>
      </c>
    </row>
    <row r="708" spans="1:53" ht="45.75" x14ac:dyDescent="0.65">
      <c r="A708" s="87" t="str">
        <f>IF(E708+G708&gt;0,A706,"")</f>
        <v/>
      </c>
      <c r="B708" s="87" t="str">
        <f>IF(E708+G708&gt;0,B706,"")</f>
        <v/>
      </c>
      <c r="C708" s="76">
        <f>C707</f>
        <v>6</v>
      </c>
      <c r="D708" s="77" t="s">
        <v>381</v>
      </c>
      <c r="E708" s="78">
        <v>0</v>
      </c>
      <c r="F708" s="137">
        <v>1.5</v>
      </c>
      <c r="G708" s="78">
        <v>0</v>
      </c>
      <c r="H708" s="249">
        <f t="shared" si="3886"/>
        <v>0</v>
      </c>
      <c r="I708" s="80">
        <f>SUMIF(Y$14:AT$14,C708,Y$7:AT$7)</f>
        <v>0</v>
      </c>
      <c r="J708" s="81">
        <f t="shared" si="4179"/>
        <v>0</v>
      </c>
      <c r="K708" s="80">
        <f t="shared" si="4180"/>
        <v>0</v>
      </c>
      <c r="L708" s="81">
        <f t="shared" si="4181"/>
        <v>0</v>
      </c>
      <c r="M708" s="81">
        <f t="shared" si="4182"/>
        <v>0</v>
      </c>
      <c r="N708" s="82"/>
      <c r="O708" s="81">
        <f t="shared" si="4183"/>
        <v>0</v>
      </c>
      <c r="Q708" s="83">
        <f t="shared" si="3895"/>
        <v>153.91</v>
      </c>
      <c r="R708" s="81">
        <f t="shared" si="4184"/>
        <v>0</v>
      </c>
      <c r="S708" s="83">
        <f t="shared" si="4185"/>
        <v>230.87</v>
      </c>
      <c r="T708" s="81">
        <f t="shared" si="4186"/>
        <v>0</v>
      </c>
      <c r="U708" s="81">
        <f t="shared" si="4187"/>
        <v>0</v>
      </c>
      <c r="V708" s="82"/>
      <c r="W708" s="81">
        <f t="shared" si="4188"/>
        <v>0</v>
      </c>
      <c r="X708" s="10"/>
      <c r="Y708" s="151"/>
      <c r="Z708" s="151"/>
      <c r="AA708" s="151"/>
      <c r="AB708" s="151"/>
      <c r="AC708" s="151"/>
      <c r="AD708" s="151"/>
      <c r="AE708" s="159"/>
      <c r="AF708" s="159"/>
      <c r="AG708" s="159"/>
      <c r="AH708" s="159"/>
      <c r="AI708" s="84">
        <f>IF($I708=AI$7,$E708,0)</f>
        <v>0</v>
      </c>
      <c r="AJ708" s="84">
        <f>IF($K708=ROUND(AI$7*$F708,2),$G708,0)</f>
        <v>0</v>
      </c>
      <c r="AK708" s="141">
        <f t="shared" si="4190"/>
        <v>0</v>
      </c>
      <c r="AL708" s="141">
        <f t="shared" si="4191"/>
        <v>0</v>
      </c>
      <c r="AM708" s="141">
        <f t="shared" si="4192"/>
        <v>0</v>
      </c>
      <c r="AN708" s="141">
        <f t="shared" si="4193"/>
        <v>0</v>
      </c>
      <c r="AO708" s="84">
        <f>IF($I708=AO$7,$E708,0)</f>
        <v>0</v>
      </c>
      <c r="AP708" s="84">
        <f>IF($K708=ROUND(AO$7*$F708,2),$G708,0)</f>
        <v>0</v>
      </c>
      <c r="AQ708" s="141">
        <f t="shared" si="4195"/>
        <v>0</v>
      </c>
      <c r="AR708" s="141">
        <f t="shared" si="4196"/>
        <v>0</v>
      </c>
      <c r="AS708" s="141">
        <f t="shared" si="4197"/>
        <v>0</v>
      </c>
      <c r="AT708" s="141">
        <f t="shared" si="4198"/>
        <v>0</v>
      </c>
      <c r="AU708" s="141">
        <f>IF($H708&gt;0,#REF!,0)</f>
        <v>0</v>
      </c>
      <c r="AV708" s="141">
        <f t="shared" si="4199"/>
        <v>0</v>
      </c>
      <c r="AW708" s="141">
        <f>IF($H708&gt;0,#REF!,0)</f>
        <v>0</v>
      </c>
      <c r="AX708" s="141">
        <f t="shared" si="4200"/>
        <v>0</v>
      </c>
      <c r="AY708" s="247">
        <f t="shared" si="3887"/>
        <v>0</v>
      </c>
      <c r="AZ708" s="85"/>
      <c r="BA708" s="86">
        <v>0</v>
      </c>
    </row>
    <row r="709" spans="1:53" ht="45.75" x14ac:dyDescent="0.65">
      <c r="A709" s="87" t="str">
        <f>IF(E709+G709&gt;0,A706,"")</f>
        <v/>
      </c>
      <c r="B709" s="87" t="str">
        <f>IF(E709+G709&gt;0,B706,"")</f>
        <v/>
      </c>
      <c r="C709" s="76">
        <f>C707</f>
        <v>6</v>
      </c>
      <c r="D709" s="77" t="s">
        <v>381</v>
      </c>
      <c r="E709" s="78">
        <v>0</v>
      </c>
      <c r="F709" s="137">
        <v>1.1000000000000001</v>
      </c>
      <c r="G709" s="78">
        <v>0</v>
      </c>
      <c r="H709" s="249">
        <f t="shared" si="3886"/>
        <v>0</v>
      </c>
      <c r="I709" s="80">
        <f>SUMIF(Y$14:AT$14,C709,Y$7:AT$7)</f>
        <v>0</v>
      </c>
      <c r="J709" s="81">
        <f t="shared" si="4179"/>
        <v>0</v>
      </c>
      <c r="K709" s="80">
        <f t="shared" si="4180"/>
        <v>0</v>
      </c>
      <c r="L709" s="81">
        <f t="shared" si="4181"/>
        <v>0</v>
      </c>
      <c r="M709" s="81">
        <f t="shared" si="4182"/>
        <v>0</v>
      </c>
      <c r="N709" s="82"/>
      <c r="O709" s="81">
        <f t="shared" si="4183"/>
        <v>0</v>
      </c>
      <c r="Q709" s="83">
        <f t="shared" si="3895"/>
        <v>153.91</v>
      </c>
      <c r="R709" s="81">
        <f t="shared" si="4184"/>
        <v>0</v>
      </c>
      <c r="S709" s="83">
        <f t="shared" si="4185"/>
        <v>169.3</v>
      </c>
      <c r="T709" s="81">
        <f t="shared" si="4186"/>
        <v>0</v>
      </c>
      <c r="U709" s="81">
        <f t="shared" si="4187"/>
        <v>0</v>
      </c>
      <c r="V709" s="82"/>
      <c r="W709" s="81">
        <f t="shared" si="4188"/>
        <v>0</v>
      </c>
      <c r="X709" s="10"/>
      <c r="Y709" s="151"/>
      <c r="Z709" s="151"/>
      <c r="AA709" s="151"/>
      <c r="AB709" s="151"/>
      <c r="AC709" s="151"/>
      <c r="AD709" s="151"/>
      <c r="AE709" s="159"/>
      <c r="AF709" s="159"/>
      <c r="AG709" s="159"/>
      <c r="AH709" s="159"/>
      <c r="AI709" s="84">
        <f>IF($I709=AI$7,$E709,0)</f>
        <v>0</v>
      </c>
      <c r="AJ709" s="84">
        <f>IF($K709=ROUND(AI$7*$F709,2),$G709,0)</f>
        <v>0</v>
      </c>
      <c r="AK709" s="141">
        <f t="shared" si="4190"/>
        <v>0</v>
      </c>
      <c r="AL709" s="141">
        <f t="shared" si="4191"/>
        <v>0</v>
      </c>
      <c r="AM709" s="141">
        <f t="shared" si="4192"/>
        <v>0</v>
      </c>
      <c r="AN709" s="141">
        <f t="shared" si="4193"/>
        <v>0</v>
      </c>
      <c r="AO709" s="84">
        <f>IF($I709=AO$7,$E709,0)</f>
        <v>0</v>
      </c>
      <c r="AP709" s="84">
        <f>IF($K709=ROUND(AO$7*$F709,2),$G709,0)</f>
        <v>0</v>
      </c>
      <c r="AQ709" s="141">
        <f t="shared" si="4195"/>
        <v>0</v>
      </c>
      <c r="AR709" s="141">
        <f t="shared" si="4196"/>
        <v>0</v>
      </c>
      <c r="AS709" s="141">
        <f t="shared" si="4197"/>
        <v>0</v>
      </c>
      <c r="AT709" s="141">
        <f t="shared" si="4198"/>
        <v>0</v>
      </c>
      <c r="AU709" s="141">
        <f>IF($H709&gt;0,#REF!,0)</f>
        <v>0</v>
      </c>
      <c r="AV709" s="141">
        <f t="shared" si="4199"/>
        <v>0</v>
      </c>
      <c r="AW709" s="141">
        <f>IF($H709&gt;0,#REF!,0)</f>
        <v>0</v>
      </c>
      <c r="AX709" s="141">
        <f t="shared" si="4200"/>
        <v>0</v>
      </c>
      <c r="AY709" s="247">
        <f t="shared" si="3887"/>
        <v>0</v>
      </c>
      <c r="AZ709" s="85"/>
      <c r="BA709" s="86">
        <v>0</v>
      </c>
    </row>
    <row r="710" spans="1:53" ht="45.75" x14ac:dyDescent="0.65">
      <c r="A710" s="74" t="s">
        <v>382</v>
      </c>
      <c r="B710" s="74" t="s">
        <v>46</v>
      </c>
      <c r="C710" s="76">
        <f>C711</f>
        <v>7</v>
      </c>
      <c r="D710" s="77" t="s">
        <v>383</v>
      </c>
      <c r="E710" s="78">
        <v>0</v>
      </c>
      <c r="F710" s="137">
        <v>1.5</v>
      </c>
      <c r="G710" s="78">
        <v>0</v>
      </c>
      <c r="H710" s="249">
        <f t="shared" si="3886"/>
        <v>0</v>
      </c>
      <c r="I710" s="80">
        <f>SUMIF(Y$14:AT$14,C710,Y$6:AT$6)</f>
        <v>0</v>
      </c>
      <c r="J710" s="81">
        <f>IF(H710=0,ROUND(E710*I710,2),ROUND(H710*E710,2))</f>
        <v>0</v>
      </c>
      <c r="K710" s="80">
        <f>ROUND(F710*I710,2)</f>
        <v>0</v>
      </c>
      <c r="L710" s="81">
        <f>IF(H710=0,ROUND(ROUND(F710*I710,2)*G710,2),ROUND(G710*H710,2))</f>
        <v>0</v>
      </c>
      <c r="M710" s="81">
        <f>L710-ROUND(G710*I710,2)</f>
        <v>0</v>
      </c>
      <c r="N710" s="82"/>
      <c r="O710" s="81">
        <f>J710+L710+N710</f>
        <v>0</v>
      </c>
      <c r="Q710" s="83">
        <f t="shared" si="3895"/>
        <v>153.91</v>
      </c>
      <c r="R710" s="81">
        <f>ROUND(Q710*E710,2)</f>
        <v>0</v>
      </c>
      <c r="S710" s="83">
        <f>ROUND(F710*Q710,2)</f>
        <v>230.87</v>
      </c>
      <c r="T710" s="81">
        <f>ROUND(S710*G710,2)</f>
        <v>0</v>
      </c>
      <c r="U710" s="81">
        <f>T710-ROUND(Q710*G710,2)</f>
        <v>0</v>
      </c>
      <c r="V710" s="82"/>
      <c r="W710" s="81">
        <f>R710+T710+V710</f>
        <v>0</v>
      </c>
      <c r="X710" s="10"/>
      <c r="Y710" s="151"/>
      <c r="Z710" s="151"/>
      <c r="AA710" s="151"/>
      <c r="AB710" s="151"/>
      <c r="AC710" s="151"/>
      <c r="AD710" s="151"/>
      <c r="AE710" s="159"/>
      <c r="AF710" s="159"/>
      <c r="AG710" s="159"/>
      <c r="AH710" s="159"/>
      <c r="AI710" s="84">
        <f>IF($I710=AI$6,$E710,0)</f>
        <v>0</v>
      </c>
      <c r="AJ710" s="84">
        <f t="shared" ref="AJ710:AJ711" si="4201">IF($K710=ROUND(AI$6*$F710,2),$G710,0)</f>
        <v>0</v>
      </c>
      <c r="AK710" s="141">
        <f>IF($H710&gt;0,AI710,0)</f>
        <v>0</v>
      </c>
      <c r="AL710" s="141">
        <f>IF(AK710&gt;0,1,0)</f>
        <v>0</v>
      </c>
      <c r="AM710" s="141">
        <f>IF($H710&gt;0,AJ710,0)</f>
        <v>0</v>
      </c>
      <c r="AN710" s="141">
        <f>IF(AM710&gt;0,1,0)</f>
        <v>0</v>
      </c>
      <c r="AO710" s="84">
        <f>IF($I710=AO$6,$E710,0)</f>
        <v>0</v>
      </c>
      <c r="AP710" s="84">
        <f t="shared" ref="AP710:AP711" si="4202">IF($K710=ROUND(AO$6*$F710,2),$G710,0)</f>
        <v>0</v>
      </c>
      <c r="AQ710" s="141">
        <f>IF($H710&gt;0,AO710,0)</f>
        <v>0</v>
      </c>
      <c r="AR710" s="141">
        <f>IF(AQ710&gt;0,1,0)</f>
        <v>0</v>
      </c>
      <c r="AS710" s="141">
        <f>IF($H710&gt;0,AP710,0)</f>
        <v>0</v>
      </c>
      <c r="AT710" s="141">
        <f>IF(AS710&gt;0,1,0)</f>
        <v>0</v>
      </c>
      <c r="AU710" s="141">
        <f>IF($H710&gt;0,#REF!,0)</f>
        <v>0</v>
      </c>
      <c r="AV710" s="141">
        <f>IF(AU710&gt;0,1,0)</f>
        <v>0</v>
      </c>
      <c r="AW710" s="141">
        <f>IF($H710&gt;0,#REF!,0)</f>
        <v>0</v>
      </c>
      <c r="AX710" s="141">
        <f>IF(AW710&gt;0,1,0)</f>
        <v>0</v>
      </c>
      <c r="AY710" s="247">
        <f t="shared" si="3887"/>
        <v>5.0000000000000001E-4</v>
      </c>
      <c r="AZ710" s="85"/>
      <c r="BA710" s="86">
        <v>0.5</v>
      </c>
    </row>
    <row r="711" spans="1:53" ht="45.75" x14ac:dyDescent="0.65">
      <c r="A711" s="87" t="str">
        <f>IF(E711+G711&gt;0,A710,"")</f>
        <v/>
      </c>
      <c r="B711" s="87" t="str">
        <f>IF(E711+G711&gt;0,B710,"")</f>
        <v/>
      </c>
      <c r="C711" s="76">
        <v>7</v>
      </c>
      <c r="D711" s="77" t="s">
        <v>383</v>
      </c>
      <c r="E711" s="78">
        <v>0</v>
      </c>
      <c r="F711" s="137">
        <v>1.1000000000000001</v>
      </c>
      <c r="G711" s="78">
        <v>0</v>
      </c>
      <c r="H711" s="249">
        <f t="shared" si="3886"/>
        <v>0</v>
      </c>
      <c r="I711" s="80">
        <f>SUMIF(Y$14:AT$14,C711,Y$6:AT$6)</f>
        <v>0</v>
      </c>
      <c r="J711" s="81">
        <f t="shared" ref="J711:J713" si="4203">IF(H711=0,ROUND(E711*I711,2),ROUND(H711*E711,2))</f>
        <v>0</v>
      </c>
      <c r="K711" s="80">
        <f t="shared" ref="K711:K713" si="4204">ROUND(F711*I711,2)</f>
        <v>0</v>
      </c>
      <c r="L711" s="81">
        <f t="shared" ref="L711:L713" si="4205">IF(H711=0,ROUND(ROUND(F711*I711,2)*G711,2),ROUND(G711*H711,2))</f>
        <v>0</v>
      </c>
      <c r="M711" s="81">
        <f t="shared" ref="M711:M713" si="4206">L711-ROUND(G711*I711,2)</f>
        <v>0</v>
      </c>
      <c r="N711" s="82"/>
      <c r="O711" s="81">
        <f t="shared" ref="O711:O713" si="4207">J711+L711+N711</f>
        <v>0</v>
      </c>
      <c r="Q711" s="83">
        <f t="shared" si="3895"/>
        <v>153.91</v>
      </c>
      <c r="R711" s="81">
        <f t="shared" ref="R711:R713" si="4208">ROUND(Q711*E711,2)</f>
        <v>0</v>
      </c>
      <c r="S711" s="83">
        <f t="shared" ref="S711:S713" si="4209">ROUND(F711*Q711,2)</f>
        <v>169.3</v>
      </c>
      <c r="T711" s="81">
        <f t="shared" ref="T711:T713" si="4210">ROUND(S711*G711,2)</f>
        <v>0</v>
      </c>
      <c r="U711" s="81">
        <f t="shared" ref="U711:U713" si="4211">T711-ROUND(Q711*G711,2)</f>
        <v>0</v>
      </c>
      <c r="V711" s="82"/>
      <c r="W711" s="81">
        <f t="shared" ref="W711:W713" si="4212">R711+T711+V711</f>
        <v>0</v>
      </c>
      <c r="X711" s="10"/>
      <c r="Y711" s="151"/>
      <c r="Z711" s="151"/>
      <c r="AA711" s="151"/>
      <c r="AB711" s="151"/>
      <c r="AC711" s="151"/>
      <c r="AD711" s="151"/>
      <c r="AE711" s="159"/>
      <c r="AF711" s="159"/>
      <c r="AG711" s="159"/>
      <c r="AH711" s="159"/>
      <c r="AI711" s="84">
        <f t="shared" ref="AI711" si="4213">IF($I711=AI$6,$E711,0)</f>
        <v>0</v>
      </c>
      <c r="AJ711" s="84">
        <f t="shared" si="4201"/>
        <v>0</v>
      </c>
      <c r="AK711" s="141">
        <f t="shared" ref="AK711:AK713" si="4214">IF($H711&gt;0,AI711,0)</f>
        <v>0</v>
      </c>
      <c r="AL711" s="141">
        <f t="shared" ref="AL711:AL713" si="4215">IF(AK711&gt;0,1,0)</f>
        <v>0</v>
      </c>
      <c r="AM711" s="141">
        <f t="shared" ref="AM711:AM713" si="4216">IF($H711&gt;0,AJ711,0)</f>
        <v>0</v>
      </c>
      <c r="AN711" s="141">
        <f t="shared" ref="AN711:AN713" si="4217">IF(AM711&gt;0,1,0)</f>
        <v>0</v>
      </c>
      <c r="AO711" s="84">
        <f t="shared" ref="AO711" si="4218">IF($I711=AO$6,$E711,0)</f>
        <v>0</v>
      </c>
      <c r="AP711" s="84">
        <f t="shared" si="4202"/>
        <v>0</v>
      </c>
      <c r="AQ711" s="141">
        <f t="shared" ref="AQ711:AQ713" si="4219">IF($H711&gt;0,AO711,0)</f>
        <v>0</v>
      </c>
      <c r="AR711" s="141">
        <f t="shared" ref="AR711:AR713" si="4220">IF(AQ711&gt;0,1,0)</f>
        <v>0</v>
      </c>
      <c r="AS711" s="141">
        <f t="shared" ref="AS711:AS713" si="4221">IF($H711&gt;0,AP711,0)</f>
        <v>0</v>
      </c>
      <c r="AT711" s="141">
        <f t="shared" ref="AT711:AT713" si="4222">IF(AS711&gt;0,1,0)</f>
        <v>0</v>
      </c>
      <c r="AU711" s="141">
        <f>IF($H711&gt;0,#REF!,0)</f>
        <v>0</v>
      </c>
      <c r="AV711" s="141">
        <f t="shared" ref="AV711:AV713" si="4223">IF(AU711&gt;0,1,0)</f>
        <v>0</v>
      </c>
      <c r="AW711" s="141">
        <f>IF($H711&gt;0,#REF!,0)</f>
        <v>0</v>
      </c>
      <c r="AX711" s="141">
        <f t="shared" ref="AX711:AX713" si="4224">IF(AW711&gt;0,1,0)</f>
        <v>0</v>
      </c>
      <c r="AY711" s="247">
        <f t="shared" si="3887"/>
        <v>0</v>
      </c>
      <c r="AZ711" s="85"/>
      <c r="BA711" s="86">
        <v>0</v>
      </c>
    </row>
    <row r="712" spans="1:53" ht="45.75" x14ac:dyDescent="0.65">
      <c r="A712" s="87" t="str">
        <f>IF(E712+G712&gt;0,A710,"")</f>
        <v/>
      </c>
      <c r="B712" s="87" t="str">
        <f>IF(E712+G712&gt;0,B710,"")</f>
        <v/>
      </c>
      <c r="C712" s="76">
        <f>C711</f>
        <v>7</v>
      </c>
      <c r="D712" s="77" t="s">
        <v>383</v>
      </c>
      <c r="E712" s="78">
        <v>0</v>
      </c>
      <c r="F712" s="137">
        <v>1.5</v>
      </c>
      <c r="G712" s="78">
        <v>0</v>
      </c>
      <c r="H712" s="249">
        <f t="shared" si="3886"/>
        <v>0</v>
      </c>
      <c r="I712" s="80">
        <f>SUMIF(Y$14:AT$14,C712,Y$7:AT$7)</f>
        <v>0</v>
      </c>
      <c r="J712" s="81">
        <f t="shared" si="4203"/>
        <v>0</v>
      </c>
      <c r="K712" s="80">
        <f t="shared" si="4204"/>
        <v>0</v>
      </c>
      <c r="L712" s="81">
        <f t="shared" si="4205"/>
        <v>0</v>
      </c>
      <c r="M712" s="81">
        <f t="shared" si="4206"/>
        <v>0</v>
      </c>
      <c r="N712" s="82"/>
      <c r="O712" s="81">
        <f t="shared" si="4207"/>
        <v>0</v>
      </c>
      <c r="Q712" s="83">
        <f t="shared" si="3895"/>
        <v>153.91</v>
      </c>
      <c r="R712" s="81">
        <f t="shared" si="4208"/>
        <v>0</v>
      </c>
      <c r="S712" s="83">
        <f t="shared" si="4209"/>
        <v>230.87</v>
      </c>
      <c r="T712" s="81">
        <f t="shared" si="4210"/>
        <v>0</v>
      </c>
      <c r="U712" s="81">
        <f t="shared" si="4211"/>
        <v>0</v>
      </c>
      <c r="V712" s="82"/>
      <c r="W712" s="81">
        <f t="shared" si="4212"/>
        <v>0</v>
      </c>
      <c r="X712" s="10"/>
      <c r="Y712" s="151"/>
      <c r="Z712" s="151"/>
      <c r="AA712" s="151"/>
      <c r="AB712" s="151"/>
      <c r="AC712" s="151"/>
      <c r="AD712" s="151"/>
      <c r="AE712" s="159"/>
      <c r="AF712" s="159"/>
      <c r="AG712" s="159"/>
      <c r="AH712" s="159"/>
      <c r="AI712" s="84">
        <f>IF($I712=AI$7,$E712,0)</f>
        <v>0</v>
      </c>
      <c r="AJ712" s="84">
        <f>IF($K712=ROUND(AI$7*$F712,2),$G712,0)</f>
        <v>0</v>
      </c>
      <c r="AK712" s="141">
        <f t="shared" si="4214"/>
        <v>0</v>
      </c>
      <c r="AL712" s="141">
        <f t="shared" si="4215"/>
        <v>0</v>
      </c>
      <c r="AM712" s="141">
        <f t="shared" si="4216"/>
        <v>0</v>
      </c>
      <c r="AN712" s="141">
        <f t="shared" si="4217"/>
        <v>0</v>
      </c>
      <c r="AO712" s="84">
        <f>IF($I712=AO$7,$E712,0)</f>
        <v>0</v>
      </c>
      <c r="AP712" s="84">
        <f>IF($K712=ROUND(AO$7*$F712,2),$G712,0)</f>
        <v>0</v>
      </c>
      <c r="AQ712" s="141">
        <f t="shared" si="4219"/>
        <v>0</v>
      </c>
      <c r="AR712" s="141">
        <f t="shared" si="4220"/>
        <v>0</v>
      </c>
      <c r="AS712" s="141">
        <f t="shared" si="4221"/>
        <v>0</v>
      </c>
      <c r="AT712" s="141">
        <f t="shared" si="4222"/>
        <v>0</v>
      </c>
      <c r="AU712" s="141">
        <f>IF($H712&gt;0,#REF!,0)</f>
        <v>0</v>
      </c>
      <c r="AV712" s="141">
        <f t="shared" si="4223"/>
        <v>0</v>
      </c>
      <c r="AW712" s="141">
        <f>IF($H712&gt;0,#REF!,0)</f>
        <v>0</v>
      </c>
      <c r="AX712" s="141">
        <f t="shared" si="4224"/>
        <v>0</v>
      </c>
      <c r="AY712" s="247">
        <f t="shared" si="3887"/>
        <v>0</v>
      </c>
      <c r="AZ712" s="85"/>
      <c r="BA712" s="86">
        <v>0</v>
      </c>
    </row>
    <row r="713" spans="1:53" ht="45.75" x14ac:dyDescent="0.65">
      <c r="A713" s="87" t="str">
        <f>IF(E713+G713&gt;0,A710,"")</f>
        <v/>
      </c>
      <c r="B713" s="87" t="str">
        <f>IF(E713+G713&gt;0,B710,"")</f>
        <v/>
      </c>
      <c r="C713" s="76">
        <f>C711</f>
        <v>7</v>
      </c>
      <c r="D713" s="77" t="s">
        <v>383</v>
      </c>
      <c r="E713" s="78">
        <v>0</v>
      </c>
      <c r="F713" s="137">
        <v>1.1000000000000001</v>
      </c>
      <c r="G713" s="78">
        <v>0</v>
      </c>
      <c r="H713" s="249">
        <f t="shared" si="3886"/>
        <v>0</v>
      </c>
      <c r="I713" s="80">
        <f>SUMIF(Y$14:AT$14,C713,Y$7:AT$7)</f>
        <v>0</v>
      </c>
      <c r="J713" s="81">
        <f t="shared" si="4203"/>
        <v>0</v>
      </c>
      <c r="K713" s="80">
        <f t="shared" si="4204"/>
        <v>0</v>
      </c>
      <c r="L713" s="81">
        <f t="shared" si="4205"/>
        <v>0</v>
      </c>
      <c r="M713" s="81">
        <f t="shared" si="4206"/>
        <v>0</v>
      </c>
      <c r="N713" s="82"/>
      <c r="O713" s="81">
        <f t="shared" si="4207"/>
        <v>0</v>
      </c>
      <c r="Q713" s="83">
        <f t="shared" si="3895"/>
        <v>153.91</v>
      </c>
      <c r="R713" s="81">
        <f t="shared" si="4208"/>
        <v>0</v>
      </c>
      <c r="S713" s="83">
        <f t="shared" si="4209"/>
        <v>169.3</v>
      </c>
      <c r="T713" s="81">
        <f t="shared" si="4210"/>
        <v>0</v>
      </c>
      <c r="U713" s="81">
        <f t="shared" si="4211"/>
        <v>0</v>
      </c>
      <c r="V713" s="82"/>
      <c r="W713" s="81">
        <f t="shared" si="4212"/>
        <v>0</v>
      </c>
      <c r="X713" s="10"/>
      <c r="Y713" s="151"/>
      <c r="Z713" s="151"/>
      <c r="AA713" s="151"/>
      <c r="AB713" s="151"/>
      <c r="AC713" s="151"/>
      <c r="AD713" s="151"/>
      <c r="AE713" s="159"/>
      <c r="AF713" s="159"/>
      <c r="AG713" s="159"/>
      <c r="AH713" s="159"/>
      <c r="AI713" s="84">
        <f>IF($I713=AI$7,$E713,0)</f>
        <v>0</v>
      </c>
      <c r="AJ713" s="84">
        <f>IF($K713=ROUND(AI$7*$F713,2),$G713,0)</f>
        <v>0</v>
      </c>
      <c r="AK713" s="141">
        <f t="shared" si="4214"/>
        <v>0</v>
      </c>
      <c r="AL713" s="141">
        <f t="shared" si="4215"/>
        <v>0</v>
      </c>
      <c r="AM713" s="141">
        <f t="shared" si="4216"/>
        <v>0</v>
      </c>
      <c r="AN713" s="141">
        <f t="shared" si="4217"/>
        <v>0</v>
      </c>
      <c r="AO713" s="84">
        <f>IF($I713=AO$7,$E713,0)</f>
        <v>0</v>
      </c>
      <c r="AP713" s="84">
        <f>IF($K713=ROUND(AO$7*$F713,2),$G713,0)</f>
        <v>0</v>
      </c>
      <c r="AQ713" s="141">
        <f t="shared" si="4219"/>
        <v>0</v>
      </c>
      <c r="AR713" s="141">
        <f t="shared" si="4220"/>
        <v>0</v>
      </c>
      <c r="AS713" s="141">
        <f t="shared" si="4221"/>
        <v>0</v>
      </c>
      <c r="AT713" s="141">
        <f t="shared" si="4222"/>
        <v>0</v>
      </c>
      <c r="AU713" s="141">
        <f>IF($H713&gt;0,#REF!,0)</f>
        <v>0</v>
      </c>
      <c r="AV713" s="141">
        <f t="shared" si="4223"/>
        <v>0</v>
      </c>
      <c r="AW713" s="141">
        <f>IF($H713&gt;0,#REF!,0)</f>
        <v>0</v>
      </c>
      <c r="AX713" s="141">
        <f t="shared" si="4224"/>
        <v>0</v>
      </c>
      <c r="AY713" s="247">
        <f t="shared" si="3887"/>
        <v>0</v>
      </c>
      <c r="AZ713" s="85"/>
      <c r="BA713" s="86">
        <v>0</v>
      </c>
    </row>
    <row r="714" spans="1:53" ht="45.75" x14ac:dyDescent="0.65">
      <c r="A714" s="74" t="s">
        <v>384</v>
      </c>
      <c r="B714" s="74" t="s">
        <v>46</v>
      </c>
      <c r="C714" s="76">
        <f>C715</f>
        <v>5</v>
      </c>
      <c r="D714" s="77" t="s">
        <v>385</v>
      </c>
      <c r="E714" s="78">
        <v>16.384</v>
      </c>
      <c r="F714" s="137">
        <v>1.5</v>
      </c>
      <c r="G714" s="78">
        <v>0</v>
      </c>
      <c r="H714" s="249">
        <f t="shared" si="3886"/>
        <v>1.6383999999999999E-2</v>
      </c>
      <c r="I714" s="80">
        <f>SUMIF(Y$14:AT$14,C714,Y$6:AT$6)</f>
        <v>1148.3900000000001</v>
      </c>
      <c r="J714" s="81">
        <f>IF(H714=0,ROUND(E714*I714,2),ROUND(H714*E714,2))</f>
        <v>0.27</v>
      </c>
      <c r="K714" s="80">
        <f>ROUND(F714*I714,2)</f>
        <v>1722.59</v>
      </c>
      <c r="L714" s="81">
        <f>IF(H714=0,ROUND(ROUND(F714*I714,2)*G714,2),ROUND(G714*H714,2))</f>
        <v>0</v>
      </c>
      <c r="M714" s="81">
        <f>L714-ROUND(G714*I714,2)</f>
        <v>0</v>
      </c>
      <c r="N714" s="82"/>
      <c r="O714" s="81">
        <f>J714+L714+N714</f>
        <v>0.27</v>
      </c>
      <c r="Q714" s="83">
        <f t="shared" si="3895"/>
        <v>153.91</v>
      </c>
      <c r="R714" s="81">
        <f>ROUND(Q714*E714,2)</f>
        <v>2521.66</v>
      </c>
      <c r="S714" s="83">
        <f>ROUND(F714*Q714,2)</f>
        <v>230.87</v>
      </c>
      <c r="T714" s="81">
        <f>ROUND(S714*G714,2)</f>
        <v>0</v>
      </c>
      <c r="U714" s="81">
        <f>T714-ROUND(Q714*G714,2)</f>
        <v>0</v>
      </c>
      <c r="V714" s="82"/>
      <c r="W714" s="81">
        <f>R714+T714+V714</f>
        <v>2521.66</v>
      </c>
      <c r="X714" s="10"/>
      <c r="Y714" s="151"/>
      <c r="Z714" s="151"/>
      <c r="AA714" s="151"/>
      <c r="AB714" s="151"/>
      <c r="AC714" s="151"/>
      <c r="AD714" s="151"/>
      <c r="AE714" s="159"/>
      <c r="AF714" s="159"/>
      <c r="AG714" s="159"/>
      <c r="AH714" s="159"/>
      <c r="AI714" s="84">
        <f>IF($I714=AI$6,$E714,0)</f>
        <v>0</v>
      </c>
      <c r="AJ714" s="84">
        <f t="shared" ref="AJ714:AJ715" si="4225">IF($K714=ROUND(AI$6*$F714,2),$G714,0)</f>
        <v>0</v>
      </c>
      <c r="AK714" s="141">
        <f>IF($H714&gt;0,AI714,0)</f>
        <v>0</v>
      </c>
      <c r="AL714" s="141">
        <f>IF(AK714&gt;0,1,0)</f>
        <v>0</v>
      </c>
      <c r="AM714" s="141">
        <f>IF($H714&gt;0,AJ714,0)</f>
        <v>0</v>
      </c>
      <c r="AN714" s="141">
        <f>IF(AM714&gt;0,1,0)</f>
        <v>0</v>
      </c>
      <c r="AO714" s="84">
        <f>IF($I714=AO$6,$E714,0)</f>
        <v>16.384</v>
      </c>
      <c r="AP714" s="84">
        <f t="shared" ref="AP714:AP715" si="4226">IF($K714=ROUND(AO$6*$F714,2),$G714,0)</f>
        <v>0</v>
      </c>
      <c r="AQ714" s="141">
        <f>IF($H714&gt;0,AO714,0)</f>
        <v>16.384</v>
      </c>
      <c r="AR714" s="141">
        <f>IF(AQ714&gt;0,1,0)</f>
        <v>1</v>
      </c>
      <c r="AS714" s="141">
        <f>IF($H714&gt;0,AP714,0)</f>
        <v>0</v>
      </c>
      <c r="AT714" s="141">
        <f>IF(AS714&gt;0,1,0)</f>
        <v>0</v>
      </c>
      <c r="AU714" s="141" t="e">
        <f>IF($H714&gt;0,#REF!,0)</f>
        <v>#REF!</v>
      </c>
      <c r="AV714" s="141" t="e">
        <f>IF(AU714&gt;0,1,0)</f>
        <v>#REF!</v>
      </c>
      <c r="AW714" s="141" t="e">
        <f>IF($H714&gt;0,#REF!,0)</f>
        <v>#REF!</v>
      </c>
      <c r="AX714" s="141" t="e">
        <f>IF(AW714&gt;0,1,0)</f>
        <v>#REF!</v>
      </c>
      <c r="AY714" s="247">
        <f t="shared" si="3887"/>
        <v>1.6649999999999998E-2</v>
      </c>
      <c r="AZ714" s="85"/>
      <c r="BA714" s="86">
        <v>16.649999999999999</v>
      </c>
    </row>
    <row r="715" spans="1:53" ht="45.75" x14ac:dyDescent="0.65">
      <c r="A715" s="87" t="str">
        <f>IF(E715+G715&gt;0,A714,"")</f>
        <v/>
      </c>
      <c r="B715" s="87" t="str">
        <f>IF(E715+G715&gt;0,B714,"")</f>
        <v/>
      </c>
      <c r="C715" s="76">
        <v>5</v>
      </c>
      <c r="D715" s="77" t="s">
        <v>385</v>
      </c>
      <c r="E715" s="78">
        <v>0</v>
      </c>
      <c r="F715" s="137">
        <v>1.1000000000000001</v>
      </c>
      <c r="G715" s="78">
        <v>0</v>
      </c>
      <c r="H715" s="249">
        <f t="shared" si="3886"/>
        <v>0</v>
      </c>
      <c r="I715" s="80">
        <f>SUMIF(Y$14:AT$14,C715,Y$6:AT$6)</f>
        <v>1148.3900000000001</v>
      </c>
      <c r="J715" s="81">
        <f t="shared" ref="J715:J717" si="4227">IF(H715=0,ROUND(E715*I715,2),ROUND(H715*E715,2))</f>
        <v>0</v>
      </c>
      <c r="K715" s="80">
        <f t="shared" ref="K715:K717" si="4228">ROUND(F715*I715,2)</f>
        <v>1263.23</v>
      </c>
      <c r="L715" s="81">
        <f t="shared" ref="L715:L717" si="4229">IF(H715=0,ROUND(ROUND(F715*I715,2)*G715,2),ROUND(G715*H715,2))</f>
        <v>0</v>
      </c>
      <c r="M715" s="81">
        <f t="shared" ref="M715:M717" si="4230">L715-ROUND(G715*I715,2)</f>
        <v>0</v>
      </c>
      <c r="N715" s="82"/>
      <c r="O715" s="81">
        <f t="shared" ref="O715:O717" si="4231">J715+L715+N715</f>
        <v>0</v>
      </c>
      <c r="Q715" s="83">
        <f t="shared" si="3895"/>
        <v>153.91</v>
      </c>
      <c r="R715" s="81">
        <f t="shared" ref="R715:R717" si="4232">ROUND(Q715*E715,2)</f>
        <v>0</v>
      </c>
      <c r="S715" s="83">
        <f t="shared" ref="S715:S717" si="4233">ROUND(F715*Q715,2)</f>
        <v>169.3</v>
      </c>
      <c r="T715" s="81">
        <f t="shared" ref="T715:T717" si="4234">ROUND(S715*G715,2)</f>
        <v>0</v>
      </c>
      <c r="U715" s="81">
        <f t="shared" ref="U715:U717" si="4235">T715-ROUND(Q715*G715,2)</f>
        <v>0</v>
      </c>
      <c r="V715" s="82"/>
      <c r="W715" s="81">
        <f t="shared" ref="W715:W717" si="4236">R715+T715+V715</f>
        <v>0</v>
      </c>
      <c r="X715" s="10"/>
      <c r="Y715" s="151"/>
      <c r="Z715" s="151"/>
      <c r="AA715" s="151"/>
      <c r="AB715" s="151"/>
      <c r="AC715" s="151"/>
      <c r="AD715" s="151"/>
      <c r="AE715" s="159"/>
      <c r="AF715" s="159"/>
      <c r="AG715" s="159"/>
      <c r="AH715" s="159"/>
      <c r="AI715" s="84">
        <f t="shared" ref="AI715" si="4237">IF($I715=AI$6,$E715,0)</f>
        <v>0</v>
      </c>
      <c r="AJ715" s="84">
        <f t="shared" si="4225"/>
        <v>0</v>
      </c>
      <c r="AK715" s="141">
        <f t="shared" ref="AK715:AK717" si="4238">IF($H715&gt;0,AI715,0)</f>
        <v>0</v>
      </c>
      <c r="AL715" s="141">
        <f t="shared" ref="AL715:AL717" si="4239">IF(AK715&gt;0,1,0)</f>
        <v>0</v>
      </c>
      <c r="AM715" s="141">
        <f t="shared" ref="AM715:AM717" si="4240">IF($H715&gt;0,AJ715,0)</f>
        <v>0</v>
      </c>
      <c r="AN715" s="141">
        <f t="shared" ref="AN715:AN717" si="4241">IF(AM715&gt;0,1,0)</f>
        <v>0</v>
      </c>
      <c r="AO715" s="84">
        <f t="shared" ref="AO715" si="4242">IF($I715=AO$6,$E715,0)</f>
        <v>0</v>
      </c>
      <c r="AP715" s="84">
        <f t="shared" si="4226"/>
        <v>0</v>
      </c>
      <c r="AQ715" s="141">
        <f t="shared" ref="AQ715:AQ717" si="4243">IF($H715&gt;0,AO715,0)</f>
        <v>0</v>
      </c>
      <c r="AR715" s="141">
        <f t="shared" ref="AR715:AR717" si="4244">IF(AQ715&gt;0,1,0)</f>
        <v>0</v>
      </c>
      <c r="AS715" s="141">
        <f t="shared" ref="AS715:AS717" si="4245">IF($H715&gt;0,AP715,0)</f>
        <v>0</v>
      </c>
      <c r="AT715" s="141">
        <f t="shared" ref="AT715:AT717" si="4246">IF(AS715&gt;0,1,0)</f>
        <v>0</v>
      </c>
      <c r="AU715" s="141">
        <f>IF($H715&gt;0,#REF!,0)</f>
        <v>0</v>
      </c>
      <c r="AV715" s="141">
        <f t="shared" ref="AV715:AV717" si="4247">IF(AU715&gt;0,1,0)</f>
        <v>0</v>
      </c>
      <c r="AW715" s="141">
        <f>IF($H715&gt;0,#REF!,0)</f>
        <v>0</v>
      </c>
      <c r="AX715" s="141">
        <f t="shared" ref="AX715:AX717" si="4248">IF(AW715&gt;0,1,0)</f>
        <v>0</v>
      </c>
      <c r="AY715" s="247">
        <f t="shared" si="3887"/>
        <v>0</v>
      </c>
      <c r="AZ715" s="85"/>
      <c r="BA715" s="86">
        <v>0</v>
      </c>
    </row>
    <row r="716" spans="1:53" ht="45.75" x14ac:dyDescent="0.65">
      <c r="A716" s="87" t="str">
        <f>IF(E716+G716&gt;0,A714,"")</f>
        <v/>
      </c>
      <c r="B716" s="87" t="str">
        <f>IF(E716+G716&gt;0,B714,"")</f>
        <v/>
      </c>
      <c r="C716" s="76">
        <f>C715</f>
        <v>5</v>
      </c>
      <c r="D716" s="77" t="s">
        <v>385</v>
      </c>
      <c r="E716" s="78">
        <v>0</v>
      </c>
      <c r="F716" s="137">
        <v>1.5</v>
      </c>
      <c r="G716" s="78">
        <v>0</v>
      </c>
      <c r="H716" s="249">
        <f t="shared" si="3886"/>
        <v>0</v>
      </c>
      <c r="I716" s="80">
        <f>SUMIF(Y$14:AT$14,C716,Y$7:AT$7)</f>
        <v>0</v>
      </c>
      <c r="J716" s="81">
        <f t="shared" si="4227"/>
        <v>0</v>
      </c>
      <c r="K716" s="80">
        <f t="shared" si="4228"/>
        <v>0</v>
      </c>
      <c r="L716" s="81">
        <f t="shared" si="4229"/>
        <v>0</v>
      </c>
      <c r="M716" s="81">
        <f t="shared" si="4230"/>
        <v>0</v>
      </c>
      <c r="N716" s="82"/>
      <c r="O716" s="81">
        <f t="shared" si="4231"/>
        <v>0</v>
      </c>
      <c r="Q716" s="83">
        <f t="shared" si="3895"/>
        <v>153.91</v>
      </c>
      <c r="R716" s="81">
        <f t="shared" si="4232"/>
        <v>0</v>
      </c>
      <c r="S716" s="83">
        <f t="shared" si="4233"/>
        <v>230.87</v>
      </c>
      <c r="T716" s="81">
        <f t="shared" si="4234"/>
        <v>0</v>
      </c>
      <c r="U716" s="81">
        <f t="shared" si="4235"/>
        <v>0</v>
      </c>
      <c r="V716" s="82"/>
      <c r="W716" s="81">
        <f t="shared" si="4236"/>
        <v>0</v>
      </c>
      <c r="X716" s="10"/>
      <c r="Y716" s="151"/>
      <c r="Z716" s="151"/>
      <c r="AA716" s="151"/>
      <c r="AB716" s="151"/>
      <c r="AC716" s="151"/>
      <c r="AD716" s="151"/>
      <c r="AE716" s="159"/>
      <c r="AF716" s="159"/>
      <c r="AG716" s="159"/>
      <c r="AH716" s="159"/>
      <c r="AI716" s="84">
        <f>IF($I716=AI$7,$E716,0)</f>
        <v>0</v>
      </c>
      <c r="AJ716" s="84">
        <f>IF($K716=ROUND(AI$7*$F716,2),$G716,0)</f>
        <v>0</v>
      </c>
      <c r="AK716" s="141">
        <f t="shared" si="4238"/>
        <v>0</v>
      </c>
      <c r="AL716" s="141">
        <f t="shared" si="4239"/>
        <v>0</v>
      </c>
      <c r="AM716" s="141">
        <f t="shared" si="4240"/>
        <v>0</v>
      </c>
      <c r="AN716" s="141">
        <f t="shared" si="4241"/>
        <v>0</v>
      </c>
      <c r="AO716" s="84">
        <f>IF($I716=AO$7,$E716,0)</f>
        <v>0</v>
      </c>
      <c r="AP716" s="84">
        <f>IF($K716=ROUND(AO$7*$F716,2),$G716,0)</f>
        <v>0</v>
      </c>
      <c r="AQ716" s="141">
        <f t="shared" si="4243"/>
        <v>0</v>
      </c>
      <c r="AR716" s="141">
        <f t="shared" si="4244"/>
        <v>0</v>
      </c>
      <c r="AS716" s="141">
        <f t="shared" si="4245"/>
        <v>0</v>
      </c>
      <c r="AT716" s="141">
        <f t="shared" si="4246"/>
        <v>0</v>
      </c>
      <c r="AU716" s="141">
        <f>IF($H716&gt;0,#REF!,0)</f>
        <v>0</v>
      </c>
      <c r="AV716" s="141">
        <f t="shared" si="4247"/>
        <v>0</v>
      </c>
      <c r="AW716" s="141">
        <f>IF($H716&gt;0,#REF!,0)</f>
        <v>0</v>
      </c>
      <c r="AX716" s="141">
        <f t="shared" si="4248"/>
        <v>0</v>
      </c>
      <c r="AY716" s="247">
        <f t="shared" si="3887"/>
        <v>0</v>
      </c>
      <c r="AZ716" s="85"/>
      <c r="BA716" s="86">
        <v>0</v>
      </c>
    </row>
    <row r="717" spans="1:53" ht="45.75" x14ac:dyDescent="0.65">
      <c r="A717" s="87" t="str">
        <f>IF(E717+G717&gt;0,A714,"")</f>
        <v/>
      </c>
      <c r="B717" s="87" t="str">
        <f>IF(E717+G717&gt;0,B714,"")</f>
        <v/>
      </c>
      <c r="C717" s="76">
        <f>C715</f>
        <v>5</v>
      </c>
      <c r="D717" s="77" t="s">
        <v>385</v>
      </c>
      <c r="E717" s="78">
        <v>0</v>
      </c>
      <c r="F717" s="137">
        <v>1.1000000000000001</v>
      </c>
      <c r="G717" s="78">
        <v>0</v>
      </c>
      <c r="H717" s="249">
        <f t="shared" si="3886"/>
        <v>0</v>
      </c>
      <c r="I717" s="80">
        <f>SUMIF(Y$14:AT$14,C717,Y$7:AT$7)</f>
        <v>0</v>
      </c>
      <c r="J717" s="81">
        <f t="shared" si="4227"/>
        <v>0</v>
      </c>
      <c r="K717" s="80">
        <f t="shared" si="4228"/>
        <v>0</v>
      </c>
      <c r="L717" s="81">
        <f t="shared" si="4229"/>
        <v>0</v>
      </c>
      <c r="M717" s="81">
        <f t="shared" si="4230"/>
        <v>0</v>
      </c>
      <c r="N717" s="82"/>
      <c r="O717" s="81">
        <f t="shared" si="4231"/>
        <v>0</v>
      </c>
      <c r="Q717" s="83">
        <f t="shared" si="3895"/>
        <v>153.91</v>
      </c>
      <c r="R717" s="81">
        <f t="shared" si="4232"/>
        <v>0</v>
      </c>
      <c r="S717" s="83">
        <f t="shared" si="4233"/>
        <v>169.3</v>
      </c>
      <c r="T717" s="81">
        <f t="shared" si="4234"/>
        <v>0</v>
      </c>
      <c r="U717" s="81">
        <f t="shared" si="4235"/>
        <v>0</v>
      </c>
      <c r="V717" s="82"/>
      <c r="W717" s="81">
        <f t="shared" si="4236"/>
        <v>0</v>
      </c>
      <c r="X717" s="10"/>
      <c r="Y717" s="151"/>
      <c r="Z717" s="151"/>
      <c r="AA717" s="151"/>
      <c r="AB717" s="151"/>
      <c r="AC717" s="151"/>
      <c r="AD717" s="151"/>
      <c r="AE717" s="159"/>
      <c r="AF717" s="159"/>
      <c r="AG717" s="159"/>
      <c r="AH717" s="159"/>
      <c r="AI717" s="84">
        <f>IF($I717=AI$7,$E717,0)</f>
        <v>0</v>
      </c>
      <c r="AJ717" s="84">
        <f>IF($K717=ROUND(AI$7*$F717,2),$G717,0)</f>
        <v>0</v>
      </c>
      <c r="AK717" s="141">
        <f t="shared" si="4238"/>
        <v>0</v>
      </c>
      <c r="AL717" s="141">
        <f t="shared" si="4239"/>
        <v>0</v>
      </c>
      <c r="AM717" s="141">
        <f t="shared" si="4240"/>
        <v>0</v>
      </c>
      <c r="AN717" s="141">
        <f t="shared" si="4241"/>
        <v>0</v>
      </c>
      <c r="AO717" s="84">
        <f>IF($I717=AO$7,$E717,0)</f>
        <v>0</v>
      </c>
      <c r="AP717" s="84">
        <f>IF($K717=ROUND(AO$7*$F717,2),$G717,0)</f>
        <v>0</v>
      </c>
      <c r="AQ717" s="141">
        <f t="shared" si="4243"/>
        <v>0</v>
      </c>
      <c r="AR717" s="141">
        <f t="shared" si="4244"/>
        <v>0</v>
      </c>
      <c r="AS717" s="141">
        <f t="shared" si="4245"/>
        <v>0</v>
      </c>
      <c r="AT717" s="141">
        <f t="shared" si="4246"/>
        <v>0</v>
      </c>
      <c r="AU717" s="141">
        <f>IF($H717&gt;0,#REF!,0)</f>
        <v>0</v>
      </c>
      <c r="AV717" s="141">
        <f t="shared" si="4247"/>
        <v>0</v>
      </c>
      <c r="AW717" s="141">
        <f>IF($H717&gt;0,#REF!,0)</f>
        <v>0</v>
      </c>
      <c r="AX717" s="141">
        <f t="shared" si="4248"/>
        <v>0</v>
      </c>
      <c r="AY717" s="247">
        <f t="shared" si="3887"/>
        <v>0</v>
      </c>
      <c r="AZ717" s="85"/>
      <c r="BA717" s="86">
        <v>0</v>
      </c>
    </row>
    <row r="718" spans="1:53" ht="45.75" x14ac:dyDescent="0.65">
      <c r="A718" s="74" t="s">
        <v>386</v>
      </c>
      <c r="B718" s="74" t="s">
        <v>46</v>
      </c>
      <c r="C718" s="76">
        <f>C719</f>
        <v>6</v>
      </c>
      <c r="D718" s="77" t="s">
        <v>387</v>
      </c>
      <c r="E718" s="78">
        <v>1.45</v>
      </c>
      <c r="F718" s="137">
        <v>1.5</v>
      </c>
      <c r="G718" s="78">
        <v>0</v>
      </c>
      <c r="H718" s="249">
        <f t="shared" si="3886"/>
        <v>1.4499999999999999E-3</v>
      </c>
      <c r="I718" s="80">
        <f>SUMIF(Y$14:AT$14,C718,Y$6:AT$6)</f>
        <v>0</v>
      </c>
      <c r="J718" s="81">
        <f>IF(H718=0,ROUND(E718*I718,2),ROUND(H718*E718,2))</f>
        <v>0</v>
      </c>
      <c r="K718" s="80">
        <f>ROUND(F718*I718,2)</f>
        <v>0</v>
      </c>
      <c r="L718" s="81">
        <f>IF(H718=0,ROUND(ROUND(F718*I718,2)*G718,2),ROUND(G718*H718,2))</f>
        <v>0</v>
      </c>
      <c r="M718" s="81">
        <f>L718-ROUND(G718*I718,2)</f>
        <v>0</v>
      </c>
      <c r="N718" s="82"/>
      <c r="O718" s="81">
        <f>J718+L718+N718</f>
        <v>0</v>
      </c>
      <c r="Q718" s="83">
        <f t="shared" si="3895"/>
        <v>153.91</v>
      </c>
      <c r="R718" s="81">
        <f>ROUND(Q718*E718,2)</f>
        <v>223.17</v>
      </c>
      <c r="S718" s="83">
        <f>ROUND(F718*Q718,2)</f>
        <v>230.87</v>
      </c>
      <c r="T718" s="81">
        <f>ROUND(S718*G718,2)</f>
        <v>0</v>
      </c>
      <c r="U718" s="81">
        <f>T718-ROUND(Q718*G718,2)</f>
        <v>0</v>
      </c>
      <c r="V718" s="82"/>
      <c r="W718" s="81">
        <f>R718+T718+V718</f>
        <v>223.17</v>
      </c>
      <c r="X718" s="10"/>
      <c r="Y718" s="151"/>
      <c r="Z718" s="151"/>
      <c r="AA718" s="151"/>
      <c r="AB718" s="151"/>
      <c r="AC718" s="151"/>
      <c r="AD718" s="151"/>
      <c r="AE718" s="159"/>
      <c r="AF718" s="159"/>
      <c r="AG718" s="159"/>
      <c r="AH718" s="159"/>
      <c r="AI718" s="84">
        <f>IF($I718=AI$6,$E718,0)</f>
        <v>0</v>
      </c>
      <c r="AJ718" s="84">
        <f t="shared" ref="AJ718:AJ719" si="4249">IF($K718=ROUND(AI$6*$F718,2),$G718,0)</f>
        <v>0</v>
      </c>
      <c r="AK718" s="141">
        <f>IF($H718&gt;0,AI718,0)</f>
        <v>0</v>
      </c>
      <c r="AL718" s="141">
        <f>IF(AK718&gt;0,1,0)</f>
        <v>0</v>
      </c>
      <c r="AM718" s="141">
        <f>IF($H718&gt;0,AJ718,0)</f>
        <v>0</v>
      </c>
      <c r="AN718" s="141">
        <f>IF(AM718&gt;0,1,0)</f>
        <v>0</v>
      </c>
      <c r="AO718" s="84">
        <f>IF($I718=AO$6,$E718,0)</f>
        <v>0</v>
      </c>
      <c r="AP718" s="84">
        <f t="shared" ref="AP718:AP719" si="4250">IF($K718=ROUND(AO$6*$F718,2),$G718,0)</f>
        <v>0</v>
      </c>
      <c r="AQ718" s="141">
        <f>IF($H718&gt;0,AO718,0)</f>
        <v>0</v>
      </c>
      <c r="AR718" s="141">
        <f>IF(AQ718&gt;0,1,0)</f>
        <v>0</v>
      </c>
      <c r="AS718" s="141">
        <f>IF($H718&gt;0,AP718,0)</f>
        <v>0</v>
      </c>
      <c r="AT718" s="141">
        <f>IF(AS718&gt;0,1,0)</f>
        <v>0</v>
      </c>
      <c r="AU718" s="141" t="e">
        <f>IF($H718&gt;0,#REF!,0)</f>
        <v>#REF!</v>
      </c>
      <c r="AV718" s="141" t="e">
        <f>IF(AU718&gt;0,1,0)</f>
        <v>#REF!</v>
      </c>
      <c r="AW718" s="141" t="e">
        <f>IF($H718&gt;0,#REF!,0)</f>
        <v>#REF!</v>
      </c>
      <c r="AX718" s="141" t="e">
        <f>IF(AW718&gt;0,1,0)</f>
        <v>#REF!</v>
      </c>
      <c r="AY718" s="247">
        <f t="shared" si="3887"/>
        <v>2.3999999999999998E-3</v>
      </c>
      <c r="AZ718" s="85"/>
      <c r="BA718" s="86">
        <v>2.4</v>
      </c>
    </row>
    <row r="719" spans="1:53" ht="45.75" x14ac:dyDescent="0.65">
      <c r="A719" s="87" t="str">
        <f>IF(E719+G719&gt;0,A718,"")</f>
        <v/>
      </c>
      <c r="B719" s="87" t="str">
        <f>IF(E719+G719&gt;0,B718,"")</f>
        <v/>
      </c>
      <c r="C719" s="76">
        <v>6</v>
      </c>
      <c r="D719" s="77" t="s">
        <v>387</v>
      </c>
      <c r="E719" s="78">
        <v>0</v>
      </c>
      <c r="F719" s="137">
        <v>1.1000000000000001</v>
      </c>
      <c r="G719" s="78">
        <v>0</v>
      </c>
      <c r="H719" s="249">
        <f t="shared" si="3886"/>
        <v>0</v>
      </c>
      <c r="I719" s="80">
        <f>SUMIF(Y$14:AT$14,C719,Y$6:AT$6)</f>
        <v>0</v>
      </c>
      <c r="J719" s="81">
        <f t="shared" ref="J719:J721" si="4251">IF(H719=0,ROUND(E719*I719,2),ROUND(H719*E719,2))</f>
        <v>0</v>
      </c>
      <c r="K719" s="80">
        <f t="shared" ref="K719:K721" si="4252">ROUND(F719*I719,2)</f>
        <v>0</v>
      </c>
      <c r="L719" s="81">
        <f t="shared" ref="L719:L721" si="4253">IF(H719=0,ROUND(ROUND(F719*I719,2)*G719,2),ROUND(G719*H719,2))</f>
        <v>0</v>
      </c>
      <c r="M719" s="81">
        <f t="shared" ref="M719:M721" si="4254">L719-ROUND(G719*I719,2)</f>
        <v>0</v>
      </c>
      <c r="N719" s="82"/>
      <c r="O719" s="81">
        <f t="shared" ref="O719:O721" si="4255">J719+L719+N719</f>
        <v>0</v>
      </c>
      <c r="Q719" s="83">
        <f t="shared" si="3895"/>
        <v>153.91</v>
      </c>
      <c r="R719" s="81">
        <f t="shared" ref="R719:R721" si="4256">ROUND(Q719*E719,2)</f>
        <v>0</v>
      </c>
      <c r="S719" s="83">
        <f t="shared" ref="S719:S721" si="4257">ROUND(F719*Q719,2)</f>
        <v>169.3</v>
      </c>
      <c r="T719" s="81">
        <f t="shared" ref="T719:T721" si="4258">ROUND(S719*G719,2)</f>
        <v>0</v>
      </c>
      <c r="U719" s="81">
        <f t="shared" ref="U719:U721" si="4259">T719-ROUND(Q719*G719,2)</f>
        <v>0</v>
      </c>
      <c r="V719" s="82"/>
      <c r="W719" s="81">
        <f t="shared" ref="W719:W721" si="4260">R719+T719+V719</f>
        <v>0</v>
      </c>
      <c r="X719" s="10"/>
      <c r="Y719" s="151"/>
      <c r="Z719" s="151"/>
      <c r="AA719" s="151"/>
      <c r="AB719" s="151"/>
      <c r="AC719" s="151"/>
      <c r="AD719" s="151"/>
      <c r="AE719" s="159"/>
      <c r="AF719" s="159"/>
      <c r="AG719" s="159"/>
      <c r="AH719" s="159"/>
      <c r="AI719" s="84">
        <f t="shared" ref="AI719" si="4261">IF($I719=AI$6,$E719,0)</f>
        <v>0</v>
      </c>
      <c r="AJ719" s="84">
        <f t="shared" si="4249"/>
        <v>0</v>
      </c>
      <c r="AK719" s="141">
        <f t="shared" ref="AK719:AK721" si="4262">IF($H719&gt;0,AI719,0)</f>
        <v>0</v>
      </c>
      <c r="AL719" s="141">
        <f t="shared" ref="AL719:AL721" si="4263">IF(AK719&gt;0,1,0)</f>
        <v>0</v>
      </c>
      <c r="AM719" s="141">
        <f t="shared" ref="AM719:AM721" si="4264">IF($H719&gt;0,AJ719,0)</f>
        <v>0</v>
      </c>
      <c r="AN719" s="141">
        <f t="shared" ref="AN719:AN721" si="4265">IF(AM719&gt;0,1,0)</f>
        <v>0</v>
      </c>
      <c r="AO719" s="84">
        <f t="shared" ref="AO719" si="4266">IF($I719=AO$6,$E719,0)</f>
        <v>0</v>
      </c>
      <c r="AP719" s="84">
        <f t="shared" si="4250"/>
        <v>0</v>
      </c>
      <c r="AQ719" s="141">
        <f t="shared" ref="AQ719:AQ721" si="4267">IF($H719&gt;0,AO719,0)</f>
        <v>0</v>
      </c>
      <c r="AR719" s="141">
        <f t="shared" ref="AR719:AR721" si="4268">IF(AQ719&gt;0,1,0)</f>
        <v>0</v>
      </c>
      <c r="AS719" s="141">
        <f t="shared" ref="AS719:AS721" si="4269">IF($H719&gt;0,AP719,0)</f>
        <v>0</v>
      </c>
      <c r="AT719" s="141">
        <f t="shared" ref="AT719:AT721" si="4270">IF(AS719&gt;0,1,0)</f>
        <v>0</v>
      </c>
      <c r="AU719" s="141">
        <f>IF($H719&gt;0,#REF!,0)</f>
        <v>0</v>
      </c>
      <c r="AV719" s="141">
        <f t="shared" ref="AV719:AV721" si="4271">IF(AU719&gt;0,1,0)</f>
        <v>0</v>
      </c>
      <c r="AW719" s="141">
        <f>IF($H719&gt;0,#REF!,0)</f>
        <v>0</v>
      </c>
      <c r="AX719" s="141">
        <f t="shared" ref="AX719:AX721" si="4272">IF(AW719&gt;0,1,0)</f>
        <v>0</v>
      </c>
      <c r="AY719" s="247">
        <f t="shared" si="3887"/>
        <v>0</v>
      </c>
      <c r="AZ719" s="85"/>
      <c r="BA719" s="86">
        <v>0</v>
      </c>
    </row>
    <row r="720" spans="1:53" ht="45.75" x14ac:dyDescent="0.65">
      <c r="A720" s="87" t="str">
        <f>IF(E720+G720&gt;0,A718,"")</f>
        <v/>
      </c>
      <c r="B720" s="87" t="str">
        <f>IF(E720+G720&gt;0,B718,"")</f>
        <v/>
      </c>
      <c r="C720" s="76">
        <f>C719</f>
        <v>6</v>
      </c>
      <c r="D720" s="77" t="s">
        <v>387</v>
      </c>
      <c r="E720" s="78">
        <v>0</v>
      </c>
      <c r="F720" s="137">
        <v>1.5</v>
      </c>
      <c r="G720" s="78">
        <v>0</v>
      </c>
      <c r="H720" s="249">
        <f t="shared" si="3886"/>
        <v>0</v>
      </c>
      <c r="I720" s="80">
        <f>SUMIF(Y$14:AT$14,C720,Y$7:AT$7)</f>
        <v>0</v>
      </c>
      <c r="J720" s="81">
        <f t="shared" si="4251"/>
        <v>0</v>
      </c>
      <c r="K720" s="80">
        <f t="shared" si="4252"/>
        <v>0</v>
      </c>
      <c r="L720" s="81">
        <f t="shared" si="4253"/>
        <v>0</v>
      </c>
      <c r="M720" s="81">
        <f t="shared" si="4254"/>
        <v>0</v>
      </c>
      <c r="N720" s="82"/>
      <c r="O720" s="81">
        <f t="shared" si="4255"/>
        <v>0</v>
      </c>
      <c r="Q720" s="83">
        <f t="shared" si="3895"/>
        <v>153.91</v>
      </c>
      <c r="R720" s="81">
        <f t="shared" si="4256"/>
        <v>0</v>
      </c>
      <c r="S720" s="83">
        <f t="shared" si="4257"/>
        <v>230.87</v>
      </c>
      <c r="T720" s="81">
        <f t="shared" si="4258"/>
        <v>0</v>
      </c>
      <c r="U720" s="81">
        <f t="shared" si="4259"/>
        <v>0</v>
      </c>
      <c r="V720" s="82"/>
      <c r="W720" s="81">
        <f t="shared" si="4260"/>
        <v>0</v>
      </c>
      <c r="X720" s="10"/>
      <c r="Y720" s="151"/>
      <c r="Z720" s="151"/>
      <c r="AA720" s="151"/>
      <c r="AB720" s="151"/>
      <c r="AC720" s="151"/>
      <c r="AD720" s="151"/>
      <c r="AE720" s="159"/>
      <c r="AF720" s="159"/>
      <c r="AG720" s="159"/>
      <c r="AH720" s="159"/>
      <c r="AI720" s="84">
        <f>IF($I720=AI$7,$E720,0)</f>
        <v>0</v>
      </c>
      <c r="AJ720" s="84">
        <f>IF($K720=ROUND(AI$7*$F720,2),$G720,0)</f>
        <v>0</v>
      </c>
      <c r="AK720" s="141">
        <f t="shared" si="4262"/>
        <v>0</v>
      </c>
      <c r="AL720" s="141">
        <f t="shared" si="4263"/>
        <v>0</v>
      </c>
      <c r="AM720" s="141">
        <f t="shared" si="4264"/>
        <v>0</v>
      </c>
      <c r="AN720" s="141">
        <f t="shared" si="4265"/>
        <v>0</v>
      </c>
      <c r="AO720" s="84">
        <f>IF($I720=AO$7,$E720,0)</f>
        <v>0</v>
      </c>
      <c r="AP720" s="84">
        <f>IF($K720=ROUND(AO$7*$F720,2),$G720,0)</f>
        <v>0</v>
      </c>
      <c r="AQ720" s="141">
        <f t="shared" si="4267"/>
        <v>0</v>
      </c>
      <c r="AR720" s="141">
        <f t="shared" si="4268"/>
        <v>0</v>
      </c>
      <c r="AS720" s="141">
        <f t="shared" si="4269"/>
        <v>0</v>
      </c>
      <c r="AT720" s="141">
        <f t="shared" si="4270"/>
        <v>0</v>
      </c>
      <c r="AU720" s="141">
        <f>IF($H720&gt;0,#REF!,0)</f>
        <v>0</v>
      </c>
      <c r="AV720" s="141">
        <f t="shared" si="4271"/>
        <v>0</v>
      </c>
      <c r="AW720" s="141">
        <f>IF($H720&gt;0,#REF!,0)</f>
        <v>0</v>
      </c>
      <c r="AX720" s="141">
        <f t="shared" si="4272"/>
        <v>0</v>
      </c>
      <c r="AY720" s="247">
        <f t="shared" si="3887"/>
        <v>0</v>
      </c>
      <c r="AZ720" s="85"/>
      <c r="BA720" s="86">
        <v>0</v>
      </c>
    </row>
    <row r="721" spans="1:53" ht="45.75" x14ac:dyDescent="0.65">
      <c r="A721" s="87" t="str">
        <f>IF(E721+G721&gt;0,A718,"")</f>
        <v/>
      </c>
      <c r="B721" s="87" t="str">
        <f>IF(E721+G721&gt;0,B718,"")</f>
        <v/>
      </c>
      <c r="C721" s="76">
        <f>C719</f>
        <v>6</v>
      </c>
      <c r="D721" s="77" t="s">
        <v>387</v>
      </c>
      <c r="E721" s="78">
        <v>0</v>
      </c>
      <c r="F721" s="137">
        <v>1.1000000000000001</v>
      </c>
      <c r="G721" s="78">
        <v>0</v>
      </c>
      <c r="H721" s="249">
        <f t="shared" ref="H721:H784" si="4273">(E721+G721)/1000</f>
        <v>0</v>
      </c>
      <c r="I721" s="80">
        <f>SUMIF(Y$14:AT$14,C721,Y$7:AT$7)</f>
        <v>0</v>
      </c>
      <c r="J721" s="81">
        <f t="shared" si="4251"/>
        <v>0</v>
      </c>
      <c r="K721" s="80">
        <f t="shared" si="4252"/>
        <v>0</v>
      </c>
      <c r="L721" s="81">
        <f t="shared" si="4253"/>
        <v>0</v>
      </c>
      <c r="M721" s="81">
        <f t="shared" si="4254"/>
        <v>0</v>
      </c>
      <c r="N721" s="82"/>
      <c r="O721" s="81">
        <f t="shared" si="4255"/>
        <v>0</v>
      </c>
      <c r="Q721" s="83">
        <f t="shared" si="3895"/>
        <v>153.91</v>
      </c>
      <c r="R721" s="81">
        <f t="shared" si="4256"/>
        <v>0</v>
      </c>
      <c r="S721" s="83">
        <f t="shared" si="4257"/>
        <v>169.3</v>
      </c>
      <c r="T721" s="81">
        <f t="shared" si="4258"/>
        <v>0</v>
      </c>
      <c r="U721" s="81">
        <f t="shared" si="4259"/>
        <v>0</v>
      </c>
      <c r="V721" s="82"/>
      <c r="W721" s="81">
        <f t="shared" si="4260"/>
        <v>0</v>
      </c>
      <c r="X721" s="10"/>
      <c r="Y721" s="151"/>
      <c r="Z721" s="151"/>
      <c r="AA721" s="151"/>
      <c r="AB721" s="151"/>
      <c r="AC721" s="151"/>
      <c r="AD721" s="151"/>
      <c r="AE721" s="159"/>
      <c r="AF721" s="159"/>
      <c r="AG721" s="159"/>
      <c r="AH721" s="159"/>
      <c r="AI721" s="84">
        <f>IF($I721=AI$7,$E721,0)</f>
        <v>0</v>
      </c>
      <c r="AJ721" s="84">
        <f>IF($K721=ROUND(AI$7*$F721,2),$G721,0)</f>
        <v>0</v>
      </c>
      <c r="AK721" s="141">
        <f t="shared" si="4262"/>
        <v>0</v>
      </c>
      <c r="AL721" s="141">
        <f t="shared" si="4263"/>
        <v>0</v>
      </c>
      <c r="AM721" s="141">
        <f t="shared" si="4264"/>
        <v>0</v>
      </c>
      <c r="AN721" s="141">
        <f t="shared" si="4265"/>
        <v>0</v>
      </c>
      <c r="AO721" s="84">
        <f>IF($I721=AO$7,$E721,0)</f>
        <v>0</v>
      </c>
      <c r="AP721" s="84">
        <f>IF($K721=ROUND(AO$7*$F721,2),$G721,0)</f>
        <v>0</v>
      </c>
      <c r="AQ721" s="141">
        <f t="shared" si="4267"/>
        <v>0</v>
      </c>
      <c r="AR721" s="141">
        <f t="shared" si="4268"/>
        <v>0</v>
      </c>
      <c r="AS721" s="141">
        <f t="shared" si="4269"/>
        <v>0</v>
      </c>
      <c r="AT721" s="141">
        <f t="shared" si="4270"/>
        <v>0</v>
      </c>
      <c r="AU721" s="141">
        <f>IF($H721&gt;0,#REF!,0)</f>
        <v>0</v>
      </c>
      <c r="AV721" s="141">
        <f t="shared" si="4271"/>
        <v>0</v>
      </c>
      <c r="AW721" s="141">
        <f>IF($H721&gt;0,#REF!,0)</f>
        <v>0</v>
      </c>
      <c r="AX721" s="141">
        <f t="shared" si="4272"/>
        <v>0</v>
      </c>
      <c r="AY721" s="247">
        <f t="shared" ref="AY721:AY784" si="4274">BA721/1000</f>
        <v>0</v>
      </c>
      <c r="AZ721" s="85"/>
      <c r="BA721" s="86">
        <v>0</v>
      </c>
    </row>
    <row r="722" spans="1:53" ht="45.75" x14ac:dyDescent="0.65">
      <c r="A722" s="74" t="s">
        <v>388</v>
      </c>
      <c r="B722" s="74" t="s">
        <v>46</v>
      </c>
      <c r="C722" s="76">
        <f>C723</f>
        <v>6</v>
      </c>
      <c r="D722" s="77" t="s">
        <v>389</v>
      </c>
      <c r="E722" s="78">
        <v>1.17</v>
      </c>
      <c r="F722" s="137">
        <v>1.5</v>
      </c>
      <c r="G722" s="78">
        <v>0</v>
      </c>
      <c r="H722" s="249">
        <f t="shared" si="4273"/>
        <v>1.17E-3</v>
      </c>
      <c r="I722" s="80">
        <f>SUMIF(Y$14:AT$14,C722,Y$6:AT$6)</f>
        <v>0</v>
      </c>
      <c r="J722" s="81">
        <f>IF(H722=0,ROUND(E722*I722,2),ROUND(H722*E722,2))</f>
        <v>0</v>
      </c>
      <c r="K722" s="80">
        <f>ROUND(F722*I722,2)</f>
        <v>0</v>
      </c>
      <c r="L722" s="81">
        <f>IF(H722=0,ROUND(ROUND(F722*I722,2)*G722,2),ROUND(G722*H722,2))</f>
        <v>0</v>
      </c>
      <c r="M722" s="81">
        <f>L722-ROUND(G722*I722,2)</f>
        <v>0</v>
      </c>
      <c r="N722" s="82"/>
      <c r="O722" s="81">
        <f>J722+L722+N722</f>
        <v>0</v>
      </c>
      <c r="Q722" s="83">
        <f t="shared" si="3895"/>
        <v>153.91</v>
      </c>
      <c r="R722" s="81">
        <f>ROUND(Q722*E722,2)</f>
        <v>180.07</v>
      </c>
      <c r="S722" s="83">
        <f>ROUND(F722*Q722,2)</f>
        <v>230.87</v>
      </c>
      <c r="T722" s="81">
        <f>ROUND(S722*G722,2)</f>
        <v>0</v>
      </c>
      <c r="U722" s="81">
        <f>T722-ROUND(Q722*G722,2)</f>
        <v>0</v>
      </c>
      <c r="V722" s="82"/>
      <c r="W722" s="81">
        <f>R722+T722+V722</f>
        <v>180.07</v>
      </c>
      <c r="X722" s="10"/>
      <c r="Y722" s="151"/>
      <c r="Z722" s="151"/>
      <c r="AA722" s="151"/>
      <c r="AB722" s="151"/>
      <c r="AC722" s="151"/>
      <c r="AD722" s="151"/>
      <c r="AE722" s="159"/>
      <c r="AF722" s="159"/>
      <c r="AG722" s="159"/>
      <c r="AH722" s="159"/>
      <c r="AI722" s="84">
        <f>IF($I722=AI$6,$E722,0)</f>
        <v>0</v>
      </c>
      <c r="AJ722" s="84">
        <f t="shared" ref="AJ722:AJ723" si="4275">IF($K722=ROUND(AI$6*$F722,2),$G722,0)</f>
        <v>0</v>
      </c>
      <c r="AK722" s="141">
        <f>IF($H722&gt;0,AI722,0)</f>
        <v>0</v>
      </c>
      <c r="AL722" s="141">
        <f>IF(AK722&gt;0,1,0)</f>
        <v>0</v>
      </c>
      <c r="AM722" s="141">
        <f>IF($H722&gt;0,AJ722,0)</f>
        <v>0</v>
      </c>
      <c r="AN722" s="141">
        <f>IF(AM722&gt;0,1,0)</f>
        <v>0</v>
      </c>
      <c r="AO722" s="84">
        <f>IF($I722=AO$6,$E722,0)</f>
        <v>0</v>
      </c>
      <c r="AP722" s="84">
        <f t="shared" ref="AP722:AP723" si="4276">IF($K722=ROUND(AO$6*$F722,2),$G722,0)</f>
        <v>0</v>
      </c>
      <c r="AQ722" s="141">
        <f>IF($H722&gt;0,AO722,0)</f>
        <v>0</v>
      </c>
      <c r="AR722" s="141">
        <f>IF(AQ722&gt;0,1,0)</f>
        <v>0</v>
      </c>
      <c r="AS722" s="141">
        <f>IF($H722&gt;0,AP722,0)</f>
        <v>0</v>
      </c>
      <c r="AT722" s="141">
        <f>IF(AS722&gt;0,1,0)</f>
        <v>0</v>
      </c>
      <c r="AU722" s="141" t="e">
        <f>IF($H722&gt;0,#REF!,0)</f>
        <v>#REF!</v>
      </c>
      <c r="AV722" s="141" t="e">
        <f>IF(AU722&gt;0,1,0)</f>
        <v>#REF!</v>
      </c>
      <c r="AW722" s="141" t="e">
        <f>IF($H722&gt;0,#REF!,0)</f>
        <v>#REF!</v>
      </c>
      <c r="AX722" s="141" t="e">
        <f>IF(AW722&gt;0,1,0)</f>
        <v>#REF!</v>
      </c>
      <c r="AY722" s="247">
        <f t="shared" si="4274"/>
        <v>2E-3</v>
      </c>
      <c r="AZ722" s="85"/>
      <c r="BA722" s="86">
        <v>2</v>
      </c>
    </row>
    <row r="723" spans="1:53" ht="45.75" x14ac:dyDescent="0.65">
      <c r="A723" s="87" t="str">
        <f>IF(E723+G723&gt;0,A722,"")</f>
        <v/>
      </c>
      <c r="B723" s="87" t="str">
        <f>IF(E723+G723&gt;0,B722,"")</f>
        <v/>
      </c>
      <c r="C723" s="76">
        <v>6</v>
      </c>
      <c r="D723" s="77" t="s">
        <v>389</v>
      </c>
      <c r="E723" s="78">
        <v>0</v>
      </c>
      <c r="F723" s="137">
        <v>1.1000000000000001</v>
      </c>
      <c r="G723" s="78">
        <v>0</v>
      </c>
      <c r="H723" s="249">
        <f t="shared" si="4273"/>
        <v>0</v>
      </c>
      <c r="I723" s="80">
        <f>SUMIF(Y$14:AT$14,C723,Y$6:AT$6)</f>
        <v>0</v>
      </c>
      <c r="J723" s="81">
        <f t="shared" ref="J723:J725" si="4277">IF(H723=0,ROUND(E723*I723,2),ROUND(H723*E723,2))</f>
        <v>0</v>
      </c>
      <c r="K723" s="80">
        <f t="shared" ref="K723:K725" si="4278">ROUND(F723*I723,2)</f>
        <v>0</v>
      </c>
      <c r="L723" s="81">
        <f t="shared" ref="L723:L725" si="4279">IF(H723=0,ROUND(ROUND(F723*I723,2)*G723,2),ROUND(G723*H723,2))</f>
        <v>0</v>
      </c>
      <c r="M723" s="81">
        <f t="shared" ref="M723:M725" si="4280">L723-ROUND(G723*I723,2)</f>
        <v>0</v>
      </c>
      <c r="N723" s="82"/>
      <c r="O723" s="81">
        <f t="shared" ref="O723:O725" si="4281">J723+L723+N723</f>
        <v>0</v>
      </c>
      <c r="Q723" s="83">
        <f t="shared" ref="Q723:Q789" si="4282">Q$6</f>
        <v>153.91</v>
      </c>
      <c r="R723" s="81">
        <f t="shared" ref="R723:R725" si="4283">ROUND(Q723*E723,2)</f>
        <v>0</v>
      </c>
      <c r="S723" s="83">
        <f t="shared" ref="S723:S725" si="4284">ROUND(F723*Q723,2)</f>
        <v>169.3</v>
      </c>
      <c r="T723" s="81">
        <f t="shared" ref="T723:T725" si="4285">ROUND(S723*G723,2)</f>
        <v>0</v>
      </c>
      <c r="U723" s="81">
        <f t="shared" ref="U723:U725" si="4286">T723-ROUND(Q723*G723,2)</f>
        <v>0</v>
      </c>
      <c r="V723" s="82"/>
      <c r="W723" s="81">
        <f t="shared" ref="W723:W725" si="4287">R723+T723+V723</f>
        <v>0</v>
      </c>
      <c r="X723" s="10"/>
      <c r="Y723" s="151"/>
      <c r="Z723" s="151"/>
      <c r="AA723" s="151"/>
      <c r="AB723" s="151"/>
      <c r="AC723" s="151"/>
      <c r="AD723" s="151"/>
      <c r="AE723" s="159"/>
      <c r="AF723" s="159"/>
      <c r="AG723" s="159"/>
      <c r="AH723" s="159"/>
      <c r="AI723" s="84">
        <f t="shared" ref="AI723" si="4288">IF($I723=AI$6,$E723,0)</f>
        <v>0</v>
      </c>
      <c r="AJ723" s="84">
        <f t="shared" si="4275"/>
        <v>0</v>
      </c>
      <c r="AK723" s="141">
        <f t="shared" ref="AK723:AK725" si="4289">IF($H723&gt;0,AI723,0)</f>
        <v>0</v>
      </c>
      <c r="AL723" s="141">
        <f t="shared" ref="AL723:AL725" si="4290">IF(AK723&gt;0,1,0)</f>
        <v>0</v>
      </c>
      <c r="AM723" s="141">
        <f t="shared" ref="AM723:AM725" si="4291">IF($H723&gt;0,AJ723,0)</f>
        <v>0</v>
      </c>
      <c r="AN723" s="141">
        <f t="shared" ref="AN723:AN725" si="4292">IF(AM723&gt;0,1,0)</f>
        <v>0</v>
      </c>
      <c r="AO723" s="84">
        <f t="shared" ref="AO723" si="4293">IF($I723=AO$6,$E723,0)</f>
        <v>0</v>
      </c>
      <c r="AP723" s="84">
        <f t="shared" si="4276"/>
        <v>0</v>
      </c>
      <c r="AQ723" s="141">
        <f t="shared" ref="AQ723:AQ725" si="4294">IF($H723&gt;0,AO723,0)</f>
        <v>0</v>
      </c>
      <c r="AR723" s="141">
        <f t="shared" ref="AR723:AR725" si="4295">IF(AQ723&gt;0,1,0)</f>
        <v>0</v>
      </c>
      <c r="AS723" s="141">
        <f t="shared" ref="AS723:AS725" si="4296">IF($H723&gt;0,AP723,0)</f>
        <v>0</v>
      </c>
      <c r="AT723" s="141">
        <f t="shared" ref="AT723:AT725" si="4297">IF(AS723&gt;0,1,0)</f>
        <v>0</v>
      </c>
      <c r="AU723" s="141">
        <f>IF($H723&gt;0,#REF!,0)</f>
        <v>0</v>
      </c>
      <c r="AV723" s="141">
        <f t="shared" ref="AV723:AV725" si="4298">IF(AU723&gt;0,1,0)</f>
        <v>0</v>
      </c>
      <c r="AW723" s="141">
        <f>IF($H723&gt;0,#REF!,0)</f>
        <v>0</v>
      </c>
      <c r="AX723" s="141">
        <f t="shared" ref="AX723:AX725" si="4299">IF(AW723&gt;0,1,0)</f>
        <v>0</v>
      </c>
      <c r="AY723" s="247">
        <f t="shared" si="4274"/>
        <v>0</v>
      </c>
      <c r="AZ723" s="85"/>
      <c r="BA723" s="86">
        <v>0</v>
      </c>
    </row>
    <row r="724" spans="1:53" ht="45.75" x14ac:dyDescent="0.65">
      <c r="A724" s="87" t="str">
        <f>IF(E724+G724&gt;0,A722,"")</f>
        <v/>
      </c>
      <c r="B724" s="87" t="str">
        <f>IF(E724+G724&gt;0,B722,"")</f>
        <v/>
      </c>
      <c r="C724" s="76">
        <f>C723</f>
        <v>6</v>
      </c>
      <c r="D724" s="77" t="s">
        <v>389</v>
      </c>
      <c r="E724" s="78">
        <v>0</v>
      </c>
      <c r="F724" s="137">
        <v>1.5</v>
      </c>
      <c r="G724" s="78">
        <v>0</v>
      </c>
      <c r="H724" s="249">
        <f t="shared" si="4273"/>
        <v>0</v>
      </c>
      <c r="I724" s="80">
        <f>SUMIF(Y$14:AT$14,C724,Y$7:AT$7)</f>
        <v>0</v>
      </c>
      <c r="J724" s="81">
        <f t="shared" si="4277"/>
        <v>0</v>
      </c>
      <c r="K724" s="80">
        <f t="shared" si="4278"/>
        <v>0</v>
      </c>
      <c r="L724" s="81">
        <f t="shared" si="4279"/>
        <v>0</v>
      </c>
      <c r="M724" s="81">
        <f t="shared" si="4280"/>
        <v>0</v>
      </c>
      <c r="N724" s="82"/>
      <c r="O724" s="81">
        <f t="shared" si="4281"/>
        <v>0</v>
      </c>
      <c r="Q724" s="83">
        <f t="shared" si="4282"/>
        <v>153.91</v>
      </c>
      <c r="R724" s="81">
        <f t="shared" si="4283"/>
        <v>0</v>
      </c>
      <c r="S724" s="83">
        <f t="shared" si="4284"/>
        <v>230.87</v>
      </c>
      <c r="T724" s="81">
        <f t="shared" si="4285"/>
        <v>0</v>
      </c>
      <c r="U724" s="81">
        <f t="shared" si="4286"/>
        <v>0</v>
      </c>
      <c r="V724" s="82"/>
      <c r="W724" s="81">
        <f t="shared" si="4287"/>
        <v>0</v>
      </c>
      <c r="X724" s="10"/>
      <c r="Y724" s="151"/>
      <c r="Z724" s="151"/>
      <c r="AA724" s="151"/>
      <c r="AB724" s="151"/>
      <c r="AC724" s="151"/>
      <c r="AD724" s="151"/>
      <c r="AE724" s="159"/>
      <c r="AF724" s="159"/>
      <c r="AG724" s="159"/>
      <c r="AH724" s="159"/>
      <c r="AI724" s="84">
        <f>IF($I724=AI$7,$E724,0)</f>
        <v>0</v>
      </c>
      <c r="AJ724" s="84">
        <f>IF($K724=ROUND(AI$7*$F724,2),$G724,0)</f>
        <v>0</v>
      </c>
      <c r="AK724" s="141">
        <f t="shared" si="4289"/>
        <v>0</v>
      </c>
      <c r="AL724" s="141">
        <f t="shared" si="4290"/>
        <v>0</v>
      </c>
      <c r="AM724" s="141">
        <f t="shared" si="4291"/>
        <v>0</v>
      </c>
      <c r="AN724" s="141">
        <f t="shared" si="4292"/>
        <v>0</v>
      </c>
      <c r="AO724" s="84">
        <f>IF($I724=AO$7,$E724,0)</f>
        <v>0</v>
      </c>
      <c r="AP724" s="84">
        <f>IF($K724=ROUND(AO$7*$F724,2),$G724,0)</f>
        <v>0</v>
      </c>
      <c r="AQ724" s="141">
        <f t="shared" si="4294"/>
        <v>0</v>
      </c>
      <c r="AR724" s="141">
        <f t="shared" si="4295"/>
        <v>0</v>
      </c>
      <c r="AS724" s="141">
        <f t="shared" si="4296"/>
        <v>0</v>
      </c>
      <c r="AT724" s="141">
        <f t="shared" si="4297"/>
        <v>0</v>
      </c>
      <c r="AU724" s="141">
        <f>IF($H724&gt;0,#REF!,0)</f>
        <v>0</v>
      </c>
      <c r="AV724" s="141">
        <f t="shared" si="4298"/>
        <v>0</v>
      </c>
      <c r="AW724" s="141">
        <f>IF($H724&gt;0,#REF!,0)</f>
        <v>0</v>
      </c>
      <c r="AX724" s="141">
        <f t="shared" si="4299"/>
        <v>0</v>
      </c>
      <c r="AY724" s="247">
        <f t="shared" si="4274"/>
        <v>0</v>
      </c>
      <c r="AZ724" s="85"/>
      <c r="BA724" s="86">
        <v>0</v>
      </c>
    </row>
    <row r="725" spans="1:53" ht="45.75" x14ac:dyDescent="0.65">
      <c r="A725" s="87" t="str">
        <f>IF(E725+G725&gt;0,A722,"")</f>
        <v/>
      </c>
      <c r="B725" s="87" t="str">
        <f>IF(E725+G725&gt;0,B722,"")</f>
        <v/>
      </c>
      <c r="C725" s="76">
        <f>C723</f>
        <v>6</v>
      </c>
      <c r="D725" s="77" t="s">
        <v>389</v>
      </c>
      <c r="E725" s="78">
        <v>0</v>
      </c>
      <c r="F725" s="137">
        <v>1.1000000000000001</v>
      </c>
      <c r="G725" s="78">
        <v>0</v>
      </c>
      <c r="H725" s="249">
        <f t="shared" si="4273"/>
        <v>0</v>
      </c>
      <c r="I725" s="80">
        <f>SUMIF(Y$14:AT$14,C725,Y$7:AT$7)</f>
        <v>0</v>
      </c>
      <c r="J725" s="81">
        <f t="shared" si="4277"/>
        <v>0</v>
      </c>
      <c r="K725" s="80">
        <f t="shared" si="4278"/>
        <v>0</v>
      </c>
      <c r="L725" s="81">
        <f t="shared" si="4279"/>
        <v>0</v>
      </c>
      <c r="M725" s="81">
        <f t="shared" si="4280"/>
        <v>0</v>
      </c>
      <c r="N725" s="82"/>
      <c r="O725" s="81">
        <f t="shared" si="4281"/>
        <v>0</v>
      </c>
      <c r="Q725" s="83">
        <f t="shared" si="4282"/>
        <v>153.91</v>
      </c>
      <c r="R725" s="81">
        <f t="shared" si="4283"/>
        <v>0</v>
      </c>
      <c r="S725" s="83">
        <f t="shared" si="4284"/>
        <v>169.3</v>
      </c>
      <c r="T725" s="81">
        <f t="shared" si="4285"/>
        <v>0</v>
      </c>
      <c r="U725" s="81">
        <f t="shared" si="4286"/>
        <v>0</v>
      </c>
      <c r="V725" s="82"/>
      <c r="W725" s="81">
        <f t="shared" si="4287"/>
        <v>0</v>
      </c>
      <c r="X725" s="10"/>
      <c r="Y725" s="151"/>
      <c r="Z725" s="151"/>
      <c r="AA725" s="151"/>
      <c r="AB725" s="151"/>
      <c r="AC725" s="151"/>
      <c r="AD725" s="151"/>
      <c r="AE725" s="159"/>
      <c r="AF725" s="159"/>
      <c r="AG725" s="159"/>
      <c r="AH725" s="159"/>
      <c r="AI725" s="84">
        <f>IF($I725=AI$7,$E725,0)</f>
        <v>0</v>
      </c>
      <c r="AJ725" s="84">
        <f>IF($K725=ROUND(AI$7*$F725,2),$G725,0)</f>
        <v>0</v>
      </c>
      <c r="AK725" s="141">
        <f t="shared" si="4289"/>
        <v>0</v>
      </c>
      <c r="AL725" s="141">
        <f t="shared" si="4290"/>
        <v>0</v>
      </c>
      <c r="AM725" s="141">
        <f t="shared" si="4291"/>
        <v>0</v>
      </c>
      <c r="AN725" s="141">
        <f t="shared" si="4292"/>
        <v>0</v>
      </c>
      <c r="AO725" s="84">
        <f>IF($I725=AO$7,$E725,0)</f>
        <v>0</v>
      </c>
      <c r="AP725" s="84">
        <f>IF($K725=ROUND(AO$7*$F725,2),$G725,0)</f>
        <v>0</v>
      </c>
      <c r="AQ725" s="141">
        <f t="shared" si="4294"/>
        <v>0</v>
      </c>
      <c r="AR725" s="141">
        <f t="shared" si="4295"/>
        <v>0</v>
      </c>
      <c r="AS725" s="141">
        <f t="shared" si="4296"/>
        <v>0</v>
      </c>
      <c r="AT725" s="141">
        <f t="shared" si="4297"/>
        <v>0</v>
      </c>
      <c r="AU725" s="141">
        <f>IF($H725&gt;0,#REF!,0)</f>
        <v>0</v>
      </c>
      <c r="AV725" s="141">
        <f t="shared" si="4298"/>
        <v>0</v>
      </c>
      <c r="AW725" s="141">
        <f>IF($H725&gt;0,#REF!,0)</f>
        <v>0</v>
      </c>
      <c r="AX725" s="141">
        <f t="shared" si="4299"/>
        <v>0</v>
      </c>
      <c r="AY725" s="247">
        <f t="shared" si="4274"/>
        <v>0</v>
      </c>
      <c r="AZ725" s="85"/>
      <c r="BA725" s="86">
        <v>0</v>
      </c>
    </row>
    <row r="726" spans="1:53" ht="45.75" x14ac:dyDescent="0.65">
      <c r="A726" s="74" t="s">
        <v>390</v>
      </c>
      <c r="B726" s="74" t="s">
        <v>46</v>
      </c>
      <c r="C726" s="76">
        <f>C727</f>
        <v>7</v>
      </c>
      <c r="D726" s="77" t="s">
        <v>391</v>
      </c>
      <c r="E726" s="78">
        <v>0.76999999999999991</v>
      </c>
      <c r="F726" s="137">
        <v>1.5</v>
      </c>
      <c r="G726" s="78">
        <v>0.499</v>
      </c>
      <c r="H726" s="249">
        <f t="shared" si="4273"/>
        <v>1.2689999999999999E-3</v>
      </c>
      <c r="I726" s="80">
        <f>SUMIF(Y$14:AT$14,C726,Y$6:AT$6)</f>
        <v>0</v>
      </c>
      <c r="J726" s="81">
        <f>IF(H726=0,ROUND(E726*I726,2),ROUND(H726*E726,2))</f>
        <v>0</v>
      </c>
      <c r="K726" s="80">
        <f>ROUND(F726*I726,2)</f>
        <v>0</v>
      </c>
      <c r="L726" s="81">
        <f>IF(H726=0,ROUND(ROUND(F726*I726,2)*G726,2),ROUND(G726*H726,2))</f>
        <v>0</v>
      </c>
      <c r="M726" s="81">
        <f>L726-ROUND(G726*I726,2)</f>
        <v>0</v>
      </c>
      <c r="N726" s="82"/>
      <c r="O726" s="81">
        <f>J726+L726+N726</f>
        <v>0</v>
      </c>
      <c r="Q726" s="83">
        <f t="shared" si="4282"/>
        <v>153.91</v>
      </c>
      <c r="R726" s="81">
        <f>ROUND(Q726*E726,2)</f>
        <v>118.51</v>
      </c>
      <c r="S726" s="83">
        <f>ROUND(F726*Q726,2)</f>
        <v>230.87</v>
      </c>
      <c r="T726" s="81">
        <f>ROUND(S726*G726,2)</f>
        <v>115.2</v>
      </c>
      <c r="U726" s="81">
        <f>T726-ROUND(Q726*G726,2)</f>
        <v>38.400000000000006</v>
      </c>
      <c r="V726" s="82"/>
      <c r="W726" s="81">
        <f>R726+T726+V726</f>
        <v>233.71</v>
      </c>
      <c r="X726" s="10"/>
      <c r="Y726" s="151"/>
      <c r="Z726" s="151"/>
      <c r="AA726" s="151"/>
      <c r="AB726" s="151"/>
      <c r="AC726" s="151"/>
      <c r="AD726" s="151"/>
      <c r="AE726" s="159"/>
      <c r="AF726" s="159"/>
      <c r="AG726" s="159"/>
      <c r="AH726" s="159"/>
      <c r="AI726" s="84">
        <f>IF($I726=AI$6,$E726,0)</f>
        <v>0</v>
      </c>
      <c r="AJ726" s="84">
        <f t="shared" ref="AJ726:AJ727" si="4300">IF($K726=ROUND(AI$6*$F726,2),$G726,0)</f>
        <v>0</v>
      </c>
      <c r="AK726" s="141">
        <f>IF($H726&gt;0,AI726,0)</f>
        <v>0</v>
      </c>
      <c r="AL726" s="141">
        <f>IF(AK726&gt;0,1,0)</f>
        <v>0</v>
      </c>
      <c r="AM726" s="141">
        <f>IF($H726&gt;0,AJ726,0)</f>
        <v>0</v>
      </c>
      <c r="AN726" s="141">
        <f>IF(AM726&gt;0,1,0)</f>
        <v>0</v>
      </c>
      <c r="AO726" s="84">
        <f>IF($I726=AO$6,$E726,0)</f>
        <v>0</v>
      </c>
      <c r="AP726" s="84">
        <f t="shared" ref="AP726:AP727" si="4301">IF($K726=ROUND(AO$6*$F726,2),$G726,0)</f>
        <v>0</v>
      </c>
      <c r="AQ726" s="141">
        <f>IF($H726&gt;0,AO726,0)</f>
        <v>0</v>
      </c>
      <c r="AR726" s="141">
        <f>IF(AQ726&gt;0,1,0)</f>
        <v>0</v>
      </c>
      <c r="AS726" s="141">
        <f>IF($H726&gt;0,AP726,0)</f>
        <v>0</v>
      </c>
      <c r="AT726" s="141">
        <f>IF(AS726&gt;0,1,0)</f>
        <v>0</v>
      </c>
      <c r="AU726" s="141" t="e">
        <f>IF($H726&gt;0,#REF!,0)</f>
        <v>#REF!</v>
      </c>
      <c r="AV726" s="141" t="e">
        <f>IF(AU726&gt;0,1,0)</f>
        <v>#REF!</v>
      </c>
      <c r="AW726" s="141" t="e">
        <f>IF($H726&gt;0,#REF!,0)</f>
        <v>#REF!</v>
      </c>
      <c r="AX726" s="141" t="e">
        <f>IF(AW726&gt;0,1,0)</f>
        <v>#REF!</v>
      </c>
      <c r="AY726" s="247">
        <f t="shared" si="4274"/>
        <v>6.9999999999999999E-4</v>
      </c>
      <c r="AZ726" s="85"/>
      <c r="BA726" s="86">
        <v>0.7</v>
      </c>
    </row>
    <row r="727" spans="1:53" ht="45.75" x14ac:dyDescent="0.65">
      <c r="A727" s="87" t="str">
        <f>IF(E727+G727&gt;0,A726,"")</f>
        <v/>
      </c>
      <c r="B727" s="87" t="str">
        <f>IF(E727+G727&gt;0,B726,"")</f>
        <v/>
      </c>
      <c r="C727" s="76">
        <v>7</v>
      </c>
      <c r="D727" s="77" t="s">
        <v>391</v>
      </c>
      <c r="E727" s="78">
        <v>0</v>
      </c>
      <c r="F727" s="137">
        <v>1.1000000000000001</v>
      </c>
      <c r="G727" s="78">
        <v>0</v>
      </c>
      <c r="H727" s="249">
        <f t="shared" si="4273"/>
        <v>0</v>
      </c>
      <c r="I727" s="80">
        <f>SUMIF(Y$14:AT$14,C727,Y$6:AT$6)</f>
        <v>0</v>
      </c>
      <c r="J727" s="81">
        <f t="shared" ref="J727:J729" si="4302">IF(H727=0,ROUND(E727*I727,2),ROUND(H727*E727,2))</f>
        <v>0</v>
      </c>
      <c r="K727" s="80">
        <f t="shared" ref="K727:K729" si="4303">ROUND(F727*I727,2)</f>
        <v>0</v>
      </c>
      <c r="L727" s="81">
        <f t="shared" ref="L727:L729" si="4304">IF(H727=0,ROUND(ROUND(F727*I727,2)*G727,2),ROUND(G727*H727,2))</f>
        <v>0</v>
      </c>
      <c r="M727" s="81">
        <f t="shared" ref="M727:M729" si="4305">L727-ROUND(G727*I727,2)</f>
        <v>0</v>
      </c>
      <c r="N727" s="82"/>
      <c r="O727" s="81">
        <f t="shared" ref="O727:O729" si="4306">J727+L727+N727</f>
        <v>0</v>
      </c>
      <c r="Q727" s="83">
        <f t="shared" si="4282"/>
        <v>153.91</v>
      </c>
      <c r="R727" s="81">
        <f t="shared" ref="R727:R729" si="4307">ROUND(Q727*E727,2)</f>
        <v>0</v>
      </c>
      <c r="S727" s="83">
        <f t="shared" ref="S727:S729" si="4308">ROUND(F727*Q727,2)</f>
        <v>169.3</v>
      </c>
      <c r="T727" s="81">
        <f t="shared" ref="T727:T729" si="4309">ROUND(S727*G727,2)</f>
        <v>0</v>
      </c>
      <c r="U727" s="81">
        <f t="shared" ref="U727:U729" si="4310">T727-ROUND(Q727*G727,2)</f>
        <v>0</v>
      </c>
      <c r="V727" s="82"/>
      <c r="W727" s="81">
        <f t="shared" ref="W727:W729" si="4311">R727+T727+V727</f>
        <v>0</v>
      </c>
      <c r="X727" s="10"/>
      <c r="Y727" s="151"/>
      <c r="Z727" s="151"/>
      <c r="AA727" s="151"/>
      <c r="AB727" s="151"/>
      <c r="AC727" s="151"/>
      <c r="AD727" s="151"/>
      <c r="AE727" s="159"/>
      <c r="AF727" s="159"/>
      <c r="AG727" s="159"/>
      <c r="AH727" s="159"/>
      <c r="AI727" s="84">
        <f t="shared" ref="AI727" si="4312">IF($I727=AI$6,$E727,0)</f>
        <v>0</v>
      </c>
      <c r="AJ727" s="84">
        <f t="shared" si="4300"/>
        <v>0</v>
      </c>
      <c r="AK727" s="141">
        <f t="shared" ref="AK727:AK729" si="4313">IF($H727&gt;0,AI727,0)</f>
        <v>0</v>
      </c>
      <c r="AL727" s="141">
        <f t="shared" ref="AL727:AL729" si="4314">IF(AK727&gt;0,1,0)</f>
        <v>0</v>
      </c>
      <c r="AM727" s="141">
        <f t="shared" ref="AM727:AM729" si="4315">IF($H727&gt;0,AJ727,0)</f>
        <v>0</v>
      </c>
      <c r="AN727" s="141">
        <f t="shared" ref="AN727:AN729" si="4316">IF(AM727&gt;0,1,0)</f>
        <v>0</v>
      </c>
      <c r="AO727" s="84">
        <f t="shared" ref="AO727" si="4317">IF($I727=AO$6,$E727,0)</f>
        <v>0</v>
      </c>
      <c r="AP727" s="84">
        <f t="shared" si="4301"/>
        <v>0</v>
      </c>
      <c r="AQ727" s="141">
        <f t="shared" ref="AQ727:AQ729" si="4318">IF($H727&gt;0,AO727,0)</f>
        <v>0</v>
      </c>
      <c r="AR727" s="141">
        <f t="shared" ref="AR727:AR729" si="4319">IF(AQ727&gt;0,1,0)</f>
        <v>0</v>
      </c>
      <c r="AS727" s="141">
        <f t="shared" ref="AS727:AS729" si="4320">IF($H727&gt;0,AP727,0)</f>
        <v>0</v>
      </c>
      <c r="AT727" s="141">
        <f t="shared" ref="AT727:AT729" si="4321">IF(AS727&gt;0,1,0)</f>
        <v>0</v>
      </c>
      <c r="AU727" s="141">
        <f>IF($H727&gt;0,#REF!,0)</f>
        <v>0</v>
      </c>
      <c r="AV727" s="141">
        <f t="shared" ref="AV727:AV729" si="4322">IF(AU727&gt;0,1,0)</f>
        <v>0</v>
      </c>
      <c r="AW727" s="141">
        <f>IF($H727&gt;0,#REF!,0)</f>
        <v>0</v>
      </c>
      <c r="AX727" s="141">
        <f t="shared" ref="AX727:AX729" si="4323">IF(AW727&gt;0,1,0)</f>
        <v>0</v>
      </c>
      <c r="AY727" s="247">
        <f t="shared" si="4274"/>
        <v>0</v>
      </c>
      <c r="AZ727" s="85"/>
      <c r="BA727" s="86">
        <v>0</v>
      </c>
    </row>
    <row r="728" spans="1:53" ht="45.75" x14ac:dyDescent="0.65">
      <c r="A728" s="87" t="str">
        <f>IF(E728+G728&gt;0,A726,"")</f>
        <v/>
      </c>
      <c r="B728" s="87" t="str">
        <f>IF(E728+G728&gt;0,B726,"")</f>
        <v/>
      </c>
      <c r="C728" s="76">
        <f>C727</f>
        <v>7</v>
      </c>
      <c r="D728" s="77" t="s">
        <v>391</v>
      </c>
      <c r="E728" s="78">
        <v>0</v>
      </c>
      <c r="F728" s="137">
        <v>1.5</v>
      </c>
      <c r="G728" s="78">
        <v>0</v>
      </c>
      <c r="H728" s="249">
        <f t="shared" si="4273"/>
        <v>0</v>
      </c>
      <c r="I728" s="80">
        <f>SUMIF(Y$14:AT$14,C728,Y$7:AT$7)</f>
        <v>0</v>
      </c>
      <c r="J728" s="81">
        <f t="shared" si="4302"/>
        <v>0</v>
      </c>
      <c r="K728" s="80">
        <f t="shared" si="4303"/>
        <v>0</v>
      </c>
      <c r="L728" s="81">
        <f t="shared" si="4304"/>
        <v>0</v>
      </c>
      <c r="M728" s="81">
        <f t="shared" si="4305"/>
        <v>0</v>
      </c>
      <c r="N728" s="82"/>
      <c r="O728" s="81">
        <f t="shared" si="4306"/>
        <v>0</v>
      </c>
      <c r="Q728" s="83">
        <f t="shared" si="4282"/>
        <v>153.91</v>
      </c>
      <c r="R728" s="81">
        <f t="shared" si="4307"/>
        <v>0</v>
      </c>
      <c r="S728" s="83">
        <f t="shared" si="4308"/>
        <v>230.87</v>
      </c>
      <c r="T728" s="81">
        <f t="shared" si="4309"/>
        <v>0</v>
      </c>
      <c r="U728" s="81">
        <f t="shared" si="4310"/>
        <v>0</v>
      </c>
      <c r="V728" s="82"/>
      <c r="W728" s="81">
        <f t="shared" si="4311"/>
        <v>0</v>
      </c>
      <c r="X728" s="10"/>
      <c r="Y728" s="151"/>
      <c r="Z728" s="151"/>
      <c r="AA728" s="151"/>
      <c r="AB728" s="151"/>
      <c r="AC728" s="151"/>
      <c r="AD728" s="151"/>
      <c r="AE728" s="159"/>
      <c r="AF728" s="159"/>
      <c r="AG728" s="159"/>
      <c r="AH728" s="159"/>
      <c r="AI728" s="84">
        <f>IF($I728=AI$7,$E728,0)</f>
        <v>0</v>
      </c>
      <c r="AJ728" s="84">
        <f>IF($K728=ROUND(AI$7*$F728,2),$G728,0)</f>
        <v>0</v>
      </c>
      <c r="AK728" s="141">
        <f t="shared" si="4313"/>
        <v>0</v>
      </c>
      <c r="AL728" s="141">
        <f t="shared" si="4314"/>
        <v>0</v>
      </c>
      <c r="AM728" s="141">
        <f t="shared" si="4315"/>
        <v>0</v>
      </c>
      <c r="AN728" s="141">
        <f t="shared" si="4316"/>
        <v>0</v>
      </c>
      <c r="AO728" s="84">
        <f>IF($I728=AO$7,$E728,0)</f>
        <v>0</v>
      </c>
      <c r="AP728" s="84">
        <f>IF($K728=ROUND(AO$7*$F728,2),$G728,0)</f>
        <v>0</v>
      </c>
      <c r="AQ728" s="141">
        <f t="shared" si="4318"/>
        <v>0</v>
      </c>
      <c r="AR728" s="141">
        <f t="shared" si="4319"/>
        <v>0</v>
      </c>
      <c r="AS728" s="141">
        <f t="shared" si="4320"/>
        <v>0</v>
      </c>
      <c r="AT728" s="141">
        <f t="shared" si="4321"/>
        <v>0</v>
      </c>
      <c r="AU728" s="141">
        <f>IF($H728&gt;0,#REF!,0)</f>
        <v>0</v>
      </c>
      <c r="AV728" s="141">
        <f t="shared" si="4322"/>
        <v>0</v>
      </c>
      <c r="AW728" s="141">
        <f>IF($H728&gt;0,#REF!,0)</f>
        <v>0</v>
      </c>
      <c r="AX728" s="141">
        <f t="shared" si="4323"/>
        <v>0</v>
      </c>
      <c r="AY728" s="247">
        <f t="shared" si="4274"/>
        <v>0</v>
      </c>
      <c r="AZ728" s="85"/>
      <c r="BA728" s="86">
        <v>0</v>
      </c>
    </row>
    <row r="729" spans="1:53" ht="45.75" x14ac:dyDescent="0.65">
      <c r="A729" s="87" t="str">
        <f>IF(E729+G729&gt;0,A726,"")</f>
        <v/>
      </c>
      <c r="B729" s="87" t="str">
        <f>IF(E729+G729&gt;0,B726,"")</f>
        <v/>
      </c>
      <c r="C729" s="76">
        <f>C727</f>
        <v>7</v>
      </c>
      <c r="D729" s="77" t="s">
        <v>391</v>
      </c>
      <c r="E729" s="78">
        <v>0</v>
      </c>
      <c r="F729" s="137">
        <v>1.1000000000000001</v>
      </c>
      <c r="G729" s="78">
        <v>0</v>
      </c>
      <c r="H729" s="249">
        <f t="shared" si="4273"/>
        <v>0</v>
      </c>
      <c r="I729" s="80">
        <f>SUMIF(Y$14:AT$14,C729,Y$7:AT$7)</f>
        <v>0</v>
      </c>
      <c r="J729" s="81">
        <f t="shared" si="4302"/>
        <v>0</v>
      </c>
      <c r="K729" s="80">
        <f t="shared" si="4303"/>
        <v>0</v>
      </c>
      <c r="L729" s="81">
        <f t="shared" si="4304"/>
        <v>0</v>
      </c>
      <c r="M729" s="81">
        <f t="shared" si="4305"/>
        <v>0</v>
      </c>
      <c r="N729" s="82"/>
      <c r="O729" s="81">
        <f t="shared" si="4306"/>
        <v>0</v>
      </c>
      <c r="Q729" s="83">
        <f t="shared" si="4282"/>
        <v>153.91</v>
      </c>
      <c r="R729" s="81">
        <f t="shared" si="4307"/>
        <v>0</v>
      </c>
      <c r="S729" s="83">
        <f t="shared" si="4308"/>
        <v>169.3</v>
      </c>
      <c r="T729" s="81">
        <f t="shared" si="4309"/>
        <v>0</v>
      </c>
      <c r="U729" s="81">
        <f t="shared" si="4310"/>
        <v>0</v>
      </c>
      <c r="V729" s="82"/>
      <c r="W729" s="81">
        <f t="shared" si="4311"/>
        <v>0</v>
      </c>
      <c r="X729" s="10"/>
      <c r="Y729" s="151"/>
      <c r="Z729" s="151"/>
      <c r="AA729" s="151"/>
      <c r="AB729" s="151"/>
      <c r="AC729" s="151"/>
      <c r="AD729" s="151"/>
      <c r="AE729" s="159"/>
      <c r="AF729" s="159"/>
      <c r="AG729" s="159"/>
      <c r="AH729" s="159"/>
      <c r="AI729" s="84">
        <f>IF($I729=AI$7,$E729,0)</f>
        <v>0</v>
      </c>
      <c r="AJ729" s="84">
        <f>IF($K729=ROUND(AI$7*$F729,2),$G729,0)</f>
        <v>0</v>
      </c>
      <c r="AK729" s="141">
        <f t="shared" si="4313"/>
        <v>0</v>
      </c>
      <c r="AL729" s="141">
        <f t="shared" si="4314"/>
        <v>0</v>
      </c>
      <c r="AM729" s="141">
        <f t="shared" si="4315"/>
        <v>0</v>
      </c>
      <c r="AN729" s="141">
        <f t="shared" si="4316"/>
        <v>0</v>
      </c>
      <c r="AO729" s="84">
        <f>IF($I729=AO$7,$E729,0)</f>
        <v>0</v>
      </c>
      <c r="AP729" s="84">
        <f>IF($K729=ROUND(AO$7*$F729,2),$G729,0)</f>
        <v>0</v>
      </c>
      <c r="AQ729" s="141">
        <f t="shared" si="4318"/>
        <v>0</v>
      </c>
      <c r="AR729" s="141">
        <f t="shared" si="4319"/>
        <v>0</v>
      </c>
      <c r="AS729" s="141">
        <f t="shared" si="4320"/>
        <v>0</v>
      </c>
      <c r="AT729" s="141">
        <f t="shared" si="4321"/>
        <v>0</v>
      </c>
      <c r="AU729" s="141">
        <f>IF($H729&gt;0,#REF!,0)</f>
        <v>0</v>
      </c>
      <c r="AV729" s="141">
        <f t="shared" si="4322"/>
        <v>0</v>
      </c>
      <c r="AW729" s="141">
        <f>IF($H729&gt;0,#REF!,0)</f>
        <v>0</v>
      </c>
      <c r="AX729" s="141">
        <f t="shared" si="4323"/>
        <v>0</v>
      </c>
      <c r="AY729" s="247">
        <f t="shared" si="4274"/>
        <v>0</v>
      </c>
      <c r="AZ729" s="85"/>
      <c r="BA729" s="86">
        <v>0</v>
      </c>
    </row>
    <row r="730" spans="1:53" ht="45.75" x14ac:dyDescent="0.65">
      <c r="A730" s="74" t="s">
        <v>216</v>
      </c>
      <c r="B730" s="74" t="s">
        <v>392</v>
      </c>
      <c r="C730" s="76">
        <f>C731</f>
        <v>7</v>
      </c>
      <c r="D730" s="77" t="s">
        <v>220</v>
      </c>
      <c r="E730" s="78">
        <v>0.48499999999999999</v>
      </c>
      <c r="F730" s="137">
        <v>1.5</v>
      </c>
      <c r="G730" s="78">
        <v>0</v>
      </c>
      <c r="H730" s="249">
        <f t="shared" si="4273"/>
        <v>4.8499999999999997E-4</v>
      </c>
      <c r="I730" s="80">
        <f>SUMIF(Y$14:AT$14,C730,Y$6:AT$6)</f>
        <v>0</v>
      </c>
      <c r="J730" s="81">
        <f>IF(H730=0,ROUND(E730*I730,2),ROUND(H730*E730,2))</f>
        <v>0</v>
      </c>
      <c r="K730" s="80">
        <f>ROUND(F730*I730,2)</f>
        <v>0</v>
      </c>
      <c r="L730" s="81">
        <f>IF(H730=0,ROUND(ROUND(F730*I730,2)*G730,2),ROUND(G730*H730,2))</f>
        <v>0</v>
      </c>
      <c r="M730" s="81">
        <f>L730-ROUND(G730*I730,2)</f>
        <v>0</v>
      </c>
      <c r="N730" s="82"/>
      <c r="O730" s="81">
        <f>J730+L730+N730</f>
        <v>0</v>
      </c>
      <c r="Q730" s="83">
        <f t="shared" si="4282"/>
        <v>153.91</v>
      </c>
      <c r="R730" s="81">
        <f>ROUND(Q730*E730,2)</f>
        <v>74.650000000000006</v>
      </c>
      <c r="S730" s="83">
        <f>ROUND(F730*Q730,2)</f>
        <v>230.87</v>
      </c>
      <c r="T730" s="81">
        <f>ROUND(S730*G730,2)</f>
        <v>0</v>
      </c>
      <c r="U730" s="81">
        <f>T730-ROUND(Q730*G730,2)</f>
        <v>0</v>
      </c>
      <c r="V730" s="82"/>
      <c r="W730" s="81">
        <f>R730+T730+V730</f>
        <v>74.650000000000006</v>
      </c>
      <c r="X730" s="10"/>
      <c r="Y730" s="151"/>
      <c r="Z730" s="151"/>
      <c r="AA730" s="151"/>
      <c r="AB730" s="151"/>
      <c r="AC730" s="151"/>
      <c r="AD730" s="151"/>
      <c r="AE730" s="159"/>
      <c r="AF730" s="159"/>
      <c r="AG730" s="159"/>
      <c r="AH730" s="159"/>
      <c r="AI730" s="84">
        <f>IF($I730=AI$6,$E730,0)</f>
        <v>0</v>
      </c>
      <c r="AJ730" s="84">
        <f t="shared" ref="AJ730:AJ731" si="4324">IF($K730=ROUND(AI$6*$F730,2),$G730,0)</f>
        <v>0</v>
      </c>
      <c r="AK730" s="141">
        <f>IF($H730&gt;0,AI730,0)</f>
        <v>0</v>
      </c>
      <c r="AL730" s="141">
        <f>IF(AK730&gt;0,1,0)</f>
        <v>0</v>
      </c>
      <c r="AM730" s="141">
        <f>IF($H730&gt;0,AJ730,0)</f>
        <v>0</v>
      </c>
      <c r="AN730" s="141">
        <f>IF(AM730&gt;0,1,0)</f>
        <v>0</v>
      </c>
      <c r="AO730" s="84">
        <f>IF($I730=AO$6,$E730,0)</f>
        <v>0</v>
      </c>
      <c r="AP730" s="84">
        <f t="shared" ref="AP730:AP731" si="4325">IF($K730=ROUND(AO$6*$F730,2),$G730,0)</f>
        <v>0</v>
      </c>
      <c r="AQ730" s="141">
        <f>IF($H730&gt;0,AO730,0)</f>
        <v>0</v>
      </c>
      <c r="AR730" s="141">
        <f>IF(AQ730&gt;0,1,0)</f>
        <v>0</v>
      </c>
      <c r="AS730" s="141">
        <f>IF($H730&gt;0,AP730,0)</f>
        <v>0</v>
      </c>
      <c r="AT730" s="141">
        <f>IF(AS730&gt;0,1,0)</f>
        <v>0</v>
      </c>
      <c r="AU730" s="141" t="e">
        <f>IF($H730&gt;0,#REF!,0)</f>
        <v>#REF!</v>
      </c>
      <c r="AV730" s="141" t="e">
        <f>IF(AU730&gt;0,1,0)</f>
        <v>#REF!</v>
      </c>
      <c r="AW730" s="141" t="e">
        <f>IF($H730&gt;0,#REF!,0)</f>
        <v>#REF!</v>
      </c>
      <c r="AX730" s="141" t="e">
        <f>IF(AW730&gt;0,1,0)</f>
        <v>#REF!</v>
      </c>
      <c r="AY730" s="247">
        <f t="shared" si="4274"/>
        <v>1.1999999999999999E-3</v>
      </c>
      <c r="AZ730" s="85"/>
      <c r="BA730" s="86">
        <v>1.2</v>
      </c>
    </row>
    <row r="731" spans="1:53" ht="45.75" x14ac:dyDescent="0.65">
      <c r="A731" s="87" t="str">
        <f>IF(E731+G731&gt;0,A730,"")</f>
        <v/>
      </c>
      <c r="B731" s="87" t="str">
        <f>IF(E731+G731&gt;0,B730,"")</f>
        <v/>
      </c>
      <c r="C731" s="76">
        <v>7</v>
      </c>
      <c r="D731" s="77" t="s">
        <v>220</v>
      </c>
      <c r="E731" s="78">
        <v>0</v>
      </c>
      <c r="F731" s="137">
        <v>1.1000000000000001</v>
      </c>
      <c r="G731" s="78">
        <v>0</v>
      </c>
      <c r="H731" s="249">
        <f t="shared" si="4273"/>
        <v>0</v>
      </c>
      <c r="I731" s="80">
        <f>SUMIF(Y$14:AT$14,C731,Y$6:AT$6)</f>
        <v>0</v>
      </c>
      <c r="J731" s="81">
        <f t="shared" ref="J731:J733" si="4326">IF(H731=0,ROUND(E731*I731,2),ROUND(H731*E731,2))</f>
        <v>0</v>
      </c>
      <c r="K731" s="80">
        <f t="shared" ref="K731:K733" si="4327">ROUND(F731*I731,2)</f>
        <v>0</v>
      </c>
      <c r="L731" s="81">
        <f t="shared" ref="L731:L733" si="4328">IF(H731=0,ROUND(ROUND(F731*I731,2)*G731,2),ROUND(G731*H731,2))</f>
        <v>0</v>
      </c>
      <c r="M731" s="81">
        <f t="shared" ref="M731:M733" si="4329">L731-ROUND(G731*I731,2)</f>
        <v>0</v>
      </c>
      <c r="N731" s="82"/>
      <c r="O731" s="81">
        <f t="shared" ref="O731:O733" si="4330">J731+L731+N731</f>
        <v>0</v>
      </c>
      <c r="Q731" s="83">
        <f t="shared" si="4282"/>
        <v>153.91</v>
      </c>
      <c r="R731" s="81">
        <f t="shared" ref="R731:R733" si="4331">ROUND(Q731*E731,2)</f>
        <v>0</v>
      </c>
      <c r="S731" s="83">
        <f t="shared" ref="S731:S733" si="4332">ROUND(F731*Q731,2)</f>
        <v>169.3</v>
      </c>
      <c r="T731" s="81">
        <f t="shared" ref="T731:T733" si="4333">ROUND(S731*G731,2)</f>
        <v>0</v>
      </c>
      <c r="U731" s="81">
        <f t="shared" ref="U731:U733" si="4334">T731-ROUND(Q731*G731,2)</f>
        <v>0</v>
      </c>
      <c r="V731" s="82"/>
      <c r="W731" s="81">
        <f t="shared" ref="W731:W733" si="4335">R731+T731+V731</f>
        <v>0</v>
      </c>
      <c r="X731" s="10"/>
      <c r="Y731" s="151"/>
      <c r="Z731" s="151"/>
      <c r="AA731" s="151"/>
      <c r="AB731" s="151"/>
      <c r="AC731" s="151"/>
      <c r="AD731" s="151"/>
      <c r="AE731" s="159"/>
      <c r="AF731" s="159"/>
      <c r="AG731" s="159"/>
      <c r="AH731" s="159"/>
      <c r="AI731" s="84">
        <f t="shared" ref="AI731" si="4336">IF($I731=AI$6,$E731,0)</f>
        <v>0</v>
      </c>
      <c r="AJ731" s="84">
        <f t="shared" si="4324"/>
        <v>0</v>
      </c>
      <c r="AK731" s="141">
        <f t="shared" ref="AK731:AK733" si="4337">IF($H731&gt;0,AI731,0)</f>
        <v>0</v>
      </c>
      <c r="AL731" s="141">
        <f t="shared" ref="AL731:AL733" si="4338">IF(AK731&gt;0,1,0)</f>
        <v>0</v>
      </c>
      <c r="AM731" s="141">
        <f t="shared" ref="AM731:AM733" si="4339">IF($H731&gt;0,AJ731,0)</f>
        <v>0</v>
      </c>
      <c r="AN731" s="141">
        <f t="shared" ref="AN731:AN733" si="4340">IF(AM731&gt;0,1,0)</f>
        <v>0</v>
      </c>
      <c r="AO731" s="84">
        <f t="shared" ref="AO731" si="4341">IF($I731=AO$6,$E731,0)</f>
        <v>0</v>
      </c>
      <c r="AP731" s="84">
        <f t="shared" si="4325"/>
        <v>0</v>
      </c>
      <c r="AQ731" s="141">
        <f t="shared" ref="AQ731:AQ733" si="4342">IF($H731&gt;0,AO731,0)</f>
        <v>0</v>
      </c>
      <c r="AR731" s="141">
        <f t="shared" ref="AR731:AR733" si="4343">IF(AQ731&gt;0,1,0)</f>
        <v>0</v>
      </c>
      <c r="AS731" s="141">
        <f t="shared" ref="AS731:AS733" si="4344">IF($H731&gt;0,AP731,0)</f>
        <v>0</v>
      </c>
      <c r="AT731" s="141">
        <f t="shared" ref="AT731:AT733" si="4345">IF(AS731&gt;0,1,0)</f>
        <v>0</v>
      </c>
      <c r="AU731" s="141">
        <f>IF($H731&gt;0,#REF!,0)</f>
        <v>0</v>
      </c>
      <c r="AV731" s="141">
        <f t="shared" ref="AV731:AV733" si="4346">IF(AU731&gt;0,1,0)</f>
        <v>0</v>
      </c>
      <c r="AW731" s="141">
        <f>IF($H731&gt;0,#REF!,0)</f>
        <v>0</v>
      </c>
      <c r="AX731" s="141">
        <f t="shared" ref="AX731:AX733" si="4347">IF(AW731&gt;0,1,0)</f>
        <v>0</v>
      </c>
      <c r="AY731" s="247">
        <f t="shared" si="4274"/>
        <v>0</v>
      </c>
      <c r="AZ731" s="85"/>
      <c r="BA731" s="86">
        <v>0</v>
      </c>
    </row>
    <row r="732" spans="1:53" ht="45.75" x14ac:dyDescent="0.65">
      <c r="A732" s="87" t="str">
        <f>IF(E732+G732&gt;0,A730,"")</f>
        <v/>
      </c>
      <c r="B732" s="87" t="str">
        <f>IF(E732+G732&gt;0,B730,"")</f>
        <v/>
      </c>
      <c r="C732" s="76">
        <f>C731</f>
        <v>7</v>
      </c>
      <c r="D732" s="77" t="s">
        <v>220</v>
      </c>
      <c r="E732" s="78">
        <v>0</v>
      </c>
      <c r="F732" s="137">
        <v>1.5</v>
      </c>
      <c r="G732" s="78">
        <v>0</v>
      </c>
      <c r="H732" s="249">
        <f t="shared" si="4273"/>
        <v>0</v>
      </c>
      <c r="I732" s="80">
        <f>SUMIF(Y$14:AT$14,C732,Y$7:AT$7)</f>
        <v>0</v>
      </c>
      <c r="J732" s="81">
        <f t="shared" si="4326"/>
        <v>0</v>
      </c>
      <c r="K732" s="80">
        <f t="shared" si="4327"/>
        <v>0</v>
      </c>
      <c r="L732" s="81">
        <f t="shared" si="4328"/>
        <v>0</v>
      </c>
      <c r="M732" s="81">
        <f t="shared" si="4329"/>
        <v>0</v>
      </c>
      <c r="N732" s="82"/>
      <c r="O732" s="81">
        <f t="shared" si="4330"/>
        <v>0</v>
      </c>
      <c r="Q732" s="83">
        <f t="shared" si="4282"/>
        <v>153.91</v>
      </c>
      <c r="R732" s="81">
        <f t="shared" si="4331"/>
        <v>0</v>
      </c>
      <c r="S732" s="83">
        <f t="shared" si="4332"/>
        <v>230.87</v>
      </c>
      <c r="T732" s="81">
        <f t="shared" si="4333"/>
        <v>0</v>
      </c>
      <c r="U732" s="81">
        <f t="shared" si="4334"/>
        <v>0</v>
      </c>
      <c r="V732" s="82"/>
      <c r="W732" s="81">
        <f t="shared" si="4335"/>
        <v>0</v>
      </c>
      <c r="X732" s="10"/>
      <c r="Y732" s="151"/>
      <c r="Z732" s="151"/>
      <c r="AA732" s="151"/>
      <c r="AB732" s="151"/>
      <c r="AC732" s="151"/>
      <c r="AD732" s="151"/>
      <c r="AE732" s="159"/>
      <c r="AF732" s="159"/>
      <c r="AG732" s="159"/>
      <c r="AH732" s="159"/>
      <c r="AI732" s="84">
        <f>IF($I732=AI$7,$E732,0)</f>
        <v>0</v>
      </c>
      <c r="AJ732" s="84">
        <f>IF($K732=ROUND(AI$7*$F732,2),$G732,0)</f>
        <v>0</v>
      </c>
      <c r="AK732" s="141">
        <f t="shared" si="4337"/>
        <v>0</v>
      </c>
      <c r="AL732" s="141">
        <f t="shared" si="4338"/>
        <v>0</v>
      </c>
      <c r="AM732" s="141">
        <f t="shared" si="4339"/>
        <v>0</v>
      </c>
      <c r="AN732" s="141">
        <f t="shared" si="4340"/>
        <v>0</v>
      </c>
      <c r="AO732" s="84">
        <f>IF($I732=AO$7,$E732,0)</f>
        <v>0</v>
      </c>
      <c r="AP732" s="84">
        <f>IF($K732=ROUND(AO$7*$F732,2),$G732,0)</f>
        <v>0</v>
      </c>
      <c r="AQ732" s="141">
        <f t="shared" si="4342"/>
        <v>0</v>
      </c>
      <c r="AR732" s="141">
        <f t="shared" si="4343"/>
        <v>0</v>
      </c>
      <c r="AS732" s="141">
        <f t="shared" si="4344"/>
        <v>0</v>
      </c>
      <c r="AT732" s="141">
        <f t="shared" si="4345"/>
        <v>0</v>
      </c>
      <c r="AU732" s="141">
        <f>IF($H732&gt;0,#REF!,0)</f>
        <v>0</v>
      </c>
      <c r="AV732" s="141">
        <f t="shared" si="4346"/>
        <v>0</v>
      </c>
      <c r="AW732" s="141">
        <f>IF($H732&gt;0,#REF!,0)</f>
        <v>0</v>
      </c>
      <c r="AX732" s="141">
        <f t="shared" si="4347"/>
        <v>0</v>
      </c>
      <c r="AY732" s="247">
        <f t="shared" si="4274"/>
        <v>0</v>
      </c>
      <c r="AZ732" s="85"/>
      <c r="BA732" s="86">
        <v>0</v>
      </c>
    </row>
    <row r="733" spans="1:53" ht="45.75" x14ac:dyDescent="0.65">
      <c r="A733" s="87" t="str">
        <f>IF(E733+G733&gt;0,A730,"")</f>
        <v/>
      </c>
      <c r="B733" s="87" t="str">
        <f>IF(E733+G733&gt;0,B730,"")</f>
        <v/>
      </c>
      <c r="C733" s="76">
        <f>C731</f>
        <v>7</v>
      </c>
      <c r="D733" s="77" t="s">
        <v>220</v>
      </c>
      <c r="E733" s="78">
        <v>0</v>
      </c>
      <c r="F733" s="137">
        <v>1.1000000000000001</v>
      </c>
      <c r="G733" s="78">
        <v>0</v>
      </c>
      <c r="H733" s="249">
        <f t="shared" si="4273"/>
        <v>0</v>
      </c>
      <c r="I733" s="80">
        <f>SUMIF(Y$14:AT$14,C733,Y$7:AT$7)</f>
        <v>0</v>
      </c>
      <c r="J733" s="81">
        <f t="shared" si="4326"/>
        <v>0</v>
      </c>
      <c r="K733" s="80">
        <f t="shared" si="4327"/>
        <v>0</v>
      </c>
      <c r="L733" s="81">
        <f t="shared" si="4328"/>
        <v>0</v>
      </c>
      <c r="M733" s="81">
        <f t="shared" si="4329"/>
        <v>0</v>
      </c>
      <c r="N733" s="82"/>
      <c r="O733" s="81">
        <f t="shared" si="4330"/>
        <v>0</v>
      </c>
      <c r="Q733" s="83">
        <f t="shared" si="4282"/>
        <v>153.91</v>
      </c>
      <c r="R733" s="81">
        <f t="shared" si="4331"/>
        <v>0</v>
      </c>
      <c r="S733" s="83">
        <f t="shared" si="4332"/>
        <v>169.3</v>
      </c>
      <c r="T733" s="81">
        <f t="shared" si="4333"/>
        <v>0</v>
      </c>
      <c r="U733" s="81">
        <f t="shared" si="4334"/>
        <v>0</v>
      </c>
      <c r="V733" s="82"/>
      <c r="W733" s="81">
        <f t="shared" si="4335"/>
        <v>0</v>
      </c>
      <c r="X733" s="10"/>
      <c r="Y733" s="151"/>
      <c r="Z733" s="151"/>
      <c r="AA733" s="151"/>
      <c r="AB733" s="151"/>
      <c r="AC733" s="151"/>
      <c r="AD733" s="151"/>
      <c r="AE733" s="159"/>
      <c r="AF733" s="159"/>
      <c r="AG733" s="159"/>
      <c r="AH733" s="159"/>
      <c r="AI733" s="84">
        <f>IF($I733=AI$7,$E733,0)</f>
        <v>0</v>
      </c>
      <c r="AJ733" s="84">
        <f>IF($K733=ROUND(AI$7*$F733,2),$G733,0)</f>
        <v>0</v>
      </c>
      <c r="AK733" s="141">
        <f t="shared" si="4337"/>
        <v>0</v>
      </c>
      <c r="AL733" s="141">
        <f t="shared" si="4338"/>
        <v>0</v>
      </c>
      <c r="AM733" s="141">
        <f t="shared" si="4339"/>
        <v>0</v>
      </c>
      <c r="AN733" s="141">
        <f t="shared" si="4340"/>
        <v>0</v>
      </c>
      <c r="AO733" s="84">
        <f>IF($I733=AO$7,$E733,0)</f>
        <v>0</v>
      </c>
      <c r="AP733" s="84">
        <f>IF($K733=ROUND(AO$7*$F733,2),$G733,0)</f>
        <v>0</v>
      </c>
      <c r="AQ733" s="141">
        <f t="shared" si="4342"/>
        <v>0</v>
      </c>
      <c r="AR733" s="141">
        <f t="shared" si="4343"/>
        <v>0</v>
      </c>
      <c r="AS733" s="141">
        <f t="shared" si="4344"/>
        <v>0</v>
      </c>
      <c r="AT733" s="141">
        <f t="shared" si="4345"/>
        <v>0</v>
      </c>
      <c r="AU733" s="141">
        <f>IF($H733&gt;0,#REF!,0)</f>
        <v>0</v>
      </c>
      <c r="AV733" s="141">
        <f t="shared" si="4346"/>
        <v>0</v>
      </c>
      <c r="AW733" s="141">
        <f>IF($H733&gt;0,#REF!,0)</f>
        <v>0</v>
      </c>
      <c r="AX733" s="141">
        <f t="shared" si="4347"/>
        <v>0</v>
      </c>
      <c r="AY733" s="247">
        <f t="shared" si="4274"/>
        <v>0</v>
      </c>
      <c r="AZ733" s="85"/>
      <c r="BA733" s="86">
        <v>0</v>
      </c>
    </row>
    <row r="734" spans="1:53" ht="45.75" x14ac:dyDescent="0.65">
      <c r="A734" s="74" t="s">
        <v>406</v>
      </c>
      <c r="B734" s="74" t="s">
        <v>407</v>
      </c>
      <c r="C734" s="76">
        <f>C735</f>
        <v>7</v>
      </c>
      <c r="D734" s="77" t="s">
        <v>408</v>
      </c>
      <c r="E734" s="78">
        <v>0.7</v>
      </c>
      <c r="F734" s="137">
        <v>1.5</v>
      </c>
      <c r="G734" s="78">
        <v>0</v>
      </c>
      <c r="H734" s="249">
        <f t="shared" si="4273"/>
        <v>6.9999999999999999E-4</v>
      </c>
      <c r="I734" s="80">
        <f>SUMIF(Y$14:AT$14,C734,Y$6:AT$6)</f>
        <v>0</v>
      </c>
      <c r="J734" s="81">
        <f>IF(H734=0,ROUND(E734*I734,2),ROUND(H734*E734,2))</f>
        <v>0</v>
      </c>
      <c r="K734" s="80">
        <f>ROUND(F734*I734,2)</f>
        <v>0</v>
      </c>
      <c r="L734" s="81">
        <f>IF(H734=0,ROUND(ROUND(F734*I734,2)*G734,2),ROUND(G734*H734,2))</f>
        <v>0</v>
      </c>
      <c r="M734" s="81">
        <f>L734-ROUND(G734*I734,2)</f>
        <v>0</v>
      </c>
      <c r="N734" s="82"/>
      <c r="O734" s="81">
        <f>J734+L734+N734</f>
        <v>0</v>
      </c>
      <c r="Q734" s="83">
        <f t="shared" si="4282"/>
        <v>153.91</v>
      </c>
      <c r="R734" s="81">
        <f>ROUND(Q734*E734,2)</f>
        <v>107.74</v>
      </c>
      <c r="S734" s="83">
        <f>ROUND(F734*Q734,2)</f>
        <v>230.87</v>
      </c>
      <c r="T734" s="81">
        <f>ROUND(S734*G734,2)</f>
        <v>0</v>
      </c>
      <c r="U734" s="81">
        <f>T734-ROUND(Q734*G734,2)</f>
        <v>0</v>
      </c>
      <c r="V734" s="82"/>
      <c r="W734" s="81">
        <f>R734+T734+V734</f>
        <v>107.74</v>
      </c>
      <c r="X734" s="10"/>
      <c r="Y734" s="151"/>
      <c r="Z734" s="151"/>
      <c r="AA734" s="151"/>
      <c r="AB734" s="151"/>
      <c r="AC734" s="151"/>
      <c r="AD734" s="151"/>
      <c r="AE734" s="159"/>
      <c r="AF734" s="159"/>
      <c r="AG734" s="159"/>
      <c r="AH734" s="159"/>
      <c r="AI734" s="84">
        <f>IF($I734=AI$6,$E734,0)</f>
        <v>0</v>
      </c>
      <c r="AJ734" s="84">
        <f t="shared" ref="AJ734:AJ735" si="4348">IF($K734=ROUND(AI$6*$F734,2),$G734,0)</f>
        <v>0</v>
      </c>
      <c r="AK734" s="141">
        <f>IF($H734&gt;0,AI734,0)</f>
        <v>0</v>
      </c>
      <c r="AL734" s="141">
        <f>IF(AK734&gt;0,1,0)</f>
        <v>0</v>
      </c>
      <c r="AM734" s="141">
        <f>IF($H734&gt;0,AJ734,0)</f>
        <v>0</v>
      </c>
      <c r="AN734" s="141">
        <f>IF(AM734&gt;0,1,0)</f>
        <v>0</v>
      </c>
      <c r="AO734" s="84">
        <f>IF($I734=AO$6,$E734,0)</f>
        <v>0</v>
      </c>
      <c r="AP734" s="84">
        <f t="shared" ref="AP734:AP735" si="4349">IF($K734=ROUND(AO$6*$F734,2),$G734,0)</f>
        <v>0</v>
      </c>
      <c r="AQ734" s="141">
        <f>IF($H734&gt;0,AO734,0)</f>
        <v>0</v>
      </c>
      <c r="AR734" s="141">
        <f>IF(AQ734&gt;0,1,0)</f>
        <v>0</v>
      </c>
      <c r="AS734" s="141">
        <f>IF($H734&gt;0,AP734,0)</f>
        <v>0</v>
      </c>
      <c r="AT734" s="141">
        <f>IF(AS734&gt;0,1,0)</f>
        <v>0</v>
      </c>
      <c r="AU734" s="141" t="e">
        <f>IF($H734&gt;0,#REF!,0)</f>
        <v>#REF!</v>
      </c>
      <c r="AV734" s="141" t="e">
        <f>IF(AU734&gt;0,1,0)</f>
        <v>#REF!</v>
      </c>
      <c r="AW734" s="141" t="e">
        <f>IF($H734&gt;0,#REF!,0)</f>
        <v>#REF!</v>
      </c>
      <c r="AX734" s="141" t="e">
        <f>IF(AW734&gt;0,1,0)</f>
        <v>#REF!</v>
      </c>
      <c r="AY734" s="247">
        <f t="shared" si="4274"/>
        <v>8.0000000000000004E-4</v>
      </c>
      <c r="AZ734" s="85"/>
      <c r="BA734" s="86">
        <v>0.8</v>
      </c>
    </row>
    <row r="735" spans="1:53" ht="45.75" x14ac:dyDescent="0.65">
      <c r="A735" s="87" t="str">
        <f>IF(E735+G735&gt;0,A734,"")</f>
        <v/>
      </c>
      <c r="B735" s="87" t="str">
        <f>IF(E735+G735&gt;0,B734,"")</f>
        <v/>
      </c>
      <c r="C735" s="76">
        <v>7</v>
      </c>
      <c r="D735" s="77" t="s">
        <v>408</v>
      </c>
      <c r="E735" s="78">
        <v>0</v>
      </c>
      <c r="F735" s="137">
        <v>1.1000000000000001</v>
      </c>
      <c r="G735" s="78">
        <v>0</v>
      </c>
      <c r="H735" s="249">
        <f t="shared" si="4273"/>
        <v>0</v>
      </c>
      <c r="I735" s="80">
        <f>SUMIF(Y$14:AT$14,C735,Y$6:AT$6)</f>
        <v>0</v>
      </c>
      <c r="J735" s="81">
        <f t="shared" ref="J735:J737" si="4350">IF(H735=0,ROUND(E735*I735,2),ROUND(H735*E735,2))</f>
        <v>0</v>
      </c>
      <c r="K735" s="80">
        <f t="shared" ref="K735:K737" si="4351">ROUND(F735*I735,2)</f>
        <v>0</v>
      </c>
      <c r="L735" s="81">
        <f t="shared" ref="L735:L737" si="4352">IF(H735=0,ROUND(ROUND(F735*I735,2)*G735,2),ROUND(G735*H735,2))</f>
        <v>0</v>
      </c>
      <c r="M735" s="81">
        <f t="shared" ref="M735:M737" si="4353">L735-ROUND(G735*I735,2)</f>
        <v>0</v>
      </c>
      <c r="N735" s="82"/>
      <c r="O735" s="81">
        <f t="shared" ref="O735:O737" si="4354">J735+L735+N735</f>
        <v>0</v>
      </c>
      <c r="Q735" s="83">
        <f t="shared" si="4282"/>
        <v>153.91</v>
      </c>
      <c r="R735" s="81">
        <f t="shared" ref="R735:R737" si="4355">ROUND(Q735*E735,2)</f>
        <v>0</v>
      </c>
      <c r="S735" s="83">
        <f t="shared" ref="S735:S737" si="4356">ROUND(F735*Q735,2)</f>
        <v>169.3</v>
      </c>
      <c r="T735" s="81">
        <f t="shared" ref="T735:T737" si="4357">ROUND(S735*G735,2)</f>
        <v>0</v>
      </c>
      <c r="U735" s="81">
        <f t="shared" ref="U735:U737" si="4358">T735-ROUND(Q735*G735,2)</f>
        <v>0</v>
      </c>
      <c r="V735" s="82"/>
      <c r="W735" s="81">
        <f t="shared" ref="W735:W737" si="4359">R735+T735+V735</f>
        <v>0</v>
      </c>
      <c r="X735" s="10"/>
      <c r="Y735" s="151"/>
      <c r="Z735" s="151"/>
      <c r="AA735" s="151"/>
      <c r="AB735" s="151"/>
      <c r="AC735" s="151"/>
      <c r="AD735" s="151"/>
      <c r="AE735" s="159"/>
      <c r="AF735" s="159"/>
      <c r="AG735" s="159"/>
      <c r="AH735" s="159"/>
      <c r="AI735" s="84">
        <f t="shared" ref="AI735" si="4360">IF($I735=AI$6,$E735,0)</f>
        <v>0</v>
      </c>
      <c r="AJ735" s="84">
        <f t="shared" si="4348"/>
        <v>0</v>
      </c>
      <c r="AK735" s="141">
        <f t="shared" ref="AK735:AK737" si="4361">IF($H735&gt;0,AI735,0)</f>
        <v>0</v>
      </c>
      <c r="AL735" s="141">
        <f t="shared" ref="AL735:AL737" si="4362">IF(AK735&gt;0,1,0)</f>
        <v>0</v>
      </c>
      <c r="AM735" s="141">
        <f t="shared" ref="AM735:AM737" si="4363">IF($H735&gt;0,AJ735,0)</f>
        <v>0</v>
      </c>
      <c r="AN735" s="141">
        <f t="shared" ref="AN735:AN737" si="4364">IF(AM735&gt;0,1,0)</f>
        <v>0</v>
      </c>
      <c r="AO735" s="84">
        <f t="shared" ref="AO735" si="4365">IF($I735=AO$6,$E735,0)</f>
        <v>0</v>
      </c>
      <c r="AP735" s="84">
        <f t="shared" si="4349"/>
        <v>0</v>
      </c>
      <c r="AQ735" s="141">
        <f t="shared" ref="AQ735:AQ737" si="4366">IF($H735&gt;0,AO735,0)</f>
        <v>0</v>
      </c>
      <c r="AR735" s="141">
        <f t="shared" ref="AR735:AR737" si="4367">IF(AQ735&gt;0,1,0)</f>
        <v>0</v>
      </c>
      <c r="AS735" s="141">
        <f t="shared" ref="AS735:AS737" si="4368">IF($H735&gt;0,AP735,0)</f>
        <v>0</v>
      </c>
      <c r="AT735" s="141">
        <f t="shared" ref="AT735:AT737" si="4369">IF(AS735&gt;0,1,0)</f>
        <v>0</v>
      </c>
      <c r="AU735" s="141">
        <f>IF($H735&gt;0,#REF!,0)</f>
        <v>0</v>
      </c>
      <c r="AV735" s="141">
        <f t="shared" ref="AV735:AV737" si="4370">IF(AU735&gt;0,1,0)</f>
        <v>0</v>
      </c>
      <c r="AW735" s="141">
        <f>IF($H735&gt;0,#REF!,0)</f>
        <v>0</v>
      </c>
      <c r="AX735" s="141">
        <f t="shared" ref="AX735:AX737" si="4371">IF(AW735&gt;0,1,0)</f>
        <v>0</v>
      </c>
      <c r="AY735" s="247">
        <f t="shared" si="4274"/>
        <v>0</v>
      </c>
      <c r="AZ735" s="85"/>
      <c r="BA735" s="86">
        <v>0</v>
      </c>
    </row>
    <row r="736" spans="1:53" ht="45.75" x14ac:dyDescent="0.65">
      <c r="A736" s="87" t="str">
        <f>IF(E736+G736&gt;0,A734,"")</f>
        <v/>
      </c>
      <c r="B736" s="87" t="str">
        <f>IF(E736+G736&gt;0,B734,"")</f>
        <v/>
      </c>
      <c r="C736" s="76">
        <f>C735</f>
        <v>7</v>
      </c>
      <c r="D736" s="77" t="s">
        <v>408</v>
      </c>
      <c r="E736" s="78">
        <v>0</v>
      </c>
      <c r="F736" s="137">
        <v>1.5</v>
      </c>
      <c r="G736" s="78">
        <v>0</v>
      </c>
      <c r="H736" s="249">
        <f t="shared" si="4273"/>
        <v>0</v>
      </c>
      <c r="I736" s="80">
        <f>SUMIF(Y$14:AT$14,C736,Y$7:AT$7)</f>
        <v>0</v>
      </c>
      <c r="J736" s="81">
        <f t="shared" si="4350"/>
        <v>0</v>
      </c>
      <c r="K736" s="80">
        <f t="shared" si="4351"/>
        <v>0</v>
      </c>
      <c r="L736" s="81">
        <f t="shared" si="4352"/>
        <v>0</v>
      </c>
      <c r="M736" s="81">
        <f t="shared" si="4353"/>
        <v>0</v>
      </c>
      <c r="N736" s="82"/>
      <c r="O736" s="81">
        <f t="shared" si="4354"/>
        <v>0</v>
      </c>
      <c r="Q736" s="83">
        <f t="shared" si="4282"/>
        <v>153.91</v>
      </c>
      <c r="R736" s="81">
        <f t="shared" si="4355"/>
        <v>0</v>
      </c>
      <c r="S736" s="83">
        <f t="shared" si="4356"/>
        <v>230.87</v>
      </c>
      <c r="T736" s="81">
        <f t="shared" si="4357"/>
        <v>0</v>
      </c>
      <c r="U736" s="81">
        <f t="shared" si="4358"/>
        <v>0</v>
      </c>
      <c r="V736" s="82"/>
      <c r="W736" s="81">
        <f t="shared" si="4359"/>
        <v>0</v>
      </c>
      <c r="X736" s="10"/>
      <c r="Y736" s="151"/>
      <c r="Z736" s="151"/>
      <c r="AA736" s="151"/>
      <c r="AB736" s="151"/>
      <c r="AC736" s="151"/>
      <c r="AD736" s="151"/>
      <c r="AE736" s="159"/>
      <c r="AF736" s="159"/>
      <c r="AG736" s="159"/>
      <c r="AH736" s="159"/>
      <c r="AI736" s="84">
        <f>IF($I736=AI$7,$E736,0)</f>
        <v>0</v>
      </c>
      <c r="AJ736" s="84">
        <f>IF($K736=ROUND(AI$7*$F736,2),$G736,0)</f>
        <v>0</v>
      </c>
      <c r="AK736" s="141">
        <f t="shared" si="4361"/>
        <v>0</v>
      </c>
      <c r="AL736" s="141">
        <f t="shared" si="4362"/>
        <v>0</v>
      </c>
      <c r="AM736" s="141">
        <f t="shared" si="4363"/>
        <v>0</v>
      </c>
      <c r="AN736" s="141">
        <f t="shared" si="4364"/>
        <v>0</v>
      </c>
      <c r="AO736" s="84">
        <f>IF($I736=AO$7,$E736,0)</f>
        <v>0</v>
      </c>
      <c r="AP736" s="84">
        <f>IF($K736=ROUND(AO$7*$F736,2),$G736,0)</f>
        <v>0</v>
      </c>
      <c r="AQ736" s="141">
        <f t="shared" si="4366"/>
        <v>0</v>
      </c>
      <c r="AR736" s="141">
        <f t="shared" si="4367"/>
        <v>0</v>
      </c>
      <c r="AS736" s="141">
        <f t="shared" si="4368"/>
        <v>0</v>
      </c>
      <c r="AT736" s="141">
        <f t="shared" si="4369"/>
        <v>0</v>
      </c>
      <c r="AU736" s="141">
        <f>IF($H736&gt;0,#REF!,0)</f>
        <v>0</v>
      </c>
      <c r="AV736" s="141">
        <f t="shared" si="4370"/>
        <v>0</v>
      </c>
      <c r="AW736" s="141">
        <f>IF($H736&gt;0,#REF!,0)</f>
        <v>0</v>
      </c>
      <c r="AX736" s="141">
        <f t="shared" si="4371"/>
        <v>0</v>
      </c>
      <c r="AY736" s="247">
        <f t="shared" si="4274"/>
        <v>0</v>
      </c>
      <c r="AZ736" s="85"/>
      <c r="BA736" s="86">
        <v>0</v>
      </c>
    </row>
    <row r="737" spans="1:53" ht="45.75" x14ac:dyDescent="0.65">
      <c r="A737" s="87" t="str">
        <f>IF(E737+G737&gt;0,A734,"")</f>
        <v/>
      </c>
      <c r="B737" s="87" t="str">
        <f>IF(E737+G737&gt;0,B734,"")</f>
        <v/>
      </c>
      <c r="C737" s="76">
        <f>C735</f>
        <v>7</v>
      </c>
      <c r="D737" s="77" t="s">
        <v>408</v>
      </c>
      <c r="E737" s="78">
        <v>0</v>
      </c>
      <c r="F737" s="137">
        <v>1.1000000000000001</v>
      </c>
      <c r="G737" s="78">
        <v>0</v>
      </c>
      <c r="H737" s="249">
        <f t="shared" si="4273"/>
        <v>0</v>
      </c>
      <c r="I737" s="80">
        <f>SUMIF(Y$14:AT$14,C737,Y$7:AT$7)</f>
        <v>0</v>
      </c>
      <c r="J737" s="81">
        <f t="shared" si="4350"/>
        <v>0</v>
      </c>
      <c r="K737" s="80">
        <f t="shared" si="4351"/>
        <v>0</v>
      </c>
      <c r="L737" s="81">
        <f t="shared" si="4352"/>
        <v>0</v>
      </c>
      <c r="M737" s="81">
        <f t="shared" si="4353"/>
        <v>0</v>
      </c>
      <c r="N737" s="82"/>
      <c r="O737" s="81">
        <f t="shared" si="4354"/>
        <v>0</v>
      </c>
      <c r="Q737" s="83">
        <f t="shared" si="4282"/>
        <v>153.91</v>
      </c>
      <c r="R737" s="81">
        <f t="shared" si="4355"/>
        <v>0</v>
      </c>
      <c r="S737" s="83">
        <f t="shared" si="4356"/>
        <v>169.3</v>
      </c>
      <c r="T737" s="81">
        <f t="shared" si="4357"/>
        <v>0</v>
      </c>
      <c r="U737" s="81">
        <f t="shared" si="4358"/>
        <v>0</v>
      </c>
      <c r="V737" s="82"/>
      <c r="W737" s="81">
        <f t="shared" si="4359"/>
        <v>0</v>
      </c>
      <c r="X737" s="10"/>
      <c r="Y737" s="151"/>
      <c r="Z737" s="151"/>
      <c r="AA737" s="151"/>
      <c r="AB737" s="151"/>
      <c r="AC737" s="151"/>
      <c r="AD737" s="151"/>
      <c r="AE737" s="159"/>
      <c r="AF737" s="159"/>
      <c r="AG737" s="159"/>
      <c r="AH737" s="159"/>
      <c r="AI737" s="84">
        <f>IF($I737=AI$7,$E737,0)</f>
        <v>0</v>
      </c>
      <c r="AJ737" s="84">
        <f>IF($K737=ROUND(AI$7*$F737,2),$G737,0)</f>
        <v>0</v>
      </c>
      <c r="AK737" s="141">
        <f t="shared" si="4361"/>
        <v>0</v>
      </c>
      <c r="AL737" s="141">
        <f t="shared" si="4362"/>
        <v>0</v>
      </c>
      <c r="AM737" s="141">
        <f t="shared" si="4363"/>
        <v>0</v>
      </c>
      <c r="AN737" s="141">
        <f t="shared" si="4364"/>
        <v>0</v>
      </c>
      <c r="AO737" s="84">
        <f>IF($I737=AO$7,$E737,0)</f>
        <v>0</v>
      </c>
      <c r="AP737" s="84">
        <f>IF($K737=ROUND(AO$7*$F737,2),$G737,0)</f>
        <v>0</v>
      </c>
      <c r="AQ737" s="141">
        <f t="shared" si="4366"/>
        <v>0</v>
      </c>
      <c r="AR737" s="141">
        <f t="shared" si="4367"/>
        <v>0</v>
      </c>
      <c r="AS737" s="141">
        <f t="shared" si="4368"/>
        <v>0</v>
      </c>
      <c r="AT737" s="141">
        <f t="shared" si="4369"/>
        <v>0</v>
      </c>
      <c r="AU737" s="141">
        <f>IF($H737&gt;0,#REF!,0)</f>
        <v>0</v>
      </c>
      <c r="AV737" s="141">
        <f t="shared" si="4370"/>
        <v>0</v>
      </c>
      <c r="AW737" s="141">
        <f>IF($H737&gt;0,#REF!,0)</f>
        <v>0</v>
      </c>
      <c r="AX737" s="141">
        <f t="shared" si="4371"/>
        <v>0</v>
      </c>
      <c r="AY737" s="247">
        <f t="shared" si="4274"/>
        <v>0</v>
      </c>
      <c r="AZ737" s="85"/>
      <c r="BA737" s="86">
        <v>0</v>
      </c>
    </row>
    <row r="738" spans="1:53" ht="45.75" x14ac:dyDescent="0.65">
      <c r="A738" s="74" t="s">
        <v>409</v>
      </c>
      <c r="B738" s="74" t="s">
        <v>46</v>
      </c>
      <c r="C738" s="76">
        <f>C739</f>
        <v>6</v>
      </c>
      <c r="D738" s="77" t="s">
        <v>410</v>
      </c>
      <c r="E738" s="78">
        <v>0</v>
      </c>
      <c r="F738" s="137">
        <v>1.5</v>
      </c>
      <c r="G738" s="78">
        <v>0</v>
      </c>
      <c r="H738" s="249">
        <f t="shared" si="4273"/>
        <v>0</v>
      </c>
      <c r="I738" s="80">
        <f>SUMIF(Y$14:AT$14,C738,Y$6:AT$6)</f>
        <v>0</v>
      </c>
      <c r="J738" s="81">
        <f>IF(H738=0,ROUND(E738*I738,2),ROUND(H738*E738,2))</f>
        <v>0</v>
      </c>
      <c r="K738" s="80">
        <f>ROUND(F738*I738,2)</f>
        <v>0</v>
      </c>
      <c r="L738" s="81">
        <f>IF(H738=0,ROUND(ROUND(F738*I738,2)*G738,2),ROUND(G738*H738,2))</f>
        <v>0</v>
      </c>
      <c r="M738" s="81">
        <f>L738-ROUND(G738*I738,2)</f>
        <v>0</v>
      </c>
      <c r="N738" s="82"/>
      <c r="O738" s="81">
        <f>J738+L738+N738</f>
        <v>0</v>
      </c>
      <c r="Q738" s="83">
        <f t="shared" si="4282"/>
        <v>153.91</v>
      </c>
      <c r="R738" s="81">
        <f>ROUND(Q738*E738,2)</f>
        <v>0</v>
      </c>
      <c r="S738" s="83">
        <f>ROUND(F738*Q738,2)</f>
        <v>230.87</v>
      </c>
      <c r="T738" s="81">
        <f>ROUND(S738*G738,2)</f>
        <v>0</v>
      </c>
      <c r="U738" s="81">
        <f>T738-ROUND(Q738*G738,2)</f>
        <v>0</v>
      </c>
      <c r="V738" s="82"/>
      <c r="W738" s="81">
        <f>R738+T738+V738</f>
        <v>0</v>
      </c>
      <c r="X738" s="10"/>
      <c r="Y738" s="151"/>
      <c r="Z738" s="151"/>
      <c r="AA738" s="151"/>
      <c r="AB738" s="151"/>
      <c r="AC738" s="151"/>
      <c r="AD738" s="151"/>
      <c r="AE738" s="159"/>
      <c r="AF738" s="159"/>
      <c r="AG738" s="159"/>
      <c r="AH738" s="159"/>
      <c r="AI738" s="84">
        <f>IF($I738=AI$6,$E738,0)</f>
        <v>0</v>
      </c>
      <c r="AJ738" s="84">
        <f t="shared" ref="AJ738:AJ739" si="4372">IF($K738=ROUND(AI$6*$F738,2),$G738,0)</f>
        <v>0</v>
      </c>
      <c r="AK738" s="141">
        <f>IF($H738&gt;0,AI738,0)</f>
        <v>0</v>
      </c>
      <c r="AL738" s="141">
        <f>IF(AK738&gt;0,1,0)</f>
        <v>0</v>
      </c>
      <c r="AM738" s="141">
        <f>IF($H738&gt;0,AJ738,0)</f>
        <v>0</v>
      </c>
      <c r="AN738" s="141">
        <f>IF(AM738&gt;0,1,0)</f>
        <v>0</v>
      </c>
      <c r="AO738" s="84">
        <f>IF($I738=AO$6,$E738,0)</f>
        <v>0</v>
      </c>
      <c r="AP738" s="84">
        <f t="shared" ref="AP738:AP739" si="4373">IF($K738=ROUND(AO$6*$F738,2),$G738,0)</f>
        <v>0</v>
      </c>
      <c r="AQ738" s="141">
        <f>IF($H738&gt;0,AO738,0)</f>
        <v>0</v>
      </c>
      <c r="AR738" s="141">
        <f>IF(AQ738&gt;0,1,0)</f>
        <v>0</v>
      </c>
      <c r="AS738" s="141">
        <f>IF($H738&gt;0,AP738,0)</f>
        <v>0</v>
      </c>
      <c r="AT738" s="141">
        <f>IF(AS738&gt;0,1,0)</f>
        <v>0</v>
      </c>
      <c r="AU738" s="141">
        <f>IF($H738&gt;0,#REF!,0)</f>
        <v>0</v>
      </c>
      <c r="AV738" s="141">
        <f>IF(AU738&gt;0,1,0)</f>
        <v>0</v>
      </c>
      <c r="AW738" s="141">
        <f>IF($H738&gt;0,#REF!,0)</f>
        <v>0</v>
      </c>
      <c r="AX738" s="141">
        <f>IF(AW738&gt;0,1,0)</f>
        <v>0</v>
      </c>
      <c r="AY738" s="247">
        <f t="shared" si="4274"/>
        <v>2E-3</v>
      </c>
      <c r="AZ738" s="85"/>
      <c r="BA738" s="86">
        <v>2</v>
      </c>
    </row>
    <row r="739" spans="1:53" ht="45.75" x14ac:dyDescent="0.65">
      <c r="A739" s="87" t="str">
        <f>IF(E739+G739&gt;0,A738,"")</f>
        <v/>
      </c>
      <c r="B739" s="87" t="str">
        <f>IF(E739+G739&gt;0,B738,"")</f>
        <v/>
      </c>
      <c r="C739" s="76">
        <v>6</v>
      </c>
      <c r="D739" s="77" t="s">
        <v>410</v>
      </c>
      <c r="E739" s="78">
        <v>0</v>
      </c>
      <c r="F739" s="137">
        <v>1.1000000000000001</v>
      </c>
      <c r="G739" s="78">
        <v>0</v>
      </c>
      <c r="H739" s="249">
        <f t="shared" si="4273"/>
        <v>0</v>
      </c>
      <c r="I739" s="80">
        <f>SUMIF(Y$14:AT$14,C739,Y$6:AT$6)</f>
        <v>0</v>
      </c>
      <c r="J739" s="81">
        <f t="shared" ref="J739:J741" si="4374">IF(H739=0,ROUND(E739*I739,2),ROUND(H739*E739,2))</f>
        <v>0</v>
      </c>
      <c r="K739" s="80">
        <f t="shared" ref="K739:K741" si="4375">ROUND(F739*I739,2)</f>
        <v>0</v>
      </c>
      <c r="L739" s="81">
        <f t="shared" ref="L739:L741" si="4376">IF(H739=0,ROUND(ROUND(F739*I739,2)*G739,2),ROUND(G739*H739,2))</f>
        <v>0</v>
      </c>
      <c r="M739" s="81">
        <f t="shared" ref="M739:M741" si="4377">L739-ROUND(G739*I739,2)</f>
        <v>0</v>
      </c>
      <c r="N739" s="82"/>
      <c r="O739" s="81">
        <f t="shared" ref="O739:O741" si="4378">J739+L739+N739</f>
        <v>0</v>
      </c>
      <c r="Q739" s="83">
        <f t="shared" si="4282"/>
        <v>153.91</v>
      </c>
      <c r="R739" s="81">
        <f t="shared" ref="R739:R741" si="4379">ROUND(Q739*E739,2)</f>
        <v>0</v>
      </c>
      <c r="S739" s="83">
        <f t="shared" ref="S739:S741" si="4380">ROUND(F739*Q739,2)</f>
        <v>169.3</v>
      </c>
      <c r="T739" s="81">
        <f t="shared" ref="T739:T741" si="4381">ROUND(S739*G739,2)</f>
        <v>0</v>
      </c>
      <c r="U739" s="81">
        <f t="shared" ref="U739:U741" si="4382">T739-ROUND(Q739*G739,2)</f>
        <v>0</v>
      </c>
      <c r="V739" s="82"/>
      <c r="W739" s="81">
        <f t="shared" ref="W739:W741" si="4383">R739+T739+V739</f>
        <v>0</v>
      </c>
      <c r="X739" s="10"/>
      <c r="Y739" s="151"/>
      <c r="Z739" s="151"/>
      <c r="AA739" s="151"/>
      <c r="AB739" s="151"/>
      <c r="AC739" s="151"/>
      <c r="AD739" s="151"/>
      <c r="AE739" s="159"/>
      <c r="AF739" s="159"/>
      <c r="AG739" s="159"/>
      <c r="AH739" s="159"/>
      <c r="AI739" s="84">
        <f t="shared" ref="AI739" si="4384">IF($I739=AI$6,$E739,0)</f>
        <v>0</v>
      </c>
      <c r="AJ739" s="84">
        <f t="shared" si="4372"/>
        <v>0</v>
      </c>
      <c r="AK739" s="141">
        <f t="shared" ref="AK739:AK741" si="4385">IF($H739&gt;0,AI739,0)</f>
        <v>0</v>
      </c>
      <c r="AL739" s="141">
        <f t="shared" ref="AL739:AL741" si="4386">IF(AK739&gt;0,1,0)</f>
        <v>0</v>
      </c>
      <c r="AM739" s="141">
        <f t="shared" ref="AM739:AM741" si="4387">IF($H739&gt;0,AJ739,0)</f>
        <v>0</v>
      </c>
      <c r="AN739" s="141">
        <f t="shared" ref="AN739:AN741" si="4388">IF(AM739&gt;0,1,0)</f>
        <v>0</v>
      </c>
      <c r="AO739" s="84">
        <f t="shared" ref="AO739" si="4389">IF($I739=AO$6,$E739,0)</f>
        <v>0</v>
      </c>
      <c r="AP739" s="84">
        <f t="shared" si="4373"/>
        <v>0</v>
      </c>
      <c r="AQ739" s="141">
        <f t="shared" ref="AQ739:AQ741" si="4390">IF($H739&gt;0,AO739,0)</f>
        <v>0</v>
      </c>
      <c r="AR739" s="141">
        <f t="shared" ref="AR739:AR741" si="4391">IF(AQ739&gt;0,1,0)</f>
        <v>0</v>
      </c>
      <c r="AS739" s="141">
        <f t="shared" ref="AS739:AS741" si="4392">IF($H739&gt;0,AP739,0)</f>
        <v>0</v>
      </c>
      <c r="AT739" s="141">
        <f t="shared" ref="AT739:AT741" si="4393">IF(AS739&gt;0,1,0)</f>
        <v>0</v>
      </c>
      <c r="AU739" s="141">
        <f>IF($H739&gt;0,#REF!,0)</f>
        <v>0</v>
      </c>
      <c r="AV739" s="141">
        <f t="shared" ref="AV739:AV741" si="4394">IF(AU739&gt;0,1,0)</f>
        <v>0</v>
      </c>
      <c r="AW739" s="141">
        <f>IF($H739&gt;0,#REF!,0)</f>
        <v>0</v>
      </c>
      <c r="AX739" s="141">
        <f t="shared" ref="AX739:AX741" si="4395">IF(AW739&gt;0,1,0)</f>
        <v>0</v>
      </c>
      <c r="AY739" s="247">
        <f t="shared" si="4274"/>
        <v>0</v>
      </c>
      <c r="AZ739" s="85"/>
      <c r="BA739" s="86">
        <v>0</v>
      </c>
    </row>
    <row r="740" spans="1:53" ht="45.75" x14ac:dyDescent="0.65">
      <c r="A740" s="87" t="str">
        <f>IF(E740+G740&gt;0,A738,"")</f>
        <v/>
      </c>
      <c r="B740" s="87" t="str">
        <f>IF(E740+G740&gt;0,B738,"")</f>
        <v/>
      </c>
      <c r="C740" s="76">
        <f>C739</f>
        <v>6</v>
      </c>
      <c r="D740" s="77" t="s">
        <v>410</v>
      </c>
      <c r="E740" s="78">
        <v>0</v>
      </c>
      <c r="F740" s="137">
        <v>1.5</v>
      </c>
      <c r="G740" s="78">
        <v>0</v>
      </c>
      <c r="H740" s="249">
        <f t="shared" si="4273"/>
        <v>0</v>
      </c>
      <c r="I740" s="80">
        <f>SUMIF(Y$14:AT$14,C740,Y$7:AT$7)</f>
        <v>0</v>
      </c>
      <c r="J740" s="81">
        <f t="shared" si="4374"/>
        <v>0</v>
      </c>
      <c r="K740" s="80">
        <f t="shared" si="4375"/>
        <v>0</v>
      </c>
      <c r="L740" s="81">
        <f t="shared" si="4376"/>
        <v>0</v>
      </c>
      <c r="M740" s="81">
        <f t="shared" si="4377"/>
        <v>0</v>
      </c>
      <c r="N740" s="82"/>
      <c r="O740" s="81">
        <f t="shared" si="4378"/>
        <v>0</v>
      </c>
      <c r="Q740" s="83">
        <f t="shared" si="4282"/>
        <v>153.91</v>
      </c>
      <c r="R740" s="81">
        <f t="shared" si="4379"/>
        <v>0</v>
      </c>
      <c r="S740" s="83">
        <f t="shared" si="4380"/>
        <v>230.87</v>
      </c>
      <c r="T740" s="81">
        <f t="shared" si="4381"/>
        <v>0</v>
      </c>
      <c r="U740" s="81">
        <f t="shared" si="4382"/>
        <v>0</v>
      </c>
      <c r="V740" s="82"/>
      <c r="W740" s="81">
        <f t="shared" si="4383"/>
        <v>0</v>
      </c>
      <c r="X740" s="10"/>
      <c r="Y740" s="151"/>
      <c r="Z740" s="151"/>
      <c r="AA740" s="151"/>
      <c r="AB740" s="151"/>
      <c r="AC740" s="151"/>
      <c r="AD740" s="151"/>
      <c r="AE740" s="159"/>
      <c r="AF740" s="159"/>
      <c r="AG740" s="159"/>
      <c r="AH740" s="159"/>
      <c r="AI740" s="84">
        <f>IF($I740=AI$7,$E740,0)</f>
        <v>0</v>
      </c>
      <c r="AJ740" s="84">
        <f>IF($K740=ROUND(AI$7*$F740,2),$G740,0)</f>
        <v>0</v>
      </c>
      <c r="AK740" s="141">
        <f t="shared" si="4385"/>
        <v>0</v>
      </c>
      <c r="AL740" s="141">
        <f t="shared" si="4386"/>
        <v>0</v>
      </c>
      <c r="AM740" s="141">
        <f t="shared" si="4387"/>
        <v>0</v>
      </c>
      <c r="AN740" s="141">
        <f t="shared" si="4388"/>
        <v>0</v>
      </c>
      <c r="AO740" s="84">
        <f>IF($I740=AO$7,$E740,0)</f>
        <v>0</v>
      </c>
      <c r="AP740" s="84">
        <f>IF($K740=ROUND(AO$7*$F740,2),$G740,0)</f>
        <v>0</v>
      </c>
      <c r="AQ740" s="141">
        <f t="shared" si="4390"/>
        <v>0</v>
      </c>
      <c r="AR740" s="141">
        <f t="shared" si="4391"/>
        <v>0</v>
      </c>
      <c r="AS740" s="141">
        <f t="shared" si="4392"/>
        <v>0</v>
      </c>
      <c r="AT740" s="141">
        <f t="shared" si="4393"/>
        <v>0</v>
      </c>
      <c r="AU740" s="141">
        <f>IF($H740&gt;0,#REF!,0)</f>
        <v>0</v>
      </c>
      <c r="AV740" s="141">
        <f t="shared" si="4394"/>
        <v>0</v>
      </c>
      <c r="AW740" s="141">
        <f>IF($H740&gt;0,#REF!,0)</f>
        <v>0</v>
      </c>
      <c r="AX740" s="141">
        <f t="shared" si="4395"/>
        <v>0</v>
      </c>
      <c r="AY740" s="247">
        <f t="shared" si="4274"/>
        <v>0</v>
      </c>
      <c r="AZ740" s="85"/>
      <c r="BA740" s="86">
        <v>0</v>
      </c>
    </row>
    <row r="741" spans="1:53" ht="45.75" x14ac:dyDescent="0.65">
      <c r="A741" s="87" t="str">
        <f>IF(E741+G741&gt;0,A738,"")</f>
        <v/>
      </c>
      <c r="B741" s="87" t="str">
        <f>IF(E741+G741&gt;0,B738,"")</f>
        <v/>
      </c>
      <c r="C741" s="76">
        <f>C739</f>
        <v>6</v>
      </c>
      <c r="D741" s="77" t="s">
        <v>410</v>
      </c>
      <c r="E741" s="78">
        <v>0</v>
      </c>
      <c r="F741" s="137">
        <v>1.1000000000000001</v>
      </c>
      <c r="G741" s="78">
        <v>0</v>
      </c>
      <c r="H741" s="249">
        <f t="shared" si="4273"/>
        <v>0</v>
      </c>
      <c r="I741" s="80">
        <f>SUMIF(Y$14:AT$14,C741,Y$7:AT$7)</f>
        <v>0</v>
      </c>
      <c r="J741" s="81">
        <f t="shared" si="4374"/>
        <v>0</v>
      </c>
      <c r="K741" s="80">
        <f t="shared" si="4375"/>
        <v>0</v>
      </c>
      <c r="L741" s="81">
        <f t="shared" si="4376"/>
        <v>0</v>
      </c>
      <c r="M741" s="81">
        <f t="shared" si="4377"/>
        <v>0</v>
      </c>
      <c r="N741" s="82"/>
      <c r="O741" s="81">
        <f t="shared" si="4378"/>
        <v>0</v>
      </c>
      <c r="Q741" s="83">
        <f t="shared" si="4282"/>
        <v>153.91</v>
      </c>
      <c r="R741" s="81">
        <f t="shared" si="4379"/>
        <v>0</v>
      </c>
      <c r="S741" s="83">
        <f t="shared" si="4380"/>
        <v>169.3</v>
      </c>
      <c r="T741" s="81">
        <f t="shared" si="4381"/>
        <v>0</v>
      </c>
      <c r="U741" s="81">
        <f t="shared" si="4382"/>
        <v>0</v>
      </c>
      <c r="V741" s="82"/>
      <c r="W741" s="81">
        <f t="shared" si="4383"/>
        <v>0</v>
      </c>
      <c r="X741" s="10"/>
      <c r="Y741" s="151"/>
      <c r="Z741" s="151"/>
      <c r="AA741" s="151"/>
      <c r="AB741" s="151"/>
      <c r="AC741" s="151"/>
      <c r="AD741" s="151"/>
      <c r="AE741" s="159"/>
      <c r="AF741" s="159"/>
      <c r="AG741" s="159"/>
      <c r="AH741" s="159"/>
      <c r="AI741" s="84">
        <f>IF($I741=AI$7,$E741,0)</f>
        <v>0</v>
      </c>
      <c r="AJ741" s="84">
        <f>IF($K741=ROUND(AI$7*$F741,2),$G741,0)</f>
        <v>0</v>
      </c>
      <c r="AK741" s="141">
        <f t="shared" si="4385"/>
        <v>0</v>
      </c>
      <c r="AL741" s="141">
        <f t="shared" si="4386"/>
        <v>0</v>
      </c>
      <c r="AM741" s="141">
        <f t="shared" si="4387"/>
        <v>0</v>
      </c>
      <c r="AN741" s="141">
        <f t="shared" si="4388"/>
        <v>0</v>
      </c>
      <c r="AO741" s="84">
        <f>IF($I741=AO$7,$E741,0)</f>
        <v>0</v>
      </c>
      <c r="AP741" s="84">
        <f>IF($K741=ROUND(AO$7*$F741,2),$G741,0)</f>
        <v>0</v>
      </c>
      <c r="AQ741" s="141">
        <f t="shared" si="4390"/>
        <v>0</v>
      </c>
      <c r="AR741" s="141">
        <f t="shared" si="4391"/>
        <v>0</v>
      </c>
      <c r="AS741" s="141">
        <f t="shared" si="4392"/>
        <v>0</v>
      </c>
      <c r="AT741" s="141">
        <f t="shared" si="4393"/>
        <v>0</v>
      </c>
      <c r="AU741" s="141">
        <f>IF($H741&gt;0,#REF!,0)</f>
        <v>0</v>
      </c>
      <c r="AV741" s="141">
        <f t="shared" si="4394"/>
        <v>0</v>
      </c>
      <c r="AW741" s="141">
        <f>IF($H741&gt;0,#REF!,0)</f>
        <v>0</v>
      </c>
      <c r="AX741" s="141">
        <f t="shared" si="4395"/>
        <v>0</v>
      </c>
      <c r="AY741" s="247">
        <f t="shared" si="4274"/>
        <v>0</v>
      </c>
      <c r="AZ741" s="85"/>
      <c r="BA741" s="86">
        <v>0</v>
      </c>
    </row>
    <row r="742" spans="1:53" ht="45.75" x14ac:dyDescent="0.65">
      <c r="A742" s="74" t="s">
        <v>411</v>
      </c>
      <c r="B742" s="74" t="s">
        <v>46</v>
      </c>
      <c r="C742" s="76">
        <f>C743</f>
        <v>7</v>
      </c>
      <c r="D742" s="77" t="s">
        <v>412</v>
      </c>
      <c r="E742" s="78">
        <v>1.1000000000000001</v>
      </c>
      <c r="F742" s="137">
        <v>1.5</v>
      </c>
      <c r="G742" s="78">
        <v>0.51100000000000001</v>
      </c>
      <c r="H742" s="249">
        <f t="shared" si="4273"/>
        <v>1.6110000000000002E-3</v>
      </c>
      <c r="I742" s="80">
        <f>SUMIF(Y$14:AT$14,C742,Y$6:AT$6)</f>
        <v>0</v>
      </c>
      <c r="J742" s="81">
        <f>IF(H742=0,ROUND(E742*I742,2),ROUND(H742*E742,2))</f>
        <v>0</v>
      </c>
      <c r="K742" s="80">
        <f>ROUND(F742*I742,2)</f>
        <v>0</v>
      </c>
      <c r="L742" s="81">
        <f>IF(H742=0,ROUND(ROUND(F742*I742,2)*G742,2),ROUND(G742*H742,2))</f>
        <v>0</v>
      </c>
      <c r="M742" s="81">
        <f>L742-ROUND(G742*I742,2)</f>
        <v>0</v>
      </c>
      <c r="N742" s="82"/>
      <c r="O742" s="81">
        <f>J742+L742+N742</f>
        <v>0</v>
      </c>
      <c r="Q742" s="83">
        <f t="shared" si="4282"/>
        <v>153.91</v>
      </c>
      <c r="R742" s="81">
        <f>ROUND(Q742*E742,2)</f>
        <v>169.3</v>
      </c>
      <c r="S742" s="83">
        <f>ROUND(F742*Q742,2)</f>
        <v>230.87</v>
      </c>
      <c r="T742" s="81">
        <f>ROUND(S742*G742,2)</f>
        <v>117.97</v>
      </c>
      <c r="U742" s="81">
        <f>T742-ROUND(Q742*G742,2)</f>
        <v>39.319999999999993</v>
      </c>
      <c r="V742" s="82"/>
      <c r="W742" s="81">
        <f>R742+T742+V742</f>
        <v>287.27</v>
      </c>
      <c r="X742" s="10"/>
      <c r="Y742" s="151"/>
      <c r="Z742" s="151"/>
      <c r="AA742" s="151"/>
      <c r="AB742" s="151"/>
      <c r="AC742" s="151"/>
      <c r="AD742" s="151"/>
      <c r="AE742" s="159"/>
      <c r="AF742" s="159"/>
      <c r="AG742" s="159"/>
      <c r="AH742" s="159"/>
      <c r="AI742" s="84">
        <f>IF($I742=AI$6,$E742,0)</f>
        <v>0</v>
      </c>
      <c r="AJ742" s="84">
        <f t="shared" ref="AJ742:AJ743" si="4396">IF($K742=ROUND(AI$6*$F742,2),$G742,0)</f>
        <v>0</v>
      </c>
      <c r="AK742" s="141">
        <f>IF($H742&gt;0,AI742,0)</f>
        <v>0</v>
      </c>
      <c r="AL742" s="141">
        <f>IF(AK742&gt;0,1,0)</f>
        <v>0</v>
      </c>
      <c r="AM742" s="141">
        <f>IF($H742&gt;0,AJ742,0)</f>
        <v>0</v>
      </c>
      <c r="AN742" s="141">
        <f>IF(AM742&gt;0,1,0)</f>
        <v>0</v>
      </c>
      <c r="AO742" s="84">
        <f>IF($I742=AO$6,$E742,0)</f>
        <v>0</v>
      </c>
      <c r="AP742" s="84">
        <f t="shared" ref="AP742:AP743" si="4397">IF($K742=ROUND(AO$6*$F742,2),$G742,0)</f>
        <v>0</v>
      </c>
      <c r="AQ742" s="141">
        <f>IF($H742&gt;0,AO742,0)</f>
        <v>0</v>
      </c>
      <c r="AR742" s="141">
        <f>IF(AQ742&gt;0,1,0)</f>
        <v>0</v>
      </c>
      <c r="AS742" s="141">
        <f>IF($H742&gt;0,AP742,0)</f>
        <v>0</v>
      </c>
      <c r="AT742" s="141">
        <f>IF(AS742&gt;0,1,0)</f>
        <v>0</v>
      </c>
      <c r="AU742" s="141" t="e">
        <f>IF($H742&gt;0,#REF!,0)</f>
        <v>#REF!</v>
      </c>
      <c r="AV742" s="141" t="e">
        <f>IF(AU742&gt;0,1,0)</f>
        <v>#REF!</v>
      </c>
      <c r="AW742" s="141" t="e">
        <f>IF($H742&gt;0,#REF!,0)</f>
        <v>#REF!</v>
      </c>
      <c r="AX742" s="141" t="e">
        <f>IF(AW742&gt;0,1,0)</f>
        <v>#REF!</v>
      </c>
      <c r="AY742" s="247">
        <f t="shared" si="4274"/>
        <v>1E-3</v>
      </c>
      <c r="AZ742" s="85"/>
      <c r="BA742" s="86">
        <v>1</v>
      </c>
    </row>
    <row r="743" spans="1:53" ht="45.75" x14ac:dyDescent="0.65">
      <c r="A743" s="87" t="str">
        <f>IF(E743+G743&gt;0,A742,"")</f>
        <v/>
      </c>
      <c r="B743" s="87" t="str">
        <f>IF(E743+G743&gt;0,B742,"")</f>
        <v/>
      </c>
      <c r="C743" s="76">
        <v>7</v>
      </c>
      <c r="D743" s="77" t="s">
        <v>412</v>
      </c>
      <c r="E743" s="78">
        <v>0</v>
      </c>
      <c r="F743" s="137">
        <v>1.1000000000000001</v>
      </c>
      <c r="G743" s="78">
        <v>0</v>
      </c>
      <c r="H743" s="249">
        <f t="shared" si="4273"/>
        <v>0</v>
      </c>
      <c r="I743" s="80">
        <f>SUMIF(Y$14:AT$14,C743,Y$6:AT$6)</f>
        <v>0</v>
      </c>
      <c r="J743" s="81">
        <f t="shared" ref="J743:J745" si="4398">IF(H743=0,ROUND(E743*I743,2),ROUND(H743*E743,2))</f>
        <v>0</v>
      </c>
      <c r="K743" s="80">
        <f t="shared" ref="K743:K745" si="4399">ROUND(F743*I743,2)</f>
        <v>0</v>
      </c>
      <c r="L743" s="81">
        <f t="shared" ref="L743:L745" si="4400">IF(H743=0,ROUND(ROUND(F743*I743,2)*G743,2),ROUND(G743*H743,2))</f>
        <v>0</v>
      </c>
      <c r="M743" s="81">
        <f t="shared" ref="M743:M745" si="4401">L743-ROUND(G743*I743,2)</f>
        <v>0</v>
      </c>
      <c r="N743" s="82"/>
      <c r="O743" s="81">
        <f t="shared" ref="O743:O745" si="4402">J743+L743+N743</f>
        <v>0</v>
      </c>
      <c r="Q743" s="83">
        <f t="shared" si="4282"/>
        <v>153.91</v>
      </c>
      <c r="R743" s="81">
        <f t="shared" ref="R743:R745" si="4403">ROUND(Q743*E743,2)</f>
        <v>0</v>
      </c>
      <c r="S743" s="83">
        <f t="shared" ref="S743:S745" si="4404">ROUND(F743*Q743,2)</f>
        <v>169.3</v>
      </c>
      <c r="T743" s="81">
        <f t="shared" ref="T743:T745" si="4405">ROUND(S743*G743,2)</f>
        <v>0</v>
      </c>
      <c r="U743" s="81">
        <f t="shared" ref="U743:U745" si="4406">T743-ROUND(Q743*G743,2)</f>
        <v>0</v>
      </c>
      <c r="V743" s="82"/>
      <c r="W743" s="81">
        <f t="shared" ref="W743:W745" si="4407">R743+T743+V743</f>
        <v>0</v>
      </c>
      <c r="X743" s="10"/>
      <c r="Y743" s="151"/>
      <c r="Z743" s="151"/>
      <c r="AA743" s="151"/>
      <c r="AB743" s="151"/>
      <c r="AC743" s="151"/>
      <c r="AD743" s="151"/>
      <c r="AE743" s="159"/>
      <c r="AF743" s="159"/>
      <c r="AG743" s="159"/>
      <c r="AH743" s="159"/>
      <c r="AI743" s="84">
        <f t="shared" ref="AI743" si="4408">IF($I743=AI$6,$E743,0)</f>
        <v>0</v>
      </c>
      <c r="AJ743" s="84">
        <f t="shared" si="4396"/>
        <v>0</v>
      </c>
      <c r="AK743" s="141">
        <f t="shared" ref="AK743:AK745" si="4409">IF($H743&gt;0,AI743,0)</f>
        <v>0</v>
      </c>
      <c r="AL743" s="141">
        <f t="shared" ref="AL743:AL745" si="4410">IF(AK743&gt;0,1,0)</f>
        <v>0</v>
      </c>
      <c r="AM743" s="141">
        <f t="shared" ref="AM743:AM745" si="4411">IF($H743&gt;0,AJ743,0)</f>
        <v>0</v>
      </c>
      <c r="AN743" s="141">
        <f t="shared" ref="AN743:AN745" si="4412">IF(AM743&gt;0,1,0)</f>
        <v>0</v>
      </c>
      <c r="AO743" s="84">
        <f t="shared" ref="AO743" si="4413">IF($I743=AO$6,$E743,0)</f>
        <v>0</v>
      </c>
      <c r="AP743" s="84">
        <f t="shared" si="4397"/>
        <v>0</v>
      </c>
      <c r="AQ743" s="141">
        <f t="shared" ref="AQ743:AQ745" si="4414">IF($H743&gt;0,AO743,0)</f>
        <v>0</v>
      </c>
      <c r="AR743" s="141">
        <f t="shared" ref="AR743:AR745" si="4415">IF(AQ743&gt;0,1,0)</f>
        <v>0</v>
      </c>
      <c r="AS743" s="141">
        <f t="shared" ref="AS743:AS745" si="4416">IF($H743&gt;0,AP743,0)</f>
        <v>0</v>
      </c>
      <c r="AT743" s="141">
        <f t="shared" ref="AT743:AT745" si="4417">IF(AS743&gt;0,1,0)</f>
        <v>0</v>
      </c>
      <c r="AU743" s="141">
        <f>IF($H743&gt;0,#REF!,0)</f>
        <v>0</v>
      </c>
      <c r="AV743" s="141">
        <f t="shared" ref="AV743:AV745" si="4418">IF(AU743&gt;0,1,0)</f>
        <v>0</v>
      </c>
      <c r="AW743" s="141">
        <f>IF($H743&gt;0,#REF!,0)</f>
        <v>0</v>
      </c>
      <c r="AX743" s="141">
        <f t="shared" ref="AX743:AX745" si="4419">IF(AW743&gt;0,1,0)</f>
        <v>0</v>
      </c>
      <c r="AY743" s="247">
        <f t="shared" si="4274"/>
        <v>0</v>
      </c>
      <c r="AZ743" s="85"/>
      <c r="BA743" s="86">
        <v>0</v>
      </c>
    </row>
    <row r="744" spans="1:53" ht="45.75" x14ac:dyDescent="0.65">
      <c r="A744" s="87" t="str">
        <f>IF(E744+G744&gt;0,A742,"")</f>
        <v/>
      </c>
      <c r="B744" s="87" t="str">
        <f>IF(E744+G744&gt;0,B742,"")</f>
        <v/>
      </c>
      <c r="C744" s="76">
        <f>C743</f>
        <v>7</v>
      </c>
      <c r="D744" s="77" t="s">
        <v>412</v>
      </c>
      <c r="E744" s="78">
        <v>0</v>
      </c>
      <c r="F744" s="137">
        <v>1.5</v>
      </c>
      <c r="G744" s="78">
        <v>0</v>
      </c>
      <c r="H744" s="249">
        <f t="shared" si="4273"/>
        <v>0</v>
      </c>
      <c r="I744" s="80">
        <f>SUMIF(Y$14:AT$14,C744,Y$7:AT$7)</f>
        <v>0</v>
      </c>
      <c r="J744" s="81">
        <f t="shared" si="4398"/>
        <v>0</v>
      </c>
      <c r="K744" s="80">
        <f t="shared" si="4399"/>
        <v>0</v>
      </c>
      <c r="L744" s="81">
        <f t="shared" si="4400"/>
        <v>0</v>
      </c>
      <c r="M744" s="81">
        <f t="shared" si="4401"/>
        <v>0</v>
      </c>
      <c r="N744" s="82"/>
      <c r="O744" s="81">
        <f t="shared" si="4402"/>
        <v>0</v>
      </c>
      <c r="Q744" s="83">
        <f t="shared" si="4282"/>
        <v>153.91</v>
      </c>
      <c r="R744" s="81">
        <f t="shared" si="4403"/>
        <v>0</v>
      </c>
      <c r="S744" s="83">
        <f t="shared" si="4404"/>
        <v>230.87</v>
      </c>
      <c r="T744" s="81">
        <f t="shared" si="4405"/>
        <v>0</v>
      </c>
      <c r="U744" s="81">
        <f t="shared" si="4406"/>
        <v>0</v>
      </c>
      <c r="V744" s="82"/>
      <c r="W744" s="81">
        <f t="shared" si="4407"/>
        <v>0</v>
      </c>
      <c r="X744" s="10"/>
      <c r="Y744" s="151"/>
      <c r="Z744" s="151"/>
      <c r="AA744" s="151"/>
      <c r="AB744" s="151"/>
      <c r="AC744" s="151"/>
      <c r="AD744" s="151"/>
      <c r="AE744" s="159"/>
      <c r="AF744" s="159"/>
      <c r="AG744" s="159"/>
      <c r="AH744" s="159"/>
      <c r="AI744" s="84">
        <f>IF($I744=AI$7,$E744,0)</f>
        <v>0</v>
      </c>
      <c r="AJ744" s="84">
        <f>IF($K744=ROUND(AI$7*$F744,2),$G744,0)</f>
        <v>0</v>
      </c>
      <c r="AK744" s="141">
        <f t="shared" si="4409"/>
        <v>0</v>
      </c>
      <c r="AL744" s="141">
        <f t="shared" si="4410"/>
        <v>0</v>
      </c>
      <c r="AM744" s="141">
        <f t="shared" si="4411"/>
        <v>0</v>
      </c>
      <c r="AN744" s="141">
        <f t="shared" si="4412"/>
        <v>0</v>
      </c>
      <c r="AO744" s="84">
        <f>IF($I744=AO$7,$E744,0)</f>
        <v>0</v>
      </c>
      <c r="AP744" s="84">
        <f>IF($K744=ROUND(AO$7*$F744,2),$G744,0)</f>
        <v>0</v>
      </c>
      <c r="AQ744" s="141">
        <f t="shared" si="4414"/>
        <v>0</v>
      </c>
      <c r="AR744" s="141">
        <f t="shared" si="4415"/>
        <v>0</v>
      </c>
      <c r="AS744" s="141">
        <f t="shared" si="4416"/>
        <v>0</v>
      </c>
      <c r="AT744" s="141">
        <f t="shared" si="4417"/>
        <v>0</v>
      </c>
      <c r="AU744" s="141">
        <f>IF($H744&gt;0,#REF!,0)</f>
        <v>0</v>
      </c>
      <c r="AV744" s="141">
        <f t="shared" si="4418"/>
        <v>0</v>
      </c>
      <c r="AW744" s="141">
        <f>IF($H744&gt;0,#REF!,0)</f>
        <v>0</v>
      </c>
      <c r="AX744" s="141">
        <f t="shared" si="4419"/>
        <v>0</v>
      </c>
      <c r="AY744" s="247">
        <f t="shared" si="4274"/>
        <v>0</v>
      </c>
      <c r="AZ744" s="85"/>
      <c r="BA744" s="86">
        <v>0</v>
      </c>
    </row>
    <row r="745" spans="1:53" ht="45.75" x14ac:dyDescent="0.65">
      <c r="A745" s="87" t="str">
        <f>IF(E745+G745&gt;0,A742,"")</f>
        <v/>
      </c>
      <c r="B745" s="87" t="str">
        <f>IF(E745+G745&gt;0,B742,"")</f>
        <v/>
      </c>
      <c r="C745" s="76">
        <f>C743</f>
        <v>7</v>
      </c>
      <c r="D745" s="77" t="s">
        <v>412</v>
      </c>
      <c r="E745" s="78">
        <v>0</v>
      </c>
      <c r="F745" s="137">
        <v>1.1000000000000001</v>
      </c>
      <c r="G745" s="78">
        <v>0</v>
      </c>
      <c r="H745" s="249">
        <f t="shared" si="4273"/>
        <v>0</v>
      </c>
      <c r="I745" s="80">
        <f>SUMIF(Y$14:AT$14,C745,Y$7:AT$7)</f>
        <v>0</v>
      </c>
      <c r="J745" s="81">
        <f t="shared" si="4398"/>
        <v>0</v>
      </c>
      <c r="K745" s="80">
        <f t="shared" si="4399"/>
        <v>0</v>
      </c>
      <c r="L745" s="81">
        <f t="shared" si="4400"/>
        <v>0</v>
      </c>
      <c r="M745" s="81">
        <f t="shared" si="4401"/>
        <v>0</v>
      </c>
      <c r="N745" s="82"/>
      <c r="O745" s="81">
        <f t="shared" si="4402"/>
        <v>0</v>
      </c>
      <c r="Q745" s="83">
        <f t="shared" si="4282"/>
        <v>153.91</v>
      </c>
      <c r="R745" s="81">
        <f t="shared" si="4403"/>
        <v>0</v>
      </c>
      <c r="S745" s="83">
        <f t="shared" si="4404"/>
        <v>169.3</v>
      </c>
      <c r="T745" s="81">
        <f t="shared" si="4405"/>
        <v>0</v>
      </c>
      <c r="U745" s="81">
        <f t="shared" si="4406"/>
        <v>0</v>
      </c>
      <c r="V745" s="82"/>
      <c r="W745" s="81">
        <f t="shared" si="4407"/>
        <v>0</v>
      </c>
      <c r="X745" s="10"/>
      <c r="Y745" s="151"/>
      <c r="Z745" s="151"/>
      <c r="AA745" s="151"/>
      <c r="AB745" s="151"/>
      <c r="AC745" s="151"/>
      <c r="AD745" s="151"/>
      <c r="AE745" s="159"/>
      <c r="AF745" s="159"/>
      <c r="AG745" s="159"/>
      <c r="AH745" s="159"/>
      <c r="AI745" s="84">
        <f>IF($I745=AI$7,$E745,0)</f>
        <v>0</v>
      </c>
      <c r="AJ745" s="84">
        <f>IF($K745=ROUND(AI$7*$F745,2),$G745,0)</f>
        <v>0</v>
      </c>
      <c r="AK745" s="141">
        <f t="shared" si="4409"/>
        <v>0</v>
      </c>
      <c r="AL745" s="141">
        <f t="shared" si="4410"/>
        <v>0</v>
      </c>
      <c r="AM745" s="141">
        <f t="shared" si="4411"/>
        <v>0</v>
      </c>
      <c r="AN745" s="141">
        <f t="shared" si="4412"/>
        <v>0</v>
      </c>
      <c r="AO745" s="84">
        <f>IF($I745=AO$7,$E745,0)</f>
        <v>0</v>
      </c>
      <c r="AP745" s="84">
        <f>IF($K745=ROUND(AO$7*$F745,2),$G745,0)</f>
        <v>0</v>
      </c>
      <c r="AQ745" s="141">
        <f t="shared" si="4414"/>
        <v>0</v>
      </c>
      <c r="AR745" s="141">
        <f t="shared" si="4415"/>
        <v>0</v>
      </c>
      <c r="AS745" s="141">
        <f t="shared" si="4416"/>
        <v>0</v>
      </c>
      <c r="AT745" s="141">
        <f t="shared" si="4417"/>
        <v>0</v>
      </c>
      <c r="AU745" s="141">
        <f>IF($H745&gt;0,#REF!,0)</f>
        <v>0</v>
      </c>
      <c r="AV745" s="141">
        <f t="shared" si="4418"/>
        <v>0</v>
      </c>
      <c r="AW745" s="141">
        <f>IF($H745&gt;0,#REF!,0)</f>
        <v>0</v>
      </c>
      <c r="AX745" s="141">
        <f t="shared" si="4419"/>
        <v>0</v>
      </c>
      <c r="AY745" s="247">
        <f t="shared" si="4274"/>
        <v>0</v>
      </c>
      <c r="AZ745" s="85"/>
      <c r="BA745" s="86">
        <v>0</v>
      </c>
    </row>
    <row r="746" spans="1:53" ht="45.75" x14ac:dyDescent="0.65">
      <c r="A746" s="74" t="s">
        <v>413</v>
      </c>
      <c r="B746" s="74" t="s">
        <v>46</v>
      </c>
      <c r="C746" s="76">
        <f>C747</f>
        <v>7</v>
      </c>
      <c r="D746" s="77" t="s">
        <v>414</v>
      </c>
      <c r="E746" s="78">
        <v>0</v>
      </c>
      <c r="F746" s="137">
        <v>1.5</v>
      </c>
      <c r="G746" s="78">
        <v>0</v>
      </c>
      <c r="H746" s="249">
        <f t="shared" si="4273"/>
        <v>0</v>
      </c>
      <c r="I746" s="80">
        <f>SUMIF(Y$14:AT$14,C746,Y$6:AT$6)</f>
        <v>0</v>
      </c>
      <c r="J746" s="81">
        <f>IF(H746=0,ROUND(E746*I746,2),ROUND(H746*E746,2))</f>
        <v>0</v>
      </c>
      <c r="K746" s="80">
        <f>ROUND(F746*I746,2)</f>
        <v>0</v>
      </c>
      <c r="L746" s="81">
        <f>IF(H746=0,ROUND(ROUND(F746*I746,2)*G746,2),ROUND(G746*H746,2))</f>
        <v>0</v>
      </c>
      <c r="M746" s="81">
        <f>L746-ROUND(G746*I746,2)</f>
        <v>0</v>
      </c>
      <c r="N746" s="82"/>
      <c r="O746" s="81">
        <f>J746+L746+N746</f>
        <v>0</v>
      </c>
      <c r="Q746" s="83">
        <f t="shared" si="4282"/>
        <v>153.91</v>
      </c>
      <c r="R746" s="81">
        <f>ROUND(Q746*E746,2)</f>
        <v>0</v>
      </c>
      <c r="S746" s="83">
        <f>ROUND(F746*Q746,2)</f>
        <v>230.87</v>
      </c>
      <c r="T746" s="81">
        <f>ROUND(S746*G746,2)</f>
        <v>0</v>
      </c>
      <c r="U746" s="81">
        <f>T746-ROUND(Q746*G746,2)</f>
        <v>0</v>
      </c>
      <c r="V746" s="82"/>
      <c r="W746" s="81">
        <f>R746+T746+V746</f>
        <v>0</v>
      </c>
      <c r="X746" s="10"/>
      <c r="Y746" s="151"/>
      <c r="Z746" s="151"/>
      <c r="AA746" s="151"/>
      <c r="AB746" s="151"/>
      <c r="AC746" s="151"/>
      <c r="AD746" s="151"/>
      <c r="AE746" s="159"/>
      <c r="AF746" s="159"/>
      <c r="AG746" s="159"/>
      <c r="AH746" s="159"/>
      <c r="AI746" s="84">
        <f>IF($I746=AI$6,$E746,0)</f>
        <v>0</v>
      </c>
      <c r="AJ746" s="84">
        <f t="shared" ref="AJ746:AJ747" si="4420">IF($K746=ROUND(AI$6*$F746,2),$G746,0)</f>
        <v>0</v>
      </c>
      <c r="AK746" s="141">
        <f>IF($H746&gt;0,AI746,0)</f>
        <v>0</v>
      </c>
      <c r="AL746" s="141">
        <f>IF(AK746&gt;0,1,0)</f>
        <v>0</v>
      </c>
      <c r="AM746" s="141">
        <f>IF($H746&gt;0,AJ746,0)</f>
        <v>0</v>
      </c>
      <c r="AN746" s="141">
        <f>IF(AM746&gt;0,1,0)</f>
        <v>0</v>
      </c>
      <c r="AO746" s="84">
        <f>IF($I746=AO$6,$E746,0)</f>
        <v>0</v>
      </c>
      <c r="AP746" s="84">
        <f t="shared" ref="AP746:AP747" si="4421">IF($K746=ROUND(AO$6*$F746,2),$G746,0)</f>
        <v>0</v>
      </c>
      <c r="AQ746" s="141">
        <f>IF($H746&gt;0,AO746,0)</f>
        <v>0</v>
      </c>
      <c r="AR746" s="141">
        <f>IF(AQ746&gt;0,1,0)</f>
        <v>0</v>
      </c>
      <c r="AS746" s="141">
        <f>IF($H746&gt;0,AP746,0)</f>
        <v>0</v>
      </c>
      <c r="AT746" s="141">
        <f>IF(AS746&gt;0,1,0)</f>
        <v>0</v>
      </c>
      <c r="AU746" s="141">
        <f>IF($H746&gt;0,#REF!,0)</f>
        <v>0</v>
      </c>
      <c r="AV746" s="141">
        <f>IF(AU746&gt;0,1,0)</f>
        <v>0</v>
      </c>
      <c r="AW746" s="141">
        <f>IF($H746&gt;0,#REF!,0)</f>
        <v>0</v>
      </c>
      <c r="AX746" s="141">
        <f>IF(AW746&gt;0,1,0)</f>
        <v>0</v>
      </c>
      <c r="AY746" s="247">
        <f t="shared" si="4274"/>
        <v>0</v>
      </c>
      <c r="AZ746" s="85"/>
      <c r="BA746" s="86">
        <v>0</v>
      </c>
    </row>
    <row r="747" spans="1:53" ht="45.75" x14ac:dyDescent="0.65">
      <c r="A747" s="87" t="str">
        <f>IF(E747+G747&gt;0,A746,"")</f>
        <v/>
      </c>
      <c r="B747" s="87" t="str">
        <f>IF(E747+G747&gt;0,B746,"")</f>
        <v/>
      </c>
      <c r="C747" s="76">
        <v>7</v>
      </c>
      <c r="D747" s="77" t="s">
        <v>414</v>
      </c>
      <c r="E747" s="78">
        <v>0</v>
      </c>
      <c r="F747" s="137">
        <v>1.1000000000000001</v>
      </c>
      <c r="G747" s="78">
        <v>0</v>
      </c>
      <c r="H747" s="249">
        <f t="shared" si="4273"/>
        <v>0</v>
      </c>
      <c r="I747" s="80">
        <f>SUMIF(Y$14:AT$14,C747,Y$6:AT$6)</f>
        <v>0</v>
      </c>
      <c r="J747" s="81">
        <f t="shared" ref="J747:J749" si="4422">IF(H747=0,ROUND(E747*I747,2),ROUND(H747*E747,2))</f>
        <v>0</v>
      </c>
      <c r="K747" s="80">
        <f t="shared" ref="K747:K749" si="4423">ROUND(F747*I747,2)</f>
        <v>0</v>
      </c>
      <c r="L747" s="81">
        <f t="shared" ref="L747:L749" si="4424">IF(H747=0,ROUND(ROUND(F747*I747,2)*G747,2),ROUND(G747*H747,2))</f>
        <v>0</v>
      </c>
      <c r="M747" s="81">
        <f t="shared" ref="M747:M749" si="4425">L747-ROUND(G747*I747,2)</f>
        <v>0</v>
      </c>
      <c r="N747" s="82"/>
      <c r="O747" s="81">
        <f t="shared" ref="O747:O749" si="4426">J747+L747+N747</f>
        <v>0</v>
      </c>
      <c r="Q747" s="83">
        <f t="shared" si="4282"/>
        <v>153.91</v>
      </c>
      <c r="R747" s="81">
        <f t="shared" ref="R747:R749" si="4427">ROUND(Q747*E747,2)</f>
        <v>0</v>
      </c>
      <c r="S747" s="83">
        <f t="shared" ref="S747:S749" si="4428">ROUND(F747*Q747,2)</f>
        <v>169.3</v>
      </c>
      <c r="T747" s="81">
        <f t="shared" ref="T747:T749" si="4429">ROUND(S747*G747,2)</f>
        <v>0</v>
      </c>
      <c r="U747" s="81">
        <f t="shared" ref="U747:U749" si="4430">T747-ROUND(Q747*G747,2)</f>
        <v>0</v>
      </c>
      <c r="V747" s="82"/>
      <c r="W747" s="81">
        <f t="shared" ref="W747:W749" si="4431">R747+T747+V747</f>
        <v>0</v>
      </c>
      <c r="X747" s="10"/>
      <c r="Y747" s="151"/>
      <c r="Z747" s="151"/>
      <c r="AA747" s="151"/>
      <c r="AB747" s="151"/>
      <c r="AC747" s="151"/>
      <c r="AD747" s="151"/>
      <c r="AE747" s="159"/>
      <c r="AF747" s="159"/>
      <c r="AG747" s="159"/>
      <c r="AH747" s="159"/>
      <c r="AI747" s="84">
        <f t="shared" ref="AI747" si="4432">IF($I747=AI$6,$E747,0)</f>
        <v>0</v>
      </c>
      <c r="AJ747" s="84">
        <f t="shared" si="4420"/>
        <v>0</v>
      </c>
      <c r="AK747" s="141">
        <f t="shared" ref="AK747:AK749" si="4433">IF($H747&gt;0,AI747,0)</f>
        <v>0</v>
      </c>
      <c r="AL747" s="141">
        <f t="shared" ref="AL747:AL749" si="4434">IF(AK747&gt;0,1,0)</f>
        <v>0</v>
      </c>
      <c r="AM747" s="141">
        <f t="shared" ref="AM747:AM749" si="4435">IF($H747&gt;0,AJ747,0)</f>
        <v>0</v>
      </c>
      <c r="AN747" s="141">
        <f t="shared" ref="AN747:AN749" si="4436">IF(AM747&gt;0,1,0)</f>
        <v>0</v>
      </c>
      <c r="AO747" s="84">
        <f t="shared" ref="AO747" si="4437">IF($I747=AO$6,$E747,0)</f>
        <v>0</v>
      </c>
      <c r="AP747" s="84">
        <f t="shared" si="4421"/>
        <v>0</v>
      </c>
      <c r="AQ747" s="141">
        <f t="shared" ref="AQ747:AQ749" si="4438">IF($H747&gt;0,AO747,0)</f>
        <v>0</v>
      </c>
      <c r="AR747" s="141">
        <f t="shared" ref="AR747:AR749" si="4439">IF(AQ747&gt;0,1,0)</f>
        <v>0</v>
      </c>
      <c r="AS747" s="141">
        <f t="shared" ref="AS747:AS749" si="4440">IF($H747&gt;0,AP747,0)</f>
        <v>0</v>
      </c>
      <c r="AT747" s="141">
        <f t="shared" ref="AT747:AT749" si="4441">IF(AS747&gt;0,1,0)</f>
        <v>0</v>
      </c>
      <c r="AU747" s="141">
        <f>IF($H747&gt;0,#REF!,0)</f>
        <v>0</v>
      </c>
      <c r="AV747" s="141">
        <f t="shared" ref="AV747:AV749" si="4442">IF(AU747&gt;0,1,0)</f>
        <v>0</v>
      </c>
      <c r="AW747" s="141">
        <f>IF($H747&gt;0,#REF!,0)</f>
        <v>0</v>
      </c>
      <c r="AX747" s="141">
        <f t="shared" ref="AX747:AX749" si="4443">IF(AW747&gt;0,1,0)</f>
        <v>0</v>
      </c>
      <c r="AY747" s="247">
        <f t="shared" si="4274"/>
        <v>0</v>
      </c>
      <c r="AZ747" s="85"/>
      <c r="BA747" s="86">
        <v>0</v>
      </c>
    </row>
    <row r="748" spans="1:53" ht="45.75" x14ac:dyDescent="0.65">
      <c r="A748" s="87" t="str">
        <f>IF(E748+G748&gt;0,A746,"")</f>
        <v/>
      </c>
      <c r="B748" s="87" t="str">
        <f>IF(E748+G748&gt;0,B746,"")</f>
        <v/>
      </c>
      <c r="C748" s="76">
        <f>C747</f>
        <v>7</v>
      </c>
      <c r="D748" s="77" t="s">
        <v>414</v>
      </c>
      <c r="E748" s="78">
        <v>0</v>
      </c>
      <c r="F748" s="137">
        <v>1.5</v>
      </c>
      <c r="G748" s="78">
        <v>0</v>
      </c>
      <c r="H748" s="249">
        <f t="shared" si="4273"/>
        <v>0</v>
      </c>
      <c r="I748" s="80">
        <f>SUMIF(Y$14:AT$14,C748,Y$7:AT$7)</f>
        <v>0</v>
      </c>
      <c r="J748" s="81">
        <f t="shared" si="4422"/>
        <v>0</v>
      </c>
      <c r="K748" s="80">
        <f t="shared" si="4423"/>
        <v>0</v>
      </c>
      <c r="L748" s="81">
        <f t="shared" si="4424"/>
        <v>0</v>
      </c>
      <c r="M748" s="81">
        <f t="shared" si="4425"/>
        <v>0</v>
      </c>
      <c r="N748" s="82"/>
      <c r="O748" s="81">
        <f t="shared" si="4426"/>
        <v>0</v>
      </c>
      <c r="Q748" s="83">
        <f t="shared" si="4282"/>
        <v>153.91</v>
      </c>
      <c r="R748" s="81">
        <f t="shared" si="4427"/>
        <v>0</v>
      </c>
      <c r="S748" s="83">
        <f t="shared" si="4428"/>
        <v>230.87</v>
      </c>
      <c r="T748" s="81">
        <f t="shared" si="4429"/>
        <v>0</v>
      </c>
      <c r="U748" s="81">
        <f t="shared" si="4430"/>
        <v>0</v>
      </c>
      <c r="V748" s="82"/>
      <c r="W748" s="81">
        <f t="shared" si="4431"/>
        <v>0</v>
      </c>
      <c r="X748" s="10"/>
      <c r="Y748" s="151"/>
      <c r="Z748" s="151"/>
      <c r="AA748" s="151"/>
      <c r="AB748" s="151"/>
      <c r="AC748" s="151"/>
      <c r="AD748" s="151"/>
      <c r="AE748" s="159"/>
      <c r="AF748" s="159"/>
      <c r="AG748" s="159"/>
      <c r="AH748" s="159"/>
      <c r="AI748" s="84">
        <f>IF($I748=AI$7,$E748,0)</f>
        <v>0</v>
      </c>
      <c r="AJ748" s="84">
        <f>IF($K748=ROUND(AI$7*$F748,2),$G748,0)</f>
        <v>0</v>
      </c>
      <c r="AK748" s="141">
        <f t="shared" si="4433"/>
        <v>0</v>
      </c>
      <c r="AL748" s="141">
        <f t="shared" si="4434"/>
        <v>0</v>
      </c>
      <c r="AM748" s="141">
        <f t="shared" si="4435"/>
        <v>0</v>
      </c>
      <c r="AN748" s="141">
        <f t="shared" si="4436"/>
        <v>0</v>
      </c>
      <c r="AO748" s="84">
        <f>IF($I748=AO$7,$E748,0)</f>
        <v>0</v>
      </c>
      <c r="AP748" s="84">
        <f>IF($K748=ROUND(AO$7*$F748,2),$G748,0)</f>
        <v>0</v>
      </c>
      <c r="AQ748" s="141">
        <f t="shared" si="4438"/>
        <v>0</v>
      </c>
      <c r="AR748" s="141">
        <f t="shared" si="4439"/>
        <v>0</v>
      </c>
      <c r="AS748" s="141">
        <f t="shared" si="4440"/>
        <v>0</v>
      </c>
      <c r="AT748" s="141">
        <f t="shared" si="4441"/>
        <v>0</v>
      </c>
      <c r="AU748" s="141">
        <f>IF($H748&gt;0,#REF!,0)</f>
        <v>0</v>
      </c>
      <c r="AV748" s="141">
        <f t="shared" si="4442"/>
        <v>0</v>
      </c>
      <c r="AW748" s="141">
        <f>IF($H748&gt;0,#REF!,0)</f>
        <v>0</v>
      </c>
      <c r="AX748" s="141">
        <f t="shared" si="4443"/>
        <v>0</v>
      </c>
      <c r="AY748" s="247">
        <f t="shared" si="4274"/>
        <v>0</v>
      </c>
      <c r="AZ748" s="85"/>
      <c r="BA748" s="86">
        <v>0</v>
      </c>
    </row>
    <row r="749" spans="1:53" ht="45.75" x14ac:dyDescent="0.65">
      <c r="A749" s="87" t="str">
        <f>IF(E749+G749&gt;0,A746,"")</f>
        <v/>
      </c>
      <c r="B749" s="87" t="str">
        <f>IF(E749+G749&gt;0,B746,"")</f>
        <v/>
      </c>
      <c r="C749" s="76">
        <f>C747</f>
        <v>7</v>
      </c>
      <c r="D749" s="77" t="s">
        <v>414</v>
      </c>
      <c r="E749" s="78">
        <v>0</v>
      </c>
      <c r="F749" s="137">
        <v>1.1000000000000001</v>
      </c>
      <c r="G749" s="78">
        <v>0</v>
      </c>
      <c r="H749" s="249">
        <f t="shared" si="4273"/>
        <v>0</v>
      </c>
      <c r="I749" s="80">
        <f>SUMIF(Y$14:AT$14,C749,Y$7:AT$7)</f>
        <v>0</v>
      </c>
      <c r="J749" s="81">
        <f t="shared" si="4422"/>
        <v>0</v>
      </c>
      <c r="K749" s="80">
        <f t="shared" si="4423"/>
        <v>0</v>
      </c>
      <c r="L749" s="81">
        <f t="shared" si="4424"/>
        <v>0</v>
      </c>
      <c r="M749" s="81">
        <f t="shared" si="4425"/>
        <v>0</v>
      </c>
      <c r="N749" s="82"/>
      <c r="O749" s="81">
        <f t="shared" si="4426"/>
        <v>0</v>
      </c>
      <c r="Q749" s="83">
        <f t="shared" si="4282"/>
        <v>153.91</v>
      </c>
      <c r="R749" s="81">
        <f t="shared" si="4427"/>
        <v>0</v>
      </c>
      <c r="S749" s="83">
        <f t="shared" si="4428"/>
        <v>169.3</v>
      </c>
      <c r="T749" s="81">
        <f t="shared" si="4429"/>
        <v>0</v>
      </c>
      <c r="U749" s="81">
        <f t="shared" si="4430"/>
        <v>0</v>
      </c>
      <c r="V749" s="82"/>
      <c r="W749" s="81">
        <f t="shared" si="4431"/>
        <v>0</v>
      </c>
      <c r="X749" s="10"/>
      <c r="Y749" s="151"/>
      <c r="Z749" s="151"/>
      <c r="AA749" s="151"/>
      <c r="AB749" s="151"/>
      <c r="AC749" s="151"/>
      <c r="AD749" s="151"/>
      <c r="AE749" s="159"/>
      <c r="AF749" s="159"/>
      <c r="AG749" s="159"/>
      <c r="AH749" s="159"/>
      <c r="AI749" s="84">
        <f>IF($I749=AI$7,$E749,0)</f>
        <v>0</v>
      </c>
      <c r="AJ749" s="84">
        <f>IF($K749=ROUND(AI$7*$F749,2),$G749,0)</f>
        <v>0</v>
      </c>
      <c r="AK749" s="141">
        <f t="shared" si="4433"/>
        <v>0</v>
      </c>
      <c r="AL749" s="141">
        <f t="shared" si="4434"/>
        <v>0</v>
      </c>
      <c r="AM749" s="141">
        <f t="shared" si="4435"/>
        <v>0</v>
      </c>
      <c r="AN749" s="141">
        <f t="shared" si="4436"/>
        <v>0</v>
      </c>
      <c r="AO749" s="84">
        <f>IF($I749=AO$7,$E749,0)</f>
        <v>0</v>
      </c>
      <c r="AP749" s="84">
        <f>IF($K749=ROUND(AO$7*$F749,2),$G749,0)</f>
        <v>0</v>
      </c>
      <c r="AQ749" s="141">
        <f t="shared" si="4438"/>
        <v>0</v>
      </c>
      <c r="AR749" s="141">
        <f t="shared" si="4439"/>
        <v>0</v>
      </c>
      <c r="AS749" s="141">
        <f t="shared" si="4440"/>
        <v>0</v>
      </c>
      <c r="AT749" s="141">
        <f t="shared" si="4441"/>
        <v>0</v>
      </c>
      <c r="AU749" s="141">
        <f>IF($H749&gt;0,#REF!,0)</f>
        <v>0</v>
      </c>
      <c r="AV749" s="141">
        <f t="shared" si="4442"/>
        <v>0</v>
      </c>
      <c r="AW749" s="141">
        <f>IF($H749&gt;0,#REF!,0)</f>
        <v>0</v>
      </c>
      <c r="AX749" s="141">
        <f t="shared" si="4443"/>
        <v>0</v>
      </c>
      <c r="AY749" s="247">
        <f t="shared" si="4274"/>
        <v>0</v>
      </c>
      <c r="AZ749" s="85"/>
      <c r="BA749" s="86">
        <v>0</v>
      </c>
    </row>
    <row r="750" spans="1:53" ht="45.75" x14ac:dyDescent="0.65">
      <c r="A750" s="74" t="s">
        <v>415</v>
      </c>
      <c r="B750" s="74" t="s">
        <v>46</v>
      </c>
      <c r="C750" s="76">
        <f>C751</f>
        <v>6</v>
      </c>
      <c r="D750" s="77" t="s">
        <v>416</v>
      </c>
      <c r="E750" s="78">
        <v>0</v>
      </c>
      <c r="F750" s="137">
        <v>1.5</v>
      </c>
      <c r="G750" s="78">
        <v>0</v>
      </c>
      <c r="H750" s="249">
        <f t="shared" si="4273"/>
        <v>0</v>
      </c>
      <c r="I750" s="80">
        <f>SUMIF(Y$14:AT$14,C750,Y$6:AT$6)</f>
        <v>0</v>
      </c>
      <c r="J750" s="81">
        <f>IF(H750=0,ROUND(E750*I750,2),ROUND(H750*E750,2))</f>
        <v>0</v>
      </c>
      <c r="K750" s="80">
        <f>ROUND(F750*I750,2)</f>
        <v>0</v>
      </c>
      <c r="L750" s="81">
        <f>IF(H750=0,ROUND(ROUND(F750*I750,2)*G750,2),ROUND(G750*H750,2))</f>
        <v>0</v>
      </c>
      <c r="M750" s="81">
        <f>L750-ROUND(G750*I750,2)</f>
        <v>0</v>
      </c>
      <c r="N750" s="82"/>
      <c r="O750" s="81">
        <f>J750+L750+N750</f>
        <v>0</v>
      </c>
      <c r="Q750" s="83">
        <f t="shared" si="4282"/>
        <v>153.91</v>
      </c>
      <c r="R750" s="81">
        <f>ROUND(Q750*E750,2)</f>
        <v>0</v>
      </c>
      <c r="S750" s="83">
        <f>ROUND(F750*Q750,2)</f>
        <v>230.87</v>
      </c>
      <c r="T750" s="81">
        <f>ROUND(S750*G750,2)</f>
        <v>0</v>
      </c>
      <c r="U750" s="81">
        <f>T750-ROUND(Q750*G750,2)</f>
        <v>0</v>
      </c>
      <c r="V750" s="82"/>
      <c r="W750" s="81">
        <f>R750+T750+V750</f>
        <v>0</v>
      </c>
      <c r="X750" s="10"/>
      <c r="Y750" s="151"/>
      <c r="Z750" s="151"/>
      <c r="AA750" s="151"/>
      <c r="AB750" s="151"/>
      <c r="AC750" s="151"/>
      <c r="AD750" s="151"/>
      <c r="AE750" s="159"/>
      <c r="AF750" s="159"/>
      <c r="AG750" s="159"/>
      <c r="AH750" s="159"/>
      <c r="AI750" s="84">
        <f>IF($I750=AI$6,$E750,0)</f>
        <v>0</v>
      </c>
      <c r="AJ750" s="84">
        <f t="shared" ref="AJ750:AJ751" si="4444">IF($K750=ROUND(AI$6*$F750,2),$G750,0)</f>
        <v>0</v>
      </c>
      <c r="AK750" s="141">
        <f>IF($H750&gt;0,AI750,0)</f>
        <v>0</v>
      </c>
      <c r="AL750" s="141">
        <f>IF(AK750&gt;0,1,0)</f>
        <v>0</v>
      </c>
      <c r="AM750" s="141">
        <f>IF($H750&gt;0,AJ750,0)</f>
        <v>0</v>
      </c>
      <c r="AN750" s="141">
        <f>IF(AM750&gt;0,1,0)</f>
        <v>0</v>
      </c>
      <c r="AO750" s="84">
        <f>IF($I750=AO$6,$E750,0)</f>
        <v>0</v>
      </c>
      <c r="AP750" s="84">
        <f t="shared" ref="AP750:AP751" si="4445">IF($K750=ROUND(AO$6*$F750,2),$G750,0)</f>
        <v>0</v>
      </c>
      <c r="AQ750" s="141">
        <f>IF($H750&gt;0,AO750,0)</f>
        <v>0</v>
      </c>
      <c r="AR750" s="141">
        <f>IF(AQ750&gt;0,1,0)</f>
        <v>0</v>
      </c>
      <c r="AS750" s="141">
        <f>IF($H750&gt;0,AP750,0)</f>
        <v>0</v>
      </c>
      <c r="AT750" s="141">
        <f>IF(AS750&gt;0,1,0)</f>
        <v>0</v>
      </c>
      <c r="AU750" s="141">
        <f>IF($H750&gt;0,#REF!,0)</f>
        <v>0</v>
      </c>
      <c r="AV750" s="141">
        <f>IF(AU750&gt;0,1,0)</f>
        <v>0</v>
      </c>
      <c r="AW750" s="141">
        <f>IF($H750&gt;0,#REF!,0)</f>
        <v>0</v>
      </c>
      <c r="AX750" s="141">
        <f>IF(AW750&gt;0,1,0)</f>
        <v>0</v>
      </c>
      <c r="AY750" s="247">
        <f t="shared" si="4274"/>
        <v>0</v>
      </c>
      <c r="AZ750" s="85"/>
      <c r="BA750" s="86">
        <v>0</v>
      </c>
    </row>
    <row r="751" spans="1:53" ht="45.75" x14ac:dyDescent="0.65">
      <c r="A751" s="87" t="str">
        <f>IF(E751+G751&gt;0,A750,"")</f>
        <v/>
      </c>
      <c r="B751" s="87" t="str">
        <f>IF(E751+G751&gt;0,B750,"")</f>
        <v/>
      </c>
      <c r="C751" s="76">
        <v>6</v>
      </c>
      <c r="D751" s="77" t="s">
        <v>416</v>
      </c>
      <c r="E751" s="78">
        <v>0</v>
      </c>
      <c r="F751" s="137">
        <v>1.1000000000000001</v>
      </c>
      <c r="G751" s="78">
        <v>0</v>
      </c>
      <c r="H751" s="249">
        <f t="shared" si="4273"/>
        <v>0</v>
      </c>
      <c r="I751" s="80">
        <f>SUMIF(Y$14:AT$14,C751,Y$6:AT$6)</f>
        <v>0</v>
      </c>
      <c r="J751" s="81">
        <f t="shared" ref="J751:J753" si="4446">IF(H751=0,ROUND(E751*I751,2),ROUND(H751*E751,2))</f>
        <v>0</v>
      </c>
      <c r="K751" s="80">
        <f t="shared" ref="K751:K753" si="4447">ROUND(F751*I751,2)</f>
        <v>0</v>
      </c>
      <c r="L751" s="81">
        <f t="shared" ref="L751:L753" si="4448">IF(H751=0,ROUND(ROUND(F751*I751,2)*G751,2),ROUND(G751*H751,2))</f>
        <v>0</v>
      </c>
      <c r="M751" s="81">
        <f t="shared" ref="M751:M753" si="4449">L751-ROUND(G751*I751,2)</f>
        <v>0</v>
      </c>
      <c r="N751" s="82"/>
      <c r="O751" s="81">
        <f t="shared" ref="O751:O753" si="4450">J751+L751+N751</f>
        <v>0</v>
      </c>
      <c r="Q751" s="83">
        <f t="shared" si="4282"/>
        <v>153.91</v>
      </c>
      <c r="R751" s="81">
        <f t="shared" ref="R751:R753" si="4451">ROUND(Q751*E751,2)</f>
        <v>0</v>
      </c>
      <c r="S751" s="83">
        <f t="shared" ref="S751:S753" si="4452">ROUND(F751*Q751,2)</f>
        <v>169.3</v>
      </c>
      <c r="T751" s="81">
        <f t="shared" ref="T751:T753" si="4453">ROUND(S751*G751,2)</f>
        <v>0</v>
      </c>
      <c r="U751" s="81">
        <f t="shared" ref="U751:U753" si="4454">T751-ROUND(Q751*G751,2)</f>
        <v>0</v>
      </c>
      <c r="V751" s="82"/>
      <c r="W751" s="81">
        <f t="shared" ref="W751:W753" si="4455">R751+T751+V751</f>
        <v>0</v>
      </c>
      <c r="X751" s="10"/>
      <c r="Y751" s="151"/>
      <c r="Z751" s="151"/>
      <c r="AA751" s="151"/>
      <c r="AB751" s="151"/>
      <c r="AC751" s="151"/>
      <c r="AD751" s="151"/>
      <c r="AE751" s="159"/>
      <c r="AF751" s="159"/>
      <c r="AG751" s="159"/>
      <c r="AH751" s="159"/>
      <c r="AI751" s="84">
        <f t="shared" ref="AI751" si="4456">IF($I751=AI$6,$E751,0)</f>
        <v>0</v>
      </c>
      <c r="AJ751" s="84">
        <f t="shared" si="4444"/>
        <v>0</v>
      </c>
      <c r="AK751" s="141">
        <f t="shared" ref="AK751:AK753" si="4457">IF($H751&gt;0,AI751,0)</f>
        <v>0</v>
      </c>
      <c r="AL751" s="141">
        <f t="shared" ref="AL751:AL753" si="4458">IF(AK751&gt;0,1,0)</f>
        <v>0</v>
      </c>
      <c r="AM751" s="141">
        <f t="shared" ref="AM751:AM753" si="4459">IF($H751&gt;0,AJ751,0)</f>
        <v>0</v>
      </c>
      <c r="AN751" s="141">
        <f t="shared" ref="AN751:AN753" si="4460">IF(AM751&gt;0,1,0)</f>
        <v>0</v>
      </c>
      <c r="AO751" s="84">
        <f t="shared" ref="AO751" si="4461">IF($I751=AO$6,$E751,0)</f>
        <v>0</v>
      </c>
      <c r="AP751" s="84">
        <f t="shared" si="4445"/>
        <v>0</v>
      </c>
      <c r="AQ751" s="141">
        <f t="shared" ref="AQ751:AQ753" si="4462">IF($H751&gt;0,AO751,0)</f>
        <v>0</v>
      </c>
      <c r="AR751" s="141">
        <f t="shared" ref="AR751:AR753" si="4463">IF(AQ751&gt;0,1,0)</f>
        <v>0</v>
      </c>
      <c r="AS751" s="141">
        <f t="shared" ref="AS751:AS753" si="4464">IF($H751&gt;0,AP751,0)</f>
        <v>0</v>
      </c>
      <c r="AT751" s="141">
        <f t="shared" ref="AT751:AT753" si="4465">IF(AS751&gt;0,1,0)</f>
        <v>0</v>
      </c>
      <c r="AU751" s="141">
        <f>IF($H751&gt;0,#REF!,0)</f>
        <v>0</v>
      </c>
      <c r="AV751" s="141">
        <f t="shared" ref="AV751:AV753" si="4466">IF(AU751&gt;0,1,0)</f>
        <v>0</v>
      </c>
      <c r="AW751" s="141">
        <f>IF($H751&gt;0,#REF!,0)</f>
        <v>0</v>
      </c>
      <c r="AX751" s="141">
        <f t="shared" ref="AX751:AX753" si="4467">IF(AW751&gt;0,1,0)</f>
        <v>0</v>
      </c>
      <c r="AY751" s="247">
        <f t="shared" si="4274"/>
        <v>0</v>
      </c>
      <c r="AZ751" s="85"/>
      <c r="BA751" s="86">
        <v>0</v>
      </c>
    </row>
    <row r="752" spans="1:53" ht="45.75" x14ac:dyDescent="0.65">
      <c r="A752" s="87" t="str">
        <f>IF(E752+G752&gt;0,A750,"")</f>
        <v/>
      </c>
      <c r="B752" s="87" t="str">
        <f>IF(E752+G752&gt;0,B750,"")</f>
        <v/>
      </c>
      <c r="C752" s="76">
        <f>C751</f>
        <v>6</v>
      </c>
      <c r="D752" s="77" t="s">
        <v>416</v>
      </c>
      <c r="E752" s="78">
        <v>0</v>
      </c>
      <c r="F752" s="137">
        <v>1.5</v>
      </c>
      <c r="G752" s="78">
        <v>0</v>
      </c>
      <c r="H752" s="249">
        <f t="shared" si="4273"/>
        <v>0</v>
      </c>
      <c r="I752" s="80">
        <f>SUMIF(Y$14:AT$14,C752,Y$7:AT$7)</f>
        <v>0</v>
      </c>
      <c r="J752" s="81">
        <f t="shared" si="4446"/>
        <v>0</v>
      </c>
      <c r="K752" s="80">
        <f t="shared" si="4447"/>
        <v>0</v>
      </c>
      <c r="L752" s="81">
        <f t="shared" si="4448"/>
        <v>0</v>
      </c>
      <c r="M752" s="81">
        <f t="shared" si="4449"/>
        <v>0</v>
      </c>
      <c r="N752" s="82"/>
      <c r="O752" s="81">
        <f t="shared" si="4450"/>
        <v>0</v>
      </c>
      <c r="Q752" s="83">
        <f t="shared" si="4282"/>
        <v>153.91</v>
      </c>
      <c r="R752" s="81">
        <f t="shared" si="4451"/>
        <v>0</v>
      </c>
      <c r="S752" s="83">
        <f t="shared" si="4452"/>
        <v>230.87</v>
      </c>
      <c r="T752" s="81">
        <f t="shared" si="4453"/>
        <v>0</v>
      </c>
      <c r="U752" s="81">
        <f t="shared" si="4454"/>
        <v>0</v>
      </c>
      <c r="V752" s="82"/>
      <c r="W752" s="81">
        <f t="shared" si="4455"/>
        <v>0</v>
      </c>
      <c r="X752" s="10"/>
      <c r="Y752" s="151"/>
      <c r="Z752" s="151"/>
      <c r="AA752" s="151"/>
      <c r="AB752" s="151"/>
      <c r="AC752" s="151"/>
      <c r="AD752" s="151"/>
      <c r="AE752" s="159"/>
      <c r="AF752" s="159"/>
      <c r="AG752" s="159"/>
      <c r="AH752" s="159"/>
      <c r="AI752" s="84">
        <f>IF($I752=AI$7,$E752,0)</f>
        <v>0</v>
      </c>
      <c r="AJ752" s="84">
        <f>IF($K752=ROUND(AI$7*$F752,2),$G752,0)</f>
        <v>0</v>
      </c>
      <c r="AK752" s="141">
        <f t="shared" si="4457"/>
        <v>0</v>
      </c>
      <c r="AL752" s="141">
        <f t="shared" si="4458"/>
        <v>0</v>
      </c>
      <c r="AM752" s="141">
        <f t="shared" si="4459"/>
        <v>0</v>
      </c>
      <c r="AN752" s="141">
        <f t="shared" si="4460"/>
        <v>0</v>
      </c>
      <c r="AO752" s="84">
        <f>IF($I752=AO$7,$E752,0)</f>
        <v>0</v>
      </c>
      <c r="AP752" s="84">
        <f>IF($K752=ROUND(AO$7*$F752,2),$G752,0)</f>
        <v>0</v>
      </c>
      <c r="AQ752" s="141">
        <f t="shared" si="4462"/>
        <v>0</v>
      </c>
      <c r="AR752" s="141">
        <f t="shared" si="4463"/>
        <v>0</v>
      </c>
      <c r="AS752" s="141">
        <f t="shared" si="4464"/>
        <v>0</v>
      </c>
      <c r="AT752" s="141">
        <f t="shared" si="4465"/>
        <v>0</v>
      </c>
      <c r="AU752" s="141">
        <f>IF($H752&gt;0,#REF!,0)</f>
        <v>0</v>
      </c>
      <c r="AV752" s="141">
        <f t="shared" si="4466"/>
        <v>0</v>
      </c>
      <c r="AW752" s="141">
        <f>IF($H752&gt;0,#REF!,0)</f>
        <v>0</v>
      </c>
      <c r="AX752" s="141">
        <f t="shared" si="4467"/>
        <v>0</v>
      </c>
      <c r="AY752" s="247">
        <f t="shared" si="4274"/>
        <v>0</v>
      </c>
      <c r="AZ752" s="85"/>
      <c r="BA752" s="86">
        <v>0</v>
      </c>
    </row>
    <row r="753" spans="1:53" ht="45.75" x14ac:dyDescent="0.65">
      <c r="A753" s="87" t="str">
        <f>IF(E753+G753&gt;0,A750,"")</f>
        <v/>
      </c>
      <c r="B753" s="87" t="str">
        <f>IF(E753+G753&gt;0,B750,"")</f>
        <v/>
      </c>
      <c r="C753" s="76">
        <f>C751</f>
        <v>6</v>
      </c>
      <c r="D753" s="77" t="s">
        <v>416</v>
      </c>
      <c r="E753" s="78">
        <v>0</v>
      </c>
      <c r="F753" s="137">
        <v>1.1000000000000001</v>
      </c>
      <c r="G753" s="78">
        <v>0</v>
      </c>
      <c r="H753" s="249">
        <f t="shared" si="4273"/>
        <v>0</v>
      </c>
      <c r="I753" s="80">
        <f>SUMIF(Y$14:AT$14,C753,Y$7:AT$7)</f>
        <v>0</v>
      </c>
      <c r="J753" s="81">
        <f t="shared" si="4446"/>
        <v>0</v>
      </c>
      <c r="K753" s="80">
        <f t="shared" si="4447"/>
        <v>0</v>
      </c>
      <c r="L753" s="81">
        <f t="shared" si="4448"/>
        <v>0</v>
      </c>
      <c r="M753" s="81">
        <f t="shared" si="4449"/>
        <v>0</v>
      </c>
      <c r="N753" s="82"/>
      <c r="O753" s="81">
        <f t="shared" si="4450"/>
        <v>0</v>
      </c>
      <c r="Q753" s="83">
        <f t="shared" si="4282"/>
        <v>153.91</v>
      </c>
      <c r="R753" s="81">
        <f t="shared" si="4451"/>
        <v>0</v>
      </c>
      <c r="S753" s="83">
        <f t="shared" si="4452"/>
        <v>169.3</v>
      </c>
      <c r="T753" s="81">
        <f t="shared" si="4453"/>
        <v>0</v>
      </c>
      <c r="U753" s="81">
        <f t="shared" si="4454"/>
        <v>0</v>
      </c>
      <c r="V753" s="82"/>
      <c r="W753" s="81">
        <f t="shared" si="4455"/>
        <v>0</v>
      </c>
      <c r="X753" s="10"/>
      <c r="Y753" s="151"/>
      <c r="Z753" s="151"/>
      <c r="AA753" s="151"/>
      <c r="AB753" s="151"/>
      <c r="AC753" s="151"/>
      <c r="AD753" s="151"/>
      <c r="AE753" s="159"/>
      <c r="AF753" s="159"/>
      <c r="AG753" s="159"/>
      <c r="AH753" s="159"/>
      <c r="AI753" s="84">
        <f>IF($I753=AI$7,$E753,0)</f>
        <v>0</v>
      </c>
      <c r="AJ753" s="84">
        <f>IF($K753=ROUND(AI$7*$F753,2),$G753,0)</f>
        <v>0</v>
      </c>
      <c r="AK753" s="141">
        <f t="shared" si="4457"/>
        <v>0</v>
      </c>
      <c r="AL753" s="141">
        <f t="shared" si="4458"/>
        <v>0</v>
      </c>
      <c r="AM753" s="141">
        <f t="shared" si="4459"/>
        <v>0</v>
      </c>
      <c r="AN753" s="141">
        <f t="shared" si="4460"/>
        <v>0</v>
      </c>
      <c r="AO753" s="84">
        <f>IF($I753=AO$7,$E753,0)</f>
        <v>0</v>
      </c>
      <c r="AP753" s="84">
        <f>IF($K753=ROUND(AO$7*$F753,2),$G753,0)</f>
        <v>0</v>
      </c>
      <c r="AQ753" s="141">
        <f t="shared" si="4462"/>
        <v>0</v>
      </c>
      <c r="AR753" s="141">
        <f t="shared" si="4463"/>
        <v>0</v>
      </c>
      <c r="AS753" s="141">
        <f t="shared" si="4464"/>
        <v>0</v>
      </c>
      <c r="AT753" s="141">
        <f t="shared" si="4465"/>
        <v>0</v>
      </c>
      <c r="AU753" s="141">
        <f>IF($H753&gt;0,#REF!,0)</f>
        <v>0</v>
      </c>
      <c r="AV753" s="141">
        <f t="shared" si="4466"/>
        <v>0</v>
      </c>
      <c r="AW753" s="141">
        <f>IF($H753&gt;0,#REF!,0)</f>
        <v>0</v>
      </c>
      <c r="AX753" s="141">
        <f t="shared" si="4467"/>
        <v>0</v>
      </c>
      <c r="AY753" s="247">
        <f t="shared" si="4274"/>
        <v>0</v>
      </c>
      <c r="AZ753" s="85"/>
      <c r="BA753" s="86">
        <v>0</v>
      </c>
    </row>
    <row r="754" spans="1:53" ht="45.75" x14ac:dyDescent="0.65">
      <c r="A754" s="74" t="s">
        <v>417</v>
      </c>
      <c r="B754" s="74" t="s">
        <v>56</v>
      </c>
      <c r="C754" s="76">
        <f>C755</f>
        <v>7</v>
      </c>
      <c r="D754" s="77" t="s">
        <v>418</v>
      </c>
      <c r="E754" s="78">
        <v>0</v>
      </c>
      <c r="F754" s="137">
        <v>1.5</v>
      </c>
      <c r="G754" s="78">
        <v>0</v>
      </c>
      <c r="H754" s="249">
        <f t="shared" si="4273"/>
        <v>0</v>
      </c>
      <c r="I754" s="80">
        <f>SUMIF(Y$14:AT$14,C754,Y$6:AT$6)</f>
        <v>0</v>
      </c>
      <c r="J754" s="81">
        <f>IF(H754=0,ROUND(E754*I754,2),ROUND(H754*E754,2))</f>
        <v>0</v>
      </c>
      <c r="K754" s="80">
        <f>ROUND(F754*I754,2)</f>
        <v>0</v>
      </c>
      <c r="L754" s="81">
        <f>IF(H754=0,ROUND(ROUND(F754*I754,2)*G754,2),ROUND(G754*H754,2))</f>
        <v>0</v>
      </c>
      <c r="M754" s="81">
        <f>L754-ROUND(G754*I754,2)</f>
        <v>0</v>
      </c>
      <c r="N754" s="82"/>
      <c r="O754" s="81">
        <f>J754+L754+N754</f>
        <v>0</v>
      </c>
      <c r="Q754" s="83">
        <f t="shared" si="4282"/>
        <v>153.91</v>
      </c>
      <c r="R754" s="81">
        <f>ROUND(Q754*E754,2)</f>
        <v>0</v>
      </c>
      <c r="S754" s="83">
        <f>ROUND(F754*Q754,2)</f>
        <v>230.87</v>
      </c>
      <c r="T754" s="81">
        <f>ROUND(S754*G754,2)</f>
        <v>0</v>
      </c>
      <c r="U754" s="81">
        <f>T754-ROUND(Q754*G754,2)</f>
        <v>0</v>
      </c>
      <c r="V754" s="82"/>
      <c r="W754" s="81">
        <f>R754+T754+V754</f>
        <v>0</v>
      </c>
      <c r="X754" s="10"/>
      <c r="Y754" s="151"/>
      <c r="Z754" s="151"/>
      <c r="AA754" s="151"/>
      <c r="AB754" s="151"/>
      <c r="AC754" s="151"/>
      <c r="AD754" s="151"/>
      <c r="AE754" s="159"/>
      <c r="AF754" s="159"/>
      <c r="AG754" s="159"/>
      <c r="AH754" s="159"/>
      <c r="AI754" s="84">
        <f>IF($I754=AI$6,$E754,0)</f>
        <v>0</v>
      </c>
      <c r="AJ754" s="84">
        <f t="shared" ref="AJ754:AJ755" si="4468">IF($K754=ROUND(AI$6*$F754,2),$G754,0)</f>
        <v>0</v>
      </c>
      <c r="AK754" s="141">
        <f>IF($H754&gt;0,AI754,0)</f>
        <v>0</v>
      </c>
      <c r="AL754" s="141">
        <f>IF(AK754&gt;0,1,0)</f>
        <v>0</v>
      </c>
      <c r="AM754" s="141">
        <f>IF($H754&gt;0,AJ754,0)</f>
        <v>0</v>
      </c>
      <c r="AN754" s="141">
        <f>IF(AM754&gt;0,1,0)</f>
        <v>0</v>
      </c>
      <c r="AO754" s="84">
        <f>IF($I754=AO$6,$E754,0)</f>
        <v>0</v>
      </c>
      <c r="AP754" s="84">
        <f t="shared" ref="AP754:AP755" si="4469">IF($K754=ROUND(AO$6*$F754,2),$G754,0)</f>
        <v>0</v>
      </c>
      <c r="AQ754" s="141">
        <f>IF($H754&gt;0,AO754,0)</f>
        <v>0</v>
      </c>
      <c r="AR754" s="141">
        <f>IF(AQ754&gt;0,1,0)</f>
        <v>0</v>
      </c>
      <c r="AS754" s="141">
        <f>IF($H754&gt;0,AP754,0)</f>
        <v>0</v>
      </c>
      <c r="AT754" s="141">
        <f>IF(AS754&gt;0,1,0)</f>
        <v>0</v>
      </c>
      <c r="AU754" s="141">
        <f>IF($H754&gt;0,#REF!,0)</f>
        <v>0</v>
      </c>
      <c r="AV754" s="141">
        <f>IF(AU754&gt;0,1,0)</f>
        <v>0</v>
      </c>
      <c r="AW754" s="141">
        <f>IF($H754&gt;0,#REF!,0)</f>
        <v>0</v>
      </c>
      <c r="AX754" s="141">
        <f>IF(AW754&gt;0,1,0)</f>
        <v>0</v>
      </c>
      <c r="AY754" s="247">
        <f t="shared" si="4274"/>
        <v>0</v>
      </c>
      <c r="AZ754" s="85"/>
      <c r="BA754" s="86">
        <v>0</v>
      </c>
    </row>
    <row r="755" spans="1:53" ht="45.75" x14ac:dyDescent="0.65">
      <c r="A755" s="87" t="str">
        <f>IF(E755+G755&gt;0,A754,"")</f>
        <v/>
      </c>
      <c r="B755" s="87" t="str">
        <f>IF(E755+G755&gt;0,B754,"")</f>
        <v/>
      </c>
      <c r="C755" s="76">
        <v>7</v>
      </c>
      <c r="D755" s="77" t="s">
        <v>418</v>
      </c>
      <c r="E755" s="78">
        <v>0</v>
      </c>
      <c r="F755" s="137">
        <v>1.1000000000000001</v>
      </c>
      <c r="G755" s="78">
        <v>0</v>
      </c>
      <c r="H755" s="249">
        <f t="shared" si="4273"/>
        <v>0</v>
      </c>
      <c r="I755" s="80">
        <f>SUMIF(Y$14:AT$14,C755,Y$6:AT$6)</f>
        <v>0</v>
      </c>
      <c r="J755" s="81">
        <f t="shared" ref="J755:J757" si="4470">IF(H755=0,ROUND(E755*I755,2),ROUND(H755*E755,2))</f>
        <v>0</v>
      </c>
      <c r="K755" s="80">
        <f t="shared" ref="K755:K757" si="4471">ROUND(F755*I755,2)</f>
        <v>0</v>
      </c>
      <c r="L755" s="81">
        <f t="shared" ref="L755:L757" si="4472">IF(H755=0,ROUND(ROUND(F755*I755,2)*G755,2),ROUND(G755*H755,2))</f>
        <v>0</v>
      </c>
      <c r="M755" s="81">
        <f t="shared" ref="M755:M757" si="4473">L755-ROUND(G755*I755,2)</f>
        <v>0</v>
      </c>
      <c r="N755" s="82"/>
      <c r="O755" s="81">
        <f t="shared" ref="O755:O757" si="4474">J755+L755+N755</f>
        <v>0</v>
      </c>
      <c r="Q755" s="83">
        <f t="shared" si="4282"/>
        <v>153.91</v>
      </c>
      <c r="R755" s="81">
        <f t="shared" ref="R755:R757" si="4475">ROUND(Q755*E755,2)</f>
        <v>0</v>
      </c>
      <c r="S755" s="83">
        <f t="shared" ref="S755:S757" si="4476">ROUND(F755*Q755,2)</f>
        <v>169.3</v>
      </c>
      <c r="T755" s="81">
        <f t="shared" ref="T755:T757" si="4477">ROUND(S755*G755,2)</f>
        <v>0</v>
      </c>
      <c r="U755" s="81">
        <f t="shared" ref="U755:U757" si="4478">T755-ROUND(Q755*G755,2)</f>
        <v>0</v>
      </c>
      <c r="V755" s="82"/>
      <c r="W755" s="81">
        <f t="shared" ref="W755:W757" si="4479">R755+T755+V755</f>
        <v>0</v>
      </c>
      <c r="X755" s="10"/>
      <c r="Y755" s="151"/>
      <c r="Z755" s="151"/>
      <c r="AA755" s="151"/>
      <c r="AB755" s="151"/>
      <c r="AC755" s="151"/>
      <c r="AD755" s="151"/>
      <c r="AE755" s="159"/>
      <c r="AF755" s="159"/>
      <c r="AG755" s="159"/>
      <c r="AH755" s="159"/>
      <c r="AI755" s="84">
        <f t="shared" ref="AI755" si="4480">IF($I755=AI$6,$E755,0)</f>
        <v>0</v>
      </c>
      <c r="AJ755" s="84">
        <f t="shared" si="4468"/>
        <v>0</v>
      </c>
      <c r="AK755" s="141">
        <f t="shared" ref="AK755:AK757" si="4481">IF($H755&gt;0,AI755,0)</f>
        <v>0</v>
      </c>
      <c r="AL755" s="141">
        <f t="shared" ref="AL755:AL757" si="4482">IF(AK755&gt;0,1,0)</f>
        <v>0</v>
      </c>
      <c r="AM755" s="141">
        <f t="shared" ref="AM755:AM757" si="4483">IF($H755&gt;0,AJ755,0)</f>
        <v>0</v>
      </c>
      <c r="AN755" s="141">
        <f t="shared" ref="AN755:AN757" si="4484">IF(AM755&gt;0,1,0)</f>
        <v>0</v>
      </c>
      <c r="AO755" s="84">
        <f t="shared" ref="AO755" si="4485">IF($I755=AO$6,$E755,0)</f>
        <v>0</v>
      </c>
      <c r="AP755" s="84">
        <f t="shared" si="4469"/>
        <v>0</v>
      </c>
      <c r="AQ755" s="141">
        <f t="shared" ref="AQ755:AQ757" si="4486">IF($H755&gt;0,AO755,0)</f>
        <v>0</v>
      </c>
      <c r="AR755" s="141">
        <f t="shared" ref="AR755:AR757" si="4487">IF(AQ755&gt;0,1,0)</f>
        <v>0</v>
      </c>
      <c r="AS755" s="141">
        <f t="shared" ref="AS755:AS757" si="4488">IF($H755&gt;0,AP755,0)</f>
        <v>0</v>
      </c>
      <c r="AT755" s="141">
        <f t="shared" ref="AT755:AT757" si="4489">IF(AS755&gt;0,1,0)</f>
        <v>0</v>
      </c>
      <c r="AU755" s="141">
        <f>IF($H755&gt;0,#REF!,0)</f>
        <v>0</v>
      </c>
      <c r="AV755" s="141">
        <f t="shared" ref="AV755:AV757" si="4490">IF(AU755&gt;0,1,0)</f>
        <v>0</v>
      </c>
      <c r="AW755" s="141">
        <f>IF($H755&gt;0,#REF!,0)</f>
        <v>0</v>
      </c>
      <c r="AX755" s="141">
        <f t="shared" ref="AX755:AX757" si="4491">IF(AW755&gt;0,1,0)</f>
        <v>0</v>
      </c>
      <c r="AY755" s="247">
        <f t="shared" si="4274"/>
        <v>0</v>
      </c>
      <c r="AZ755" s="85"/>
      <c r="BA755" s="86">
        <v>0</v>
      </c>
    </row>
    <row r="756" spans="1:53" ht="45.75" x14ac:dyDescent="0.65">
      <c r="A756" s="87" t="str">
        <f>IF(E756+G756&gt;0,A754,"")</f>
        <v/>
      </c>
      <c r="B756" s="87" t="str">
        <f>IF(E756+G756&gt;0,B754,"")</f>
        <v/>
      </c>
      <c r="C756" s="76">
        <f>C755</f>
        <v>7</v>
      </c>
      <c r="D756" s="77" t="s">
        <v>418</v>
      </c>
      <c r="E756" s="78">
        <v>0</v>
      </c>
      <c r="F756" s="137">
        <v>1.5</v>
      </c>
      <c r="G756" s="78">
        <v>0</v>
      </c>
      <c r="H756" s="249">
        <f t="shared" si="4273"/>
        <v>0</v>
      </c>
      <c r="I756" s="80">
        <f>SUMIF(Y$14:AT$14,C756,Y$7:AT$7)</f>
        <v>0</v>
      </c>
      <c r="J756" s="81">
        <f t="shared" si="4470"/>
        <v>0</v>
      </c>
      <c r="K756" s="80">
        <f t="shared" si="4471"/>
        <v>0</v>
      </c>
      <c r="L756" s="81">
        <f t="shared" si="4472"/>
        <v>0</v>
      </c>
      <c r="M756" s="81">
        <f t="shared" si="4473"/>
        <v>0</v>
      </c>
      <c r="N756" s="82"/>
      <c r="O756" s="81">
        <f t="shared" si="4474"/>
        <v>0</v>
      </c>
      <c r="Q756" s="83">
        <f t="shared" si="4282"/>
        <v>153.91</v>
      </c>
      <c r="R756" s="81">
        <f t="shared" si="4475"/>
        <v>0</v>
      </c>
      <c r="S756" s="83">
        <f t="shared" si="4476"/>
        <v>230.87</v>
      </c>
      <c r="T756" s="81">
        <f t="shared" si="4477"/>
        <v>0</v>
      </c>
      <c r="U756" s="81">
        <f t="shared" si="4478"/>
        <v>0</v>
      </c>
      <c r="V756" s="82"/>
      <c r="W756" s="81">
        <f t="shared" si="4479"/>
        <v>0</v>
      </c>
      <c r="X756" s="10"/>
      <c r="Y756" s="151"/>
      <c r="Z756" s="151"/>
      <c r="AA756" s="151"/>
      <c r="AB756" s="151"/>
      <c r="AC756" s="151"/>
      <c r="AD756" s="151"/>
      <c r="AE756" s="159"/>
      <c r="AF756" s="159"/>
      <c r="AG756" s="159"/>
      <c r="AH756" s="159"/>
      <c r="AI756" s="84">
        <f>IF($I756=AI$7,$E756,0)</f>
        <v>0</v>
      </c>
      <c r="AJ756" s="84">
        <f>IF($K756=ROUND(AI$7*$F756,2),$G756,0)</f>
        <v>0</v>
      </c>
      <c r="AK756" s="141">
        <f t="shared" si="4481"/>
        <v>0</v>
      </c>
      <c r="AL756" s="141">
        <f t="shared" si="4482"/>
        <v>0</v>
      </c>
      <c r="AM756" s="141">
        <f t="shared" si="4483"/>
        <v>0</v>
      </c>
      <c r="AN756" s="141">
        <f t="shared" si="4484"/>
        <v>0</v>
      </c>
      <c r="AO756" s="84">
        <f>IF($I756=AO$7,$E756,0)</f>
        <v>0</v>
      </c>
      <c r="AP756" s="84">
        <f>IF($K756=ROUND(AO$7*$F756,2),$G756,0)</f>
        <v>0</v>
      </c>
      <c r="AQ756" s="141">
        <f t="shared" si="4486"/>
        <v>0</v>
      </c>
      <c r="AR756" s="141">
        <f t="shared" si="4487"/>
        <v>0</v>
      </c>
      <c r="AS756" s="141">
        <f t="shared" si="4488"/>
        <v>0</v>
      </c>
      <c r="AT756" s="141">
        <f t="shared" si="4489"/>
        <v>0</v>
      </c>
      <c r="AU756" s="141">
        <f>IF($H756&gt;0,#REF!,0)</f>
        <v>0</v>
      </c>
      <c r="AV756" s="141">
        <f t="shared" si="4490"/>
        <v>0</v>
      </c>
      <c r="AW756" s="141">
        <f>IF($H756&gt;0,#REF!,0)</f>
        <v>0</v>
      </c>
      <c r="AX756" s="141">
        <f t="shared" si="4491"/>
        <v>0</v>
      </c>
      <c r="AY756" s="247">
        <f t="shared" si="4274"/>
        <v>0</v>
      </c>
      <c r="AZ756" s="85"/>
      <c r="BA756" s="86">
        <v>0</v>
      </c>
    </row>
    <row r="757" spans="1:53" ht="45.75" x14ac:dyDescent="0.65">
      <c r="A757" s="87" t="str">
        <f>IF(E757+G757&gt;0,A754,"")</f>
        <v/>
      </c>
      <c r="B757" s="87" t="str">
        <f>IF(E757+G757&gt;0,B754,"")</f>
        <v/>
      </c>
      <c r="C757" s="76">
        <f>C755</f>
        <v>7</v>
      </c>
      <c r="D757" s="77" t="s">
        <v>418</v>
      </c>
      <c r="E757" s="78">
        <v>0</v>
      </c>
      <c r="F757" s="137">
        <v>1.1000000000000001</v>
      </c>
      <c r="G757" s="78">
        <v>0</v>
      </c>
      <c r="H757" s="249">
        <f t="shared" si="4273"/>
        <v>0</v>
      </c>
      <c r="I757" s="80">
        <f>SUMIF(Y$14:AT$14,C757,Y$7:AT$7)</f>
        <v>0</v>
      </c>
      <c r="J757" s="81">
        <f t="shared" si="4470"/>
        <v>0</v>
      </c>
      <c r="K757" s="80">
        <f t="shared" si="4471"/>
        <v>0</v>
      </c>
      <c r="L757" s="81">
        <f t="shared" si="4472"/>
        <v>0</v>
      </c>
      <c r="M757" s="81">
        <f t="shared" si="4473"/>
        <v>0</v>
      </c>
      <c r="N757" s="82"/>
      <c r="O757" s="81">
        <f t="shared" si="4474"/>
        <v>0</v>
      </c>
      <c r="Q757" s="83">
        <f t="shared" si="4282"/>
        <v>153.91</v>
      </c>
      <c r="R757" s="81">
        <f t="shared" si="4475"/>
        <v>0</v>
      </c>
      <c r="S757" s="83">
        <f t="shared" si="4476"/>
        <v>169.3</v>
      </c>
      <c r="T757" s="81">
        <f t="shared" si="4477"/>
        <v>0</v>
      </c>
      <c r="U757" s="81">
        <f t="shared" si="4478"/>
        <v>0</v>
      </c>
      <c r="V757" s="82"/>
      <c r="W757" s="81">
        <f t="shared" si="4479"/>
        <v>0</v>
      </c>
      <c r="X757" s="10"/>
      <c r="Y757" s="151"/>
      <c r="Z757" s="151"/>
      <c r="AA757" s="151"/>
      <c r="AB757" s="151"/>
      <c r="AC757" s="151"/>
      <c r="AD757" s="151"/>
      <c r="AE757" s="159"/>
      <c r="AF757" s="159"/>
      <c r="AG757" s="159"/>
      <c r="AH757" s="159"/>
      <c r="AI757" s="84">
        <f>IF($I757=AI$7,$E757,0)</f>
        <v>0</v>
      </c>
      <c r="AJ757" s="84">
        <f>IF($K757=ROUND(AI$7*$F757,2),$G757,0)</f>
        <v>0</v>
      </c>
      <c r="AK757" s="141">
        <f t="shared" si="4481"/>
        <v>0</v>
      </c>
      <c r="AL757" s="141">
        <f t="shared" si="4482"/>
        <v>0</v>
      </c>
      <c r="AM757" s="141">
        <f t="shared" si="4483"/>
        <v>0</v>
      </c>
      <c r="AN757" s="141">
        <f t="shared" si="4484"/>
        <v>0</v>
      </c>
      <c r="AO757" s="84">
        <f>IF($I757=AO$7,$E757,0)</f>
        <v>0</v>
      </c>
      <c r="AP757" s="84">
        <f>IF($K757=ROUND(AO$7*$F757,2),$G757,0)</f>
        <v>0</v>
      </c>
      <c r="AQ757" s="141">
        <f t="shared" si="4486"/>
        <v>0</v>
      </c>
      <c r="AR757" s="141">
        <f t="shared" si="4487"/>
        <v>0</v>
      </c>
      <c r="AS757" s="141">
        <f t="shared" si="4488"/>
        <v>0</v>
      </c>
      <c r="AT757" s="141">
        <f t="shared" si="4489"/>
        <v>0</v>
      </c>
      <c r="AU757" s="141">
        <f>IF($H757&gt;0,#REF!,0)</f>
        <v>0</v>
      </c>
      <c r="AV757" s="141">
        <f t="shared" si="4490"/>
        <v>0</v>
      </c>
      <c r="AW757" s="141">
        <f>IF($H757&gt;0,#REF!,0)</f>
        <v>0</v>
      </c>
      <c r="AX757" s="141">
        <f t="shared" si="4491"/>
        <v>0</v>
      </c>
      <c r="AY757" s="247">
        <f t="shared" si="4274"/>
        <v>0</v>
      </c>
      <c r="AZ757" s="85"/>
      <c r="BA757" s="86">
        <v>0</v>
      </c>
    </row>
    <row r="758" spans="1:53" ht="45.75" x14ac:dyDescent="0.65">
      <c r="A758" s="74" t="s">
        <v>46</v>
      </c>
      <c r="B758" s="74" t="s">
        <v>46</v>
      </c>
      <c r="C758" s="76" t="str">
        <f>C759</f>
        <v/>
      </c>
      <c r="D758" s="77" t="s">
        <v>46</v>
      </c>
      <c r="E758" s="78">
        <v>0</v>
      </c>
      <c r="F758" s="137">
        <v>1.5</v>
      </c>
      <c r="G758" s="78">
        <v>0</v>
      </c>
      <c r="H758" s="249">
        <f t="shared" si="4273"/>
        <v>0</v>
      </c>
      <c r="I758" s="80">
        <f>SUMIF(Y$14:AT$14,C758,Y$6:AT$6)</f>
        <v>0</v>
      </c>
      <c r="J758" s="81">
        <f>IF(H758=0,ROUND(E758*I758,2),ROUND(H758*E758,2))</f>
        <v>0</v>
      </c>
      <c r="K758" s="80">
        <f>ROUND(F758*I758,2)</f>
        <v>0</v>
      </c>
      <c r="L758" s="81">
        <f>IF(H758=0,ROUND(ROUND(F758*I758,2)*G758,2),ROUND(G758*H758,2))</f>
        <v>0</v>
      </c>
      <c r="M758" s="81">
        <f>L758-ROUND(G758*I758,2)</f>
        <v>0</v>
      </c>
      <c r="N758" s="82"/>
      <c r="O758" s="81">
        <f>J758+L758+N758</f>
        <v>0</v>
      </c>
      <c r="Q758" s="83">
        <f t="shared" si="4282"/>
        <v>153.91</v>
      </c>
      <c r="R758" s="81">
        <f>ROUND(Q758*E758,2)</f>
        <v>0</v>
      </c>
      <c r="S758" s="83">
        <f>ROUND(F758*Q758,2)</f>
        <v>230.87</v>
      </c>
      <c r="T758" s="81">
        <f>ROUND(S758*G758,2)</f>
        <v>0</v>
      </c>
      <c r="U758" s="81">
        <f>T758-ROUND(Q758*G758,2)</f>
        <v>0</v>
      </c>
      <c r="V758" s="82"/>
      <c r="W758" s="81">
        <f>R758+T758+V758</f>
        <v>0</v>
      </c>
      <c r="X758" s="10"/>
      <c r="Y758" s="151"/>
      <c r="Z758" s="151"/>
      <c r="AA758" s="151"/>
      <c r="AB758" s="151"/>
      <c r="AC758" s="151"/>
      <c r="AD758" s="151"/>
      <c r="AE758" s="159"/>
      <c r="AF758" s="159"/>
      <c r="AG758" s="159"/>
      <c r="AH758" s="159"/>
      <c r="AI758" s="84">
        <f>IF($I758=AI$6,$E758,0)</f>
        <v>0</v>
      </c>
      <c r="AJ758" s="84">
        <f t="shared" ref="AJ758:AJ759" si="4492">IF($K758=ROUND(AI$6*$F758,2),$G758,0)</f>
        <v>0</v>
      </c>
      <c r="AK758" s="141">
        <f>IF($H758&gt;0,AI758,0)</f>
        <v>0</v>
      </c>
      <c r="AL758" s="141">
        <f>IF(AK758&gt;0,1,0)</f>
        <v>0</v>
      </c>
      <c r="AM758" s="141">
        <f>IF($H758&gt;0,AJ758,0)</f>
        <v>0</v>
      </c>
      <c r="AN758" s="141">
        <f>IF(AM758&gt;0,1,0)</f>
        <v>0</v>
      </c>
      <c r="AO758" s="84">
        <f>IF($I758=AO$6,$E758,0)</f>
        <v>0</v>
      </c>
      <c r="AP758" s="84">
        <f t="shared" ref="AP758:AP759" si="4493">IF($K758=ROUND(AO$6*$F758,2),$G758,0)</f>
        <v>0</v>
      </c>
      <c r="AQ758" s="141">
        <f>IF($H758&gt;0,AO758,0)</f>
        <v>0</v>
      </c>
      <c r="AR758" s="141">
        <f>IF(AQ758&gt;0,1,0)</f>
        <v>0</v>
      </c>
      <c r="AS758" s="141">
        <f>IF($H758&gt;0,AP758,0)</f>
        <v>0</v>
      </c>
      <c r="AT758" s="141">
        <f>IF(AS758&gt;0,1,0)</f>
        <v>0</v>
      </c>
      <c r="AU758" s="141">
        <f>IF($H758&gt;0,#REF!,0)</f>
        <v>0</v>
      </c>
      <c r="AV758" s="141">
        <f>IF(AU758&gt;0,1,0)</f>
        <v>0</v>
      </c>
      <c r="AW758" s="141">
        <f>IF($H758&gt;0,#REF!,0)</f>
        <v>0</v>
      </c>
      <c r="AX758" s="141">
        <f>IF(AW758&gt;0,1,0)</f>
        <v>0</v>
      </c>
      <c r="AY758" s="247">
        <f t="shared" si="4274"/>
        <v>0</v>
      </c>
      <c r="AZ758" s="85"/>
      <c r="BA758" s="86">
        <v>0</v>
      </c>
    </row>
    <row r="759" spans="1:53" ht="45.75" hidden="1" x14ac:dyDescent="0.65">
      <c r="A759" s="87" t="str">
        <f>IF(E759+G759&gt;0,A758,"")</f>
        <v/>
      </c>
      <c r="B759" s="87" t="str">
        <f>IF(E759+G759&gt;0,B758,"")</f>
        <v/>
      </c>
      <c r="C759" s="76" t="s">
        <v>46</v>
      </c>
      <c r="D759" s="77" t="s">
        <v>46</v>
      </c>
      <c r="E759" s="78">
        <v>0</v>
      </c>
      <c r="F759" s="137">
        <v>1.1000000000000001</v>
      </c>
      <c r="G759" s="78">
        <v>0</v>
      </c>
      <c r="H759" s="249">
        <f t="shared" si="4273"/>
        <v>0</v>
      </c>
      <c r="I759" s="80">
        <f>SUMIF(Y$14:AT$14,C759,Y$6:AT$6)</f>
        <v>0</v>
      </c>
      <c r="J759" s="81">
        <f t="shared" ref="J759:J761" si="4494">IF(H759=0,ROUND(E759*I759,2),ROUND(H759*E759,2))</f>
        <v>0</v>
      </c>
      <c r="K759" s="80">
        <f t="shared" ref="K759:K761" si="4495">ROUND(F759*I759,2)</f>
        <v>0</v>
      </c>
      <c r="L759" s="81">
        <f t="shared" ref="L759:L761" si="4496">IF(H759=0,ROUND(ROUND(F759*I759,2)*G759,2),ROUND(G759*H759,2))</f>
        <v>0</v>
      </c>
      <c r="M759" s="81">
        <f t="shared" ref="M759:M761" si="4497">L759-ROUND(G759*I759,2)</f>
        <v>0</v>
      </c>
      <c r="N759" s="82"/>
      <c r="O759" s="81">
        <f t="shared" ref="O759:O761" si="4498">J759+L759+N759</f>
        <v>0</v>
      </c>
      <c r="Q759" s="83">
        <f t="shared" si="4282"/>
        <v>153.91</v>
      </c>
      <c r="R759" s="81">
        <f t="shared" ref="R759:R761" si="4499">ROUND(Q759*E759,2)</f>
        <v>0</v>
      </c>
      <c r="S759" s="83">
        <f t="shared" ref="S759:S761" si="4500">ROUND(F759*Q759,2)</f>
        <v>169.3</v>
      </c>
      <c r="T759" s="81">
        <f t="shared" ref="T759:T761" si="4501">ROUND(S759*G759,2)</f>
        <v>0</v>
      </c>
      <c r="U759" s="81">
        <f t="shared" ref="U759:U761" si="4502">T759-ROUND(Q759*G759,2)</f>
        <v>0</v>
      </c>
      <c r="V759" s="82"/>
      <c r="W759" s="81">
        <f t="shared" ref="W759:W761" si="4503">R759+T759+V759</f>
        <v>0</v>
      </c>
      <c r="X759" s="10"/>
      <c r="Y759" s="151"/>
      <c r="Z759" s="151"/>
      <c r="AA759" s="151"/>
      <c r="AB759" s="151"/>
      <c r="AC759" s="151"/>
      <c r="AD759" s="151"/>
      <c r="AE759" s="159"/>
      <c r="AF759" s="159"/>
      <c r="AG759" s="159"/>
      <c r="AH759" s="159"/>
      <c r="AI759" s="84">
        <f t="shared" ref="AI759" si="4504">IF($I759=AI$6,$E759,0)</f>
        <v>0</v>
      </c>
      <c r="AJ759" s="84">
        <f t="shared" si="4492"/>
        <v>0</v>
      </c>
      <c r="AK759" s="141">
        <f t="shared" ref="AK759:AK761" si="4505">IF($H759&gt;0,AI759,0)</f>
        <v>0</v>
      </c>
      <c r="AL759" s="141">
        <f t="shared" ref="AL759:AL761" si="4506">IF(AK759&gt;0,1,0)</f>
        <v>0</v>
      </c>
      <c r="AM759" s="141">
        <f t="shared" ref="AM759:AM761" si="4507">IF($H759&gt;0,AJ759,0)</f>
        <v>0</v>
      </c>
      <c r="AN759" s="141">
        <f t="shared" ref="AN759:AN761" si="4508">IF(AM759&gt;0,1,0)</f>
        <v>0</v>
      </c>
      <c r="AO759" s="84">
        <f t="shared" ref="AO759" si="4509">IF($I759=AO$6,$E759,0)</f>
        <v>0</v>
      </c>
      <c r="AP759" s="84">
        <f t="shared" si="4493"/>
        <v>0</v>
      </c>
      <c r="AQ759" s="141">
        <f t="shared" ref="AQ759:AQ761" si="4510">IF($H759&gt;0,AO759,0)</f>
        <v>0</v>
      </c>
      <c r="AR759" s="141">
        <f t="shared" ref="AR759:AR761" si="4511">IF(AQ759&gt;0,1,0)</f>
        <v>0</v>
      </c>
      <c r="AS759" s="141">
        <f t="shared" ref="AS759:AS761" si="4512">IF($H759&gt;0,AP759,0)</f>
        <v>0</v>
      </c>
      <c r="AT759" s="141">
        <f t="shared" ref="AT759:AT761" si="4513">IF(AS759&gt;0,1,0)</f>
        <v>0</v>
      </c>
      <c r="AU759" s="141">
        <f>IF($H759&gt;0,#REF!,0)</f>
        <v>0</v>
      </c>
      <c r="AV759" s="141">
        <f t="shared" ref="AV759:AV761" si="4514">IF(AU759&gt;0,1,0)</f>
        <v>0</v>
      </c>
      <c r="AW759" s="141">
        <f>IF($H759&gt;0,#REF!,0)</f>
        <v>0</v>
      </c>
      <c r="AX759" s="141">
        <f t="shared" ref="AX759:AX761" si="4515">IF(AW759&gt;0,1,0)</f>
        <v>0</v>
      </c>
      <c r="AY759" s="247">
        <f t="shared" si="4274"/>
        <v>0</v>
      </c>
      <c r="AZ759" s="85"/>
      <c r="BA759" s="86">
        <v>0</v>
      </c>
    </row>
    <row r="760" spans="1:53" ht="45.75" hidden="1" x14ac:dyDescent="0.65">
      <c r="A760" s="87" t="str">
        <f>IF(E760+G760&gt;0,A758,"")</f>
        <v/>
      </c>
      <c r="B760" s="87" t="str">
        <f>IF(E760+G760&gt;0,B758,"")</f>
        <v/>
      </c>
      <c r="C760" s="76" t="str">
        <f>C759</f>
        <v/>
      </c>
      <c r="D760" s="77" t="s">
        <v>46</v>
      </c>
      <c r="E760" s="78">
        <v>0</v>
      </c>
      <c r="F760" s="137">
        <v>1.5</v>
      </c>
      <c r="G760" s="78">
        <v>0</v>
      </c>
      <c r="H760" s="249">
        <f t="shared" si="4273"/>
        <v>0</v>
      </c>
      <c r="I760" s="80">
        <f>SUMIF(Y$14:AT$14,C760,Y$7:AT$7)</f>
        <v>0</v>
      </c>
      <c r="J760" s="81">
        <f t="shared" si="4494"/>
        <v>0</v>
      </c>
      <c r="K760" s="80">
        <f t="shared" si="4495"/>
        <v>0</v>
      </c>
      <c r="L760" s="81">
        <f t="shared" si="4496"/>
        <v>0</v>
      </c>
      <c r="M760" s="81">
        <f t="shared" si="4497"/>
        <v>0</v>
      </c>
      <c r="N760" s="82"/>
      <c r="O760" s="81">
        <f t="shared" si="4498"/>
        <v>0</v>
      </c>
      <c r="Q760" s="83">
        <f t="shared" si="4282"/>
        <v>153.91</v>
      </c>
      <c r="R760" s="81">
        <f t="shared" si="4499"/>
        <v>0</v>
      </c>
      <c r="S760" s="83">
        <f t="shared" si="4500"/>
        <v>230.87</v>
      </c>
      <c r="T760" s="81">
        <f t="shared" si="4501"/>
        <v>0</v>
      </c>
      <c r="U760" s="81">
        <f t="shared" si="4502"/>
        <v>0</v>
      </c>
      <c r="V760" s="82"/>
      <c r="W760" s="81">
        <f t="shared" si="4503"/>
        <v>0</v>
      </c>
      <c r="X760" s="10"/>
      <c r="Y760" s="151"/>
      <c r="Z760" s="151"/>
      <c r="AA760" s="151"/>
      <c r="AB760" s="151"/>
      <c r="AC760" s="151"/>
      <c r="AD760" s="151"/>
      <c r="AE760" s="159"/>
      <c r="AF760" s="159"/>
      <c r="AG760" s="159"/>
      <c r="AH760" s="159"/>
      <c r="AI760" s="84">
        <f>IF($I760=AI$7,$E760,0)</f>
        <v>0</v>
      </c>
      <c r="AJ760" s="84">
        <f>IF($K760=ROUND(AI$7*$F760,2),$G760,0)</f>
        <v>0</v>
      </c>
      <c r="AK760" s="141">
        <f t="shared" si="4505"/>
        <v>0</v>
      </c>
      <c r="AL760" s="141">
        <f t="shared" si="4506"/>
        <v>0</v>
      </c>
      <c r="AM760" s="141">
        <f t="shared" si="4507"/>
        <v>0</v>
      </c>
      <c r="AN760" s="141">
        <f t="shared" si="4508"/>
        <v>0</v>
      </c>
      <c r="AO760" s="84">
        <f>IF($I760=AO$7,$E760,0)</f>
        <v>0</v>
      </c>
      <c r="AP760" s="84">
        <f>IF($K760=ROUND(AO$7*$F760,2),$G760,0)</f>
        <v>0</v>
      </c>
      <c r="AQ760" s="141">
        <f t="shared" si="4510"/>
        <v>0</v>
      </c>
      <c r="AR760" s="141">
        <f t="shared" si="4511"/>
        <v>0</v>
      </c>
      <c r="AS760" s="141">
        <f t="shared" si="4512"/>
        <v>0</v>
      </c>
      <c r="AT760" s="141">
        <f t="shared" si="4513"/>
        <v>0</v>
      </c>
      <c r="AU760" s="141">
        <f>IF($H760&gt;0,#REF!,0)</f>
        <v>0</v>
      </c>
      <c r="AV760" s="141">
        <f t="shared" si="4514"/>
        <v>0</v>
      </c>
      <c r="AW760" s="141">
        <f>IF($H760&gt;0,#REF!,0)</f>
        <v>0</v>
      </c>
      <c r="AX760" s="141">
        <f t="shared" si="4515"/>
        <v>0</v>
      </c>
      <c r="AY760" s="247">
        <f t="shared" si="4274"/>
        <v>0</v>
      </c>
      <c r="AZ760" s="85"/>
      <c r="BA760" s="86">
        <v>0</v>
      </c>
    </row>
    <row r="761" spans="1:53" ht="45.75" hidden="1" x14ac:dyDescent="0.65">
      <c r="A761" s="87" t="str">
        <f>IF(E761+G761&gt;0,A758,"")</f>
        <v/>
      </c>
      <c r="B761" s="87" t="str">
        <f>IF(E761+G761&gt;0,B758,"")</f>
        <v/>
      </c>
      <c r="C761" s="76" t="str">
        <f>C759</f>
        <v/>
      </c>
      <c r="D761" s="77" t="s">
        <v>46</v>
      </c>
      <c r="E761" s="78">
        <v>0</v>
      </c>
      <c r="F761" s="137">
        <v>1.1000000000000001</v>
      </c>
      <c r="G761" s="78">
        <v>0</v>
      </c>
      <c r="H761" s="249">
        <f t="shared" si="4273"/>
        <v>0</v>
      </c>
      <c r="I761" s="80">
        <f>SUMIF(Y$14:AT$14,C761,Y$7:AT$7)</f>
        <v>0</v>
      </c>
      <c r="J761" s="81">
        <f t="shared" si="4494"/>
        <v>0</v>
      </c>
      <c r="K761" s="80">
        <f t="shared" si="4495"/>
        <v>0</v>
      </c>
      <c r="L761" s="81">
        <f t="shared" si="4496"/>
        <v>0</v>
      </c>
      <c r="M761" s="81">
        <f t="shared" si="4497"/>
        <v>0</v>
      </c>
      <c r="N761" s="82"/>
      <c r="O761" s="81">
        <f t="shared" si="4498"/>
        <v>0</v>
      </c>
      <c r="Q761" s="83">
        <f t="shared" si="4282"/>
        <v>153.91</v>
      </c>
      <c r="R761" s="81">
        <f t="shared" si="4499"/>
        <v>0</v>
      </c>
      <c r="S761" s="83">
        <f t="shared" si="4500"/>
        <v>169.3</v>
      </c>
      <c r="T761" s="81">
        <f t="shared" si="4501"/>
        <v>0</v>
      </c>
      <c r="U761" s="81">
        <f t="shared" si="4502"/>
        <v>0</v>
      </c>
      <c r="V761" s="82"/>
      <c r="W761" s="81">
        <f t="shared" si="4503"/>
        <v>0</v>
      </c>
      <c r="X761" s="10"/>
      <c r="Y761" s="151"/>
      <c r="Z761" s="151"/>
      <c r="AA761" s="151"/>
      <c r="AB761" s="151"/>
      <c r="AC761" s="151"/>
      <c r="AD761" s="151"/>
      <c r="AE761" s="159"/>
      <c r="AF761" s="159"/>
      <c r="AG761" s="159"/>
      <c r="AH761" s="159"/>
      <c r="AI761" s="84">
        <f>IF($I761=AI$7,$E761,0)</f>
        <v>0</v>
      </c>
      <c r="AJ761" s="84">
        <f>IF($K761=ROUND(AI$7*$F761,2),$G761,0)</f>
        <v>0</v>
      </c>
      <c r="AK761" s="141">
        <f t="shared" si="4505"/>
        <v>0</v>
      </c>
      <c r="AL761" s="141">
        <f t="shared" si="4506"/>
        <v>0</v>
      </c>
      <c r="AM761" s="141">
        <f t="shared" si="4507"/>
        <v>0</v>
      </c>
      <c r="AN761" s="141">
        <f t="shared" si="4508"/>
        <v>0</v>
      </c>
      <c r="AO761" s="84">
        <f>IF($I761=AO$7,$E761,0)</f>
        <v>0</v>
      </c>
      <c r="AP761" s="84">
        <f>IF($K761=ROUND(AO$7*$F761,2),$G761,0)</f>
        <v>0</v>
      </c>
      <c r="AQ761" s="141">
        <f t="shared" si="4510"/>
        <v>0</v>
      </c>
      <c r="AR761" s="141">
        <f t="shared" si="4511"/>
        <v>0</v>
      </c>
      <c r="AS761" s="141">
        <f t="shared" si="4512"/>
        <v>0</v>
      </c>
      <c r="AT761" s="141">
        <f t="shared" si="4513"/>
        <v>0</v>
      </c>
      <c r="AU761" s="141">
        <f>IF($H761&gt;0,#REF!,0)</f>
        <v>0</v>
      </c>
      <c r="AV761" s="141">
        <f t="shared" si="4514"/>
        <v>0</v>
      </c>
      <c r="AW761" s="141">
        <f>IF($H761&gt;0,#REF!,0)</f>
        <v>0</v>
      </c>
      <c r="AX761" s="141">
        <f t="shared" si="4515"/>
        <v>0</v>
      </c>
      <c r="AY761" s="247">
        <f t="shared" si="4274"/>
        <v>0</v>
      </c>
      <c r="AZ761" s="85"/>
      <c r="BA761" s="86">
        <v>0</v>
      </c>
    </row>
    <row r="762" spans="1:53" ht="45.75" hidden="1" x14ac:dyDescent="0.65">
      <c r="A762" s="74" t="s">
        <v>46</v>
      </c>
      <c r="B762" s="74" t="s">
        <v>46</v>
      </c>
      <c r="C762" s="76" t="str">
        <f>C763</f>
        <v/>
      </c>
      <c r="D762" s="77" t="s">
        <v>46</v>
      </c>
      <c r="E762" s="78">
        <v>0</v>
      </c>
      <c r="F762" s="137">
        <v>1.5</v>
      </c>
      <c r="G762" s="78">
        <v>0</v>
      </c>
      <c r="H762" s="249">
        <f t="shared" si="4273"/>
        <v>0</v>
      </c>
      <c r="I762" s="80">
        <f>SUMIF(Y$14:AT$14,C762,Y$6:AT$6)</f>
        <v>0</v>
      </c>
      <c r="J762" s="81">
        <f>IF(H762=0,ROUND(E762*I762,2),ROUND(H762*E762,2))</f>
        <v>0</v>
      </c>
      <c r="K762" s="80">
        <f>ROUND(F762*I762,2)</f>
        <v>0</v>
      </c>
      <c r="L762" s="81">
        <f>IF(H762=0,ROUND(ROUND(F762*I762,2)*G762,2),ROUND(G762*H762,2))</f>
        <v>0</v>
      </c>
      <c r="M762" s="81">
        <f>L762-ROUND(G762*I762,2)</f>
        <v>0</v>
      </c>
      <c r="N762" s="82"/>
      <c r="O762" s="81">
        <f>J762+L762+N762</f>
        <v>0</v>
      </c>
      <c r="Q762" s="83">
        <f t="shared" si="4282"/>
        <v>153.91</v>
      </c>
      <c r="R762" s="81">
        <f>ROUND(Q762*E762,2)</f>
        <v>0</v>
      </c>
      <c r="S762" s="83">
        <f>ROUND(F762*Q762,2)</f>
        <v>230.87</v>
      </c>
      <c r="T762" s="81">
        <f>ROUND(S762*G762,2)</f>
        <v>0</v>
      </c>
      <c r="U762" s="81">
        <f>T762-ROUND(Q762*G762,2)</f>
        <v>0</v>
      </c>
      <c r="V762" s="82"/>
      <c r="W762" s="81">
        <f>R762+T762+V762</f>
        <v>0</v>
      </c>
      <c r="X762" s="10"/>
      <c r="Y762" s="151"/>
      <c r="Z762" s="151"/>
      <c r="AA762" s="151"/>
      <c r="AB762" s="151"/>
      <c r="AC762" s="151"/>
      <c r="AD762" s="151"/>
      <c r="AE762" s="159"/>
      <c r="AF762" s="159"/>
      <c r="AG762" s="159"/>
      <c r="AH762" s="159"/>
      <c r="AI762" s="84">
        <f>IF($I762=AI$6,$E762,0)</f>
        <v>0</v>
      </c>
      <c r="AJ762" s="84">
        <f t="shared" ref="AJ762:AJ763" si="4516">IF($K762=ROUND(AI$6*$F762,2),$G762,0)</f>
        <v>0</v>
      </c>
      <c r="AK762" s="141">
        <f>IF($H762&gt;0,AI762,0)</f>
        <v>0</v>
      </c>
      <c r="AL762" s="141">
        <f>IF(AK762&gt;0,1,0)</f>
        <v>0</v>
      </c>
      <c r="AM762" s="141">
        <f>IF($H762&gt;0,AJ762,0)</f>
        <v>0</v>
      </c>
      <c r="AN762" s="141">
        <f>IF(AM762&gt;0,1,0)</f>
        <v>0</v>
      </c>
      <c r="AO762" s="84">
        <f>IF($I762=AO$6,$E762,0)</f>
        <v>0</v>
      </c>
      <c r="AP762" s="84">
        <f t="shared" ref="AP762:AP763" si="4517">IF($K762=ROUND(AO$6*$F762,2),$G762,0)</f>
        <v>0</v>
      </c>
      <c r="AQ762" s="141">
        <f>IF($H762&gt;0,AO762,0)</f>
        <v>0</v>
      </c>
      <c r="AR762" s="141">
        <f>IF(AQ762&gt;0,1,0)</f>
        <v>0</v>
      </c>
      <c r="AS762" s="141">
        <f>IF($H762&gt;0,AP762,0)</f>
        <v>0</v>
      </c>
      <c r="AT762" s="141">
        <f>IF(AS762&gt;0,1,0)</f>
        <v>0</v>
      </c>
      <c r="AU762" s="141">
        <f>IF($H762&gt;0,#REF!,0)</f>
        <v>0</v>
      </c>
      <c r="AV762" s="141">
        <f>IF(AU762&gt;0,1,0)</f>
        <v>0</v>
      </c>
      <c r="AW762" s="141">
        <f>IF($H762&gt;0,#REF!,0)</f>
        <v>0</v>
      </c>
      <c r="AX762" s="141">
        <f>IF(AW762&gt;0,1,0)</f>
        <v>0</v>
      </c>
      <c r="AY762" s="247">
        <f t="shared" si="4274"/>
        <v>0</v>
      </c>
      <c r="AZ762" s="85"/>
      <c r="BA762" s="86">
        <v>0</v>
      </c>
    </row>
    <row r="763" spans="1:53" ht="45.75" hidden="1" x14ac:dyDescent="0.65">
      <c r="A763" s="87" t="str">
        <f>IF(E763+G763&gt;0,A762,"")</f>
        <v/>
      </c>
      <c r="B763" s="87" t="str">
        <f>IF(E763+G763&gt;0,B762,"")</f>
        <v/>
      </c>
      <c r="C763" s="76" t="s">
        <v>46</v>
      </c>
      <c r="D763" s="77" t="s">
        <v>46</v>
      </c>
      <c r="E763" s="78">
        <v>0</v>
      </c>
      <c r="F763" s="137">
        <v>1.1000000000000001</v>
      </c>
      <c r="G763" s="78">
        <v>0</v>
      </c>
      <c r="H763" s="249">
        <f t="shared" si="4273"/>
        <v>0</v>
      </c>
      <c r="I763" s="80">
        <f>SUMIF(Y$14:AT$14,C763,Y$6:AT$6)</f>
        <v>0</v>
      </c>
      <c r="J763" s="81">
        <f t="shared" ref="J763:J765" si="4518">IF(H763=0,ROUND(E763*I763,2),ROUND(H763*E763,2))</f>
        <v>0</v>
      </c>
      <c r="K763" s="80">
        <f t="shared" ref="K763:K765" si="4519">ROUND(F763*I763,2)</f>
        <v>0</v>
      </c>
      <c r="L763" s="81">
        <f t="shared" ref="L763:L765" si="4520">IF(H763=0,ROUND(ROUND(F763*I763,2)*G763,2),ROUND(G763*H763,2))</f>
        <v>0</v>
      </c>
      <c r="M763" s="81">
        <f t="shared" ref="M763:M765" si="4521">L763-ROUND(G763*I763,2)</f>
        <v>0</v>
      </c>
      <c r="N763" s="82"/>
      <c r="O763" s="81">
        <f t="shared" ref="O763:O765" si="4522">J763+L763+N763</f>
        <v>0</v>
      </c>
      <c r="Q763" s="83">
        <f t="shared" si="4282"/>
        <v>153.91</v>
      </c>
      <c r="R763" s="81">
        <f t="shared" ref="R763:R765" si="4523">ROUND(Q763*E763,2)</f>
        <v>0</v>
      </c>
      <c r="S763" s="83">
        <f t="shared" ref="S763:S765" si="4524">ROUND(F763*Q763,2)</f>
        <v>169.3</v>
      </c>
      <c r="T763" s="81">
        <f t="shared" ref="T763:T765" si="4525">ROUND(S763*G763,2)</f>
        <v>0</v>
      </c>
      <c r="U763" s="81">
        <f t="shared" ref="U763:U765" si="4526">T763-ROUND(Q763*G763,2)</f>
        <v>0</v>
      </c>
      <c r="V763" s="82"/>
      <c r="W763" s="81">
        <f t="shared" ref="W763:W765" si="4527">R763+T763+V763</f>
        <v>0</v>
      </c>
      <c r="X763" s="10"/>
      <c r="Y763" s="151"/>
      <c r="Z763" s="151"/>
      <c r="AA763" s="151"/>
      <c r="AB763" s="151"/>
      <c r="AC763" s="151"/>
      <c r="AD763" s="151"/>
      <c r="AE763" s="159"/>
      <c r="AF763" s="159"/>
      <c r="AG763" s="159"/>
      <c r="AH763" s="159"/>
      <c r="AI763" s="84">
        <f t="shared" ref="AI763" si="4528">IF($I763=AI$6,$E763,0)</f>
        <v>0</v>
      </c>
      <c r="AJ763" s="84">
        <f t="shared" si="4516"/>
        <v>0</v>
      </c>
      <c r="AK763" s="141">
        <f t="shared" ref="AK763:AK765" si="4529">IF($H763&gt;0,AI763,0)</f>
        <v>0</v>
      </c>
      <c r="AL763" s="141">
        <f t="shared" ref="AL763:AL765" si="4530">IF(AK763&gt;0,1,0)</f>
        <v>0</v>
      </c>
      <c r="AM763" s="141">
        <f t="shared" ref="AM763:AM765" si="4531">IF($H763&gt;0,AJ763,0)</f>
        <v>0</v>
      </c>
      <c r="AN763" s="141">
        <f t="shared" ref="AN763:AN765" si="4532">IF(AM763&gt;0,1,0)</f>
        <v>0</v>
      </c>
      <c r="AO763" s="84">
        <f t="shared" ref="AO763" si="4533">IF($I763=AO$6,$E763,0)</f>
        <v>0</v>
      </c>
      <c r="AP763" s="84">
        <f t="shared" si="4517"/>
        <v>0</v>
      </c>
      <c r="AQ763" s="141">
        <f t="shared" ref="AQ763:AQ765" si="4534">IF($H763&gt;0,AO763,0)</f>
        <v>0</v>
      </c>
      <c r="AR763" s="141">
        <f t="shared" ref="AR763:AR765" si="4535">IF(AQ763&gt;0,1,0)</f>
        <v>0</v>
      </c>
      <c r="AS763" s="141">
        <f t="shared" ref="AS763:AS765" si="4536">IF($H763&gt;0,AP763,0)</f>
        <v>0</v>
      </c>
      <c r="AT763" s="141">
        <f t="shared" ref="AT763:AT765" si="4537">IF(AS763&gt;0,1,0)</f>
        <v>0</v>
      </c>
      <c r="AU763" s="141">
        <f>IF($H763&gt;0,#REF!,0)</f>
        <v>0</v>
      </c>
      <c r="AV763" s="141">
        <f t="shared" ref="AV763:AV765" si="4538">IF(AU763&gt;0,1,0)</f>
        <v>0</v>
      </c>
      <c r="AW763" s="141">
        <f>IF($H763&gt;0,#REF!,0)</f>
        <v>0</v>
      </c>
      <c r="AX763" s="141">
        <f t="shared" ref="AX763:AX765" si="4539">IF(AW763&gt;0,1,0)</f>
        <v>0</v>
      </c>
      <c r="AY763" s="247">
        <f t="shared" si="4274"/>
        <v>0</v>
      </c>
      <c r="AZ763" s="85"/>
      <c r="BA763" s="86">
        <v>0</v>
      </c>
    </row>
    <row r="764" spans="1:53" ht="45.75" hidden="1" x14ac:dyDescent="0.65">
      <c r="A764" s="87" t="str">
        <f>IF(E764+G764&gt;0,A762,"")</f>
        <v/>
      </c>
      <c r="B764" s="87" t="str">
        <f>IF(E764+G764&gt;0,B762,"")</f>
        <v/>
      </c>
      <c r="C764" s="76" t="str">
        <f>C763</f>
        <v/>
      </c>
      <c r="D764" s="77" t="s">
        <v>46</v>
      </c>
      <c r="E764" s="78">
        <v>0</v>
      </c>
      <c r="F764" s="137">
        <v>1.5</v>
      </c>
      <c r="G764" s="78">
        <v>0</v>
      </c>
      <c r="H764" s="249">
        <f t="shared" si="4273"/>
        <v>0</v>
      </c>
      <c r="I764" s="80">
        <f>SUMIF(Y$14:AT$14,C764,Y$7:AT$7)</f>
        <v>0</v>
      </c>
      <c r="J764" s="81">
        <f t="shared" si="4518"/>
        <v>0</v>
      </c>
      <c r="K764" s="80">
        <f t="shared" si="4519"/>
        <v>0</v>
      </c>
      <c r="L764" s="81">
        <f t="shared" si="4520"/>
        <v>0</v>
      </c>
      <c r="M764" s="81">
        <f t="shared" si="4521"/>
        <v>0</v>
      </c>
      <c r="N764" s="82"/>
      <c r="O764" s="81">
        <f t="shared" si="4522"/>
        <v>0</v>
      </c>
      <c r="Q764" s="83">
        <f t="shared" si="4282"/>
        <v>153.91</v>
      </c>
      <c r="R764" s="81">
        <f t="shared" si="4523"/>
        <v>0</v>
      </c>
      <c r="S764" s="83">
        <f t="shared" si="4524"/>
        <v>230.87</v>
      </c>
      <c r="T764" s="81">
        <f t="shared" si="4525"/>
        <v>0</v>
      </c>
      <c r="U764" s="81">
        <f t="shared" si="4526"/>
        <v>0</v>
      </c>
      <c r="V764" s="82"/>
      <c r="W764" s="81">
        <f t="shared" si="4527"/>
        <v>0</v>
      </c>
      <c r="X764" s="10"/>
      <c r="Y764" s="151"/>
      <c r="Z764" s="151"/>
      <c r="AA764" s="151"/>
      <c r="AB764" s="151"/>
      <c r="AC764" s="151"/>
      <c r="AD764" s="151"/>
      <c r="AE764" s="159"/>
      <c r="AF764" s="159"/>
      <c r="AG764" s="159"/>
      <c r="AH764" s="159"/>
      <c r="AI764" s="84">
        <f>IF($I764=AI$7,$E764,0)</f>
        <v>0</v>
      </c>
      <c r="AJ764" s="84">
        <f>IF($K764=ROUND(AI$7*$F764,2),$G764,0)</f>
        <v>0</v>
      </c>
      <c r="AK764" s="141">
        <f t="shared" si="4529"/>
        <v>0</v>
      </c>
      <c r="AL764" s="141">
        <f t="shared" si="4530"/>
        <v>0</v>
      </c>
      <c r="AM764" s="141">
        <f t="shared" si="4531"/>
        <v>0</v>
      </c>
      <c r="AN764" s="141">
        <f t="shared" si="4532"/>
        <v>0</v>
      </c>
      <c r="AO764" s="84">
        <f>IF($I764=AO$7,$E764,0)</f>
        <v>0</v>
      </c>
      <c r="AP764" s="84">
        <f>IF($K764=ROUND(AO$7*$F764,2),$G764,0)</f>
        <v>0</v>
      </c>
      <c r="AQ764" s="141">
        <f t="shared" si="4534"/>
        <v>0</v>
      </c>
      <c r="AR764" s="141">
        <f t="shared" si="4535"/>
        <v>0</v>
      </c>
      <c r="AS764" s="141">
        <f t="shared" si="4536"/>
        <v>0</v>
      </c>
      <c r="AT764" s="141">
        <f t="shared" si="4537"/>
        <v>0</v>
      </c>
      <c r="AU764" s="141">
        <f>IF($H764&gt;0,#REF!,0)</f>
        <v>0</v>
      </c>
      <c r="AV764" s="141">
        <f t="shared" si="4538"/>
        <v>0</v>
      </c>
      <c r="AW764" s="141">
        <f>IF($H764&gt;0,#REF!,0)</f>
        <v>0</v>
      </c>
      <c r="AX764" s="141">
        <f t="shared" si="4539"/>
        <v>0</v>
      </c>
      <c r="AY764" s="247">
        <f t="shared" si="4274"/>
        <v>0</v>
      </c>
      <c r="AZ764" s="85"/>
      <c r="BA764" s="86">
        <v>0</v>
      </c>
    </row>
    <row r="765" spans="1:53" ht="45.75" hidden="1" x14ac:dyDescent="0.65">
      <c r="A765" s="87" t="str">
        <f>IF(E765+G765&gt;0,A762,"")</f>
        <v/>
      </c>
      <c r="B765" s="87" t="str">
        <f>IF(E765+G765&gt;0,B762,"")</f>
        <v/>
      </c>
      <c r="C765" s="76" t="str">
        <f>C763</f>
        <v/>
      </c>
      <c r="D765" s="77" t="s">
        <v>46</v>
      </c>
      <c r="E765" s="78">
        <v>0</v>
      </c>
      <c r="F765" s="137">
        <v>1.1000000000000001</v>
      </c>
      <c r="G765" s="78">
        <v>0</v>
      </c>
      <c r="H765" s="249">
        <f t="shared" si="4273"/>
        <v>0</v>
      </c>
      <c r="I765" s="80">
        <f>SUMIF(Y$14:AT$14,C765,Y$7:AT$7)</f>
        <v>0</v>
      </c>
      <c r="J765" s="81">
        <f t="shared" si="4518"/>
        <v>0</v>
      </c>
      <c r="K765" s="80">
        <f t="shared" si="4519"/>
        <v>0</v>
      </c>
      <c r="L765" s="81">
        <f t="shared" si="4520"/>
        <v>0</v>
      </c>
      <c r="M765" s="81">
        <f t="shared" si="4521"/>
        <v>0</v>
      </c>
      <c r="N765" s="82"/>
      <c r="O765" s="81">
        <f t="shared" si="4522"/>
        <v>0</v>
      </c>
      <c r="Q765" s="83">
        <f t="shared" si="4282"/>
        <v>153.91</v>
      </c>
      <c r="R765" s="81">
        <f t="shared" si="4523"/>
        <v>0</v>
      </c>
      <c r="S765" s="83">
        <f t="shared" si="4524"/>
        <v>169.3</v>
      </c>
      <c r="T765" s="81">
        <f t="shared" si="4525"/>
        <v>0</v>
      </c>
      <c r="U765" s="81">
        <f t="shared" si="4526"/>
        <v>0</v>
      </c>
      <c r="V765" s="82"/>
      <c r="W765" s="81">
        <f t="shared" si="4527"/>
        <v>0</v>
      </c>
      <c r="X765" s="10"/>
      <c r="Y765" s="151"/>
      <c r="Z765" s="151"/>
      <c r="AA765" s="151"/>
      <c r="AB765" s="151"/>
      <c r="AC765" s="151"/>
      <c r="AD765" s="151"/>
      <c r="AE765" s="159"/>
      <c r="AF765" s="159"/>
      <c r="AG765" s="159"/>
      <c r="AH765" s="159"/>
      <c r="AI765" s="84">
        <f>IF($I765=AI$7,$E765,0)</f>
        <v>0</v>
      </c>
      <c r="AJ765" s="84">
        <f>IF($K765=ROUND(AI$7*$F765,2),$G765,0)</f>
        <v>0</v>
      </c>
      <c r="AK765" s="141">
        <f t="shared" si="4529"/>
        <v>0</v>
      </c>
      <c r="AL765" s="141">
        <f t="shared" si="4530"/>
        <v>0</v>
      </c>
      <c r="AM765" s="141">
        <f t="shared" si="4531"/>
        <v>0</v>
      </c>
      <c r="AN765" s="141">
        <f t="shared" si="4532"/>
        <v>0</v>
      </c>
      <c r="AO765" s="84">
        <f>IF($I765=AO$7,$E765,0)</f>
        <v>0</v>
      </c>
      <c r="AP765" s="84">
        <f>IF($K765=ROUND(AO$7*$F765,2),$G765,0)</f>
        <v>0</v>
      </c>
      <c r="AQ765" s="141">
        <f t="shared" si="4534"/>
        <v>0</v>
      </c>
      <c r="AR765" s="141">
        <f t="shared" si="4535"/>
        <v>0</v>
      </c>
      <c r="AS765" s="141">
        <f t="shared" si="4536"/>
        <v>0</v>
      </c>
      <c r="AT765" s="141">
        <f t="shared" si="4537"/>
        <v>0</v>
      </c>
      <c r="AU765" s="141">
        <f>IF($H765&gt;0,#REF!,0)</f>
        <v>0</v>
      </c>
      <c r="AV765" s="141">
        <f t="shared" si="4538"/>
        <v>0</v>
      </c>
      <c r="AW765" s="141">
        <f>IF($H765&gt;0,#REF!,0)</f>
        <v>0</v>
      </c>
      <c r="AX765" s="141">
        <f t="shared" si="4539"/>
        <v>0</v>
      </c>
      <c r="AY765" s="247">
        <f t="shared" si="4274"/>
        <v>0</v>
      </c>
      <c r="AZ765" s="85"/>
      <c r="BA765" s="86">
        <v>0</v>
      </c>
    </row>
    <row r="766" spans="1:53" ht="45.75" hidden="1" x14ac:dyDescent="0.65">
      <c r="A766" s="74" t="s">
        <v>46</v>
      </c>
      <c r="B766" s="74" t="s">
        <v>46</v>
      </c>
      <c r="C766" s="76" t="str">
        <f>C767</f>
        <v/>
      </c>
      <c r="D766" s="77" t="s">
        <v>46</v>
      </c>
      <c r="E766" s="78">
        <v>0</v>
      </c>
      <c r="F766" s="137">
        <v>1.5</v>
      </c>
      <c r="G766" s="78">
        <v>0</v>
      </c>
      <c r="H766" s="249">
        <f t="shared" si="4273"/>
        <v>0</v>
      </c>
      <c r="I766" s="80">
        <f>SUMIF(Y$14:AT$14,C766,Y$6:AT$6)</f>
        <v>0</v>
      </c>
      <c r="J766" s="81">
        <f>IF(H766=0,ROUND(E766*I766,2),ROUND(H766*E766,2))</f>
        <v>0</v>
      </c>
      <c r="K766" s="80">
        <f>ROUND(F766*I766,2)</f>
        <v>0</v>
      </c>
      <c r="L766" s="81">
        <f>IF(H766=0,ROUND(ROUND(F766*I766,2)*G766,2),ROUND(G766*H766,2))</f>
        <v>0</v>
      </c>
      <c r="M766" s="81">
        <f>L766-ROUND(G766*I766,2)</f>
        <v>0</v>
      </c>
      <c r="N766" s="82"/>
      <c r="O766" s="81">
        <f>J766+L766+N766</f>
        <v>0</v>
      </c>
      <c r="Q766" s="83">
        <f t="shared" si="4282"/>
        <v>153.91</v>
      </c>
      <c r="R766" s="81">
        <f>ROUND(Q766*E766,2)</f>
        <v>0</v>
      </c>
      <c r="S766" s="83">
        <f>ROUND(F766*Q766,2)</f>
        <v>230.87</v>
      </c>
      <c r="T766" s="81">
        <f>ROUND(S766*G766,2)</f>
        <v>0</v>
      </c>
      <c r="U766" s="81">
        <f>T766-ROUND(Q766*G766,2)</f>
        <v>0</v>
      </c>
      <c r="V766" s="82"/>
      <c r="W766" s="81">
        <f>R766+T766+V766</f>
        <v>0</v>
      </c>
      <c r="X766" s="10"/>
      <c r="Y766" s="151"/>
      <c r="Z766" s="151"/>
      <c r="AA766" s="151"/>
      <c r="AB766" s="151"/>
      <c r="AC766" s="151"/>
      <c r="AD766" s="151"/>
      <c r="AE766" s="159"/>
      <c r="AF766" s="159"/>
      <c r="AG766" s="159"/>
      <c r="AH766" s="159"/>
      <c r="AI766" s="84">
        <f>IF($I766=AI$6,$E766,0)</f>
        <v>0</v>
      </c>
      <c r="AJ766" s="84">
        <f t="shared" ref="AJ766:AJ767" si="4540">IF($K766=ROUND(AI$6*$F766,2),$G766,0)</f>
        <v>0</v>
      </c>
      <c r="AK766" s="141">
        <f>IF($H766&gt;0,AI766,0)</f>
        <v>0</v>
      </c>
      <c r="AL766" s="141">
        <f>IF(AK766&gt;0,1,0)</f>
        <v>0</v>
      </c>
      <c r="AM766" s="141">
        <f>IF($H766&gt;0,AJ766,0)</f>
        <v>0</v>
      </c>
      <c r="AN766" s="141">
        <f>IF(AM766&gt;0,1,0)</f>
        <v>0</v>
      </c>
      <c r="AO766" s="84">
        <f>IF($I766=AO$6,$E766,0)</f>
        <v>0</v>
      </c>
      <c r="AP766" s="84">
        <f t="shared" ref="AP766:AP767" si="4541">IF($K766=ROUND(AO$6*$F766,2),$G766,0)</f>
        <v>0</v>
      </c>
      <c r="AQ766" s="141">
        <f>IF($H766&gt;0,AO766,0)</f>
        <v>0</v>
      </c>
      <c r="AR766" s="141">
        <f>IF(AQ766&gt;0,1,0)</f>
        <v>0</v>
      </c>
      <c r="AS766" s="141">
        <f>IF($H766&gt;0,AP766,0)</f>
        <v>0</v>
      </c>
      <c r="AT766" s="141">
        <f>IF(AS766&gt;0,1,0)</f>
        <v>0</v>
      </c>
      <c r="AU766" s="141">
        <f>IF($H766&gt;0,#REF!,0)</f>
        <v>0</v>
      </c>
      <c r="AV766" s="141">
        <f>IF(AU766&gt;0,1,0)</f>
        <v>0</v>
      </c>
      <c r="AW766" s="141">
        <f>IF($H766&gt;0,#REF!,0)</f>
        <v>0</v>
      </c>
      <c r="AX766" s="141">
        <f>IF(AW766&gt;0,1,0)</f>
        <v>0</v>
      </c>
      <c r="AY766" s="247">
        <f t="shared" si="4274"/>
        <v>0</v>
      </c>
      <c r="AZ766" s="85"/>
      <c r="BA766" s="86">
        <v>0</v>
      </c>
    </row>
    <row r="767" spans="1:53" ht="45.75" hidden="1" x14ac:dyDescent="0.65">
      <c r="A767" s="87" t="str">
        <f>IF(E767+G767&gt;0,A766,"")</f>
        <v/>
      </c>
      <c r="B767" s="87" t="str">
        <f>IF(E767+G767&gt;0,B766,"")</f>
        <v/>
      </c>
      <c r="C767" s="76" t="s">
        <v>46</v>
      </c>
      <c r="D767" s="77" t="s">
        <v>46</v>
      </c>
      <c r="E767" s="78">
        <v>0</v>
      </c>
      <c r="F767" s="137">
        <v>1.1000000000000001</v>
      </c>
      <c r="G767" s="78">
        <v>0</v>
      </c>
      <c r="H767" s="249">
        <f t="shared" si="4273"/>
        <v>0</v>
      </c>
      <c r="I767" s="80">
        <f>SUMIF(Y$14:AT$14,C767,Y$6:AT$6)</f>
        <v>0</v>
      </c>
      <c r="J767" s="81">
        <f t="shared" ref="J767:J769" si="4542">IF(H767=0,ROUND(E767*I767,2),ROUND(H767*E767,2))</f>
        <v>0</v>
      </c>
      <c r="K767" s="80">
        <f t="shared" ref="K767:K769" si="4543">ROUND(F767*I767,2)</f>
        <v>0</v>
      </c>
      <c r="L767" s="81">
        <f t="shared" ref="L767:L769" si="4544">IF(H767=0,ROUND(ROUND(F767*I767,2)*G767,2),ROUND(G767*H767,2))</f>
        <v>0</v>
      </c>
      <c r="M767" s="81">
        <f t="shared" ref="M767:M769" si="4545">L767-ROUND(G767*I767,2)</f>
        <v>0</v>
      </c>
      <c r="N767" s="82"/>
      <c r="O767" s="81">
        <f t="shared" ref="O767:O769" si="4546">J767+L767+N767</f>
        <v>0</v>
      </c>
      <c r="Q767" s="83">
        <f t="shared" si="4282"/>
        <v>153.91</v>
      </c>
      <c r="R767" s="81">
        <f t="shared" ref="R767:R769" si="4547">ROUND(Q767*E767,2)</f>
        <v>0</v>
      </c>
      <c r="S767" s="83">
        <f t="shared" ref="S767:S769" si="4548">ROUND(F767*Q767,2)</f>
        <v>169.3</v>
      </c>
      <c r="T767" s="81">
        <f t="shared" ref="T767:T769" si="4549">ROUND(S767*G767,2)</f>
        <v>0</v>
      </c>
      <c r="U767" s="81">
        <f t="shared" ref="U767:U769" si="4550">T767-ROUND(Q767*G767,2)</f>
        <v>0</v>
      </c>
      <c r="V767" s="82"/>
      <c r="W767" s="81">
        <f t="shared" ref="W767:W769" si="4551">R767+T767+V767</f>
        <v>0</v>
      </c>
      <c r="X767" s="10"/>
      <c r="Y767" s="151"/>
      <c r="Z767" s="151"/>
      <c r="AA767" s="151"/>
      <c r="AB767" s="151"/>
      <c r="AC767" s="151"/>
      <c r="AD767" s="151"/>
      <c r="AE767" s="159"/>
      <c r="AF767" s="159"/>
      <c r="AG767" s="159"/>
      <c r="AH767" s="159"/>
      <c r="AI767" s="84">
        <f t="shared" ref="AI767" si="4552">IF($I767=AI$6,$E767,0)</f>
        <v>0</v>
      </c>
      <c r="AJ767" s="84">
        <f t="shared" si="4540"/>
        <v>0</v>
      </c>
      <c r="AK767" s="141">
        <f t="shared" ref="AK767:AK769" si="4553">IF($H767&gt;0,AI767,0)</f>
        <v>0</v>
      </c>
      <c r="AL767" s="141">
        <f t="shared" ref="AL767:AL769" si="4554">IF(AK767&gt;0,1,0)</f>
        <v>0</v>
      </c>
      <c r="AM767" s="141">
        <f t="shared" ref="AM767:AM769" si="4555">IF($H767&gt;0,AJ767,0)</f>
        <v>0</v>
      </c>
      <c r="AN767" s="141">
        <f t="shared" ref="AN767:AN769" si="4556">IF(AM767&gt;0,1,0)</f>
        <v>0</v>
      </c>
      <c r="AO767" s="84">
        <f t="shared" ref="AO767" si="4557">IF($I767=AO$6,$E767,0)</f>
        <v>0</v>
      </c>
      <c r="AP767" s="84">
        <f t="shared" si="4541"/>
        <v>0</v>
      </c>
      <c r="AQ767" s="141">
        <f t="shared" ref="AQ767:AQ769" si="4558">IF($H767&gt;0,AO767,0)</f>
        <v>0</v>
      </c>
      <c r="AR767" s="141">
        <f t="shared" ref="AR767:AR769" si="4559">IF(AQ767&gt;0,1,0)</f>
        <v>0</v>
      </c>
      <c r="AS767" s="141">
        <f t="shared" ref="AS767:AS769" si="4560">IF($H767&gt;0,AP767,0)</f>
        <v>0</v>
      </c>
      <c r="AT767" s="141">
        <f t="shared" ref="AT767:AT769" si="4561">IF(AS767&gt;0,1,0)</f>
        <v>0</v>
      </c>
      <c r="AU767" s="141">
        <f>IF($H767&gt;0,#REF!,0)</f>
        <v>0</v>
      </c>
      <c r="AV767" s="141">
        <f t="shared" ref="AV767:AV769" si="4562">IF(AU767&gt;0,1,0)</f>
        <v>0</v>
      </c>
      <c r="AW767" s="141">
        <f>IF($H767&gt;0,#REF!,0)</f>
        <v>0</v>
      </c>
      <c r="AX767" s="141">
        <f t="shared" ref="AX767:AX769" si="4563">IF(AW767&gt;0,1,0)</f>
        <v>0</v>
      </c>
      <c r="AY767" s="247">
        <f t="shared" si="4274"/>
        <v>0</v>
      </c>
      <c r="AZ767" s="85"/>
      <c r="BA767" s="86">
        <v>0</v>
      </c>
    </row>
    <row r="768" spans="1:53" ht="45.75" hidden="1" x14ac:dyDescent="0.65">
      <c r="A768" s="87" t="str">
        <f>IF(E768+G768&gt;0,A766,"")</f>
        <v/>
      </c>
      <c r="B768" s="87" t="str">
        <f>IF(E768+G768&gt;0,B766,"")</f>
        <v/>
      </c>
      <c r="C768" s="76" t="str">
        <f>C767</f>
        <v/>
      </c>
      <c r="D768" s="77" t="s">
        <v>46</v>
      </c>
      <c r="E768" s="78">
        <v>0</v>
      </c>
      <c r="F768" s="137">
        <v>1.5</v>
      </c>
      <c r="G768" s="78">
        <v>0</v>
      </c>
      <c r="H768" s="249">
        <f t="shared" si="4273"/>
        <v>0</v>
      </c>
      <c r="I768" s="80">
        <f>SUMIF(Y$14:AT$14,C768,Y$7:AT$7)</f>
        <v>0</v>
      </c>
      <c r="J768" s="81">
        <f t="shared" si="4542"/>
        <v>0</v>
      </c>
      <c r="K768" s="80">
        <f t="shared" si="4543"/>
        <v>0</v>
      </c>
      <c r="L768" s="81">
        <f t="shared" si="4544"/>
        <v>0</v>
      </c>
      <c r="M768" s="81">
        <f t="shared" si="4545"/>
        <v>0</v>
      </c>
      <c r="N768" s="82"/>
      <c r="O768" s="81">
        <f t="shared" si="4546"/>
        <v>0</v>
      </c>
      <c r="Q768" s="83">
        <f t="shared" si="4282"/>
        <v>153.91</v>
      </c>
      <c r="R768" s="81">
        <f t="shared" si="4547"/>
        <v>0</v>
      </c>
      <c r="S768" s="83">
        <f t="shared" si="4548"/>
        <v>230.87</v>
      </c>
      <c r="T768" s="81">
        <f t="shared" si="4549"/>
        <v>0</v>
      </c>
      <c r="U768" s="81">
        <f t="shared" si="4550"/>
        <v>0</v>
      </c>
      <c r="V768" s="82"/>
      <c r="W768" s="81">
        <f t="shared" si="4551"/>
        <v>0</v>
      </c>
      <c r="X768" s="10"/>
      <c r="Y768" s="151"/>
      <c r="Z768" s="151"/>
      <c r="AA768" s="151"/>
      <c r="AB768" s="151"/>
      <c r="AC768" s="151"/>
      <c r="AD768" s="151"/>
      <c r="AE768" s="159"/>
      <c r="AF768" s="159"/>
      <c r="AG768" s="159"/>
      <c r="AH768" s="159"/>
      <c r="AI768" s="84">
        <f>IF($I768=AI$7,$E768,0)</f>
        <v>0</v>
      </c>
      <c r="AJ768" s="84">
        <f>IF($K768=ROUND(AI$7*$F768,2),$G768,0)</f>
        <v>0</v>
      </c>
      <c r="AK768" s="141">
        <f t="shared" si="4553"/>
        <v>0</v>
      </c>
      <c r="AL768" s="141">
        <f t="shared" si="4554"/>
        <v>0</v>
      </c>
      <c r="AM768" s="141">
        <f t="shared" si="4555"/>
        <v>0</v>
      </c>
      <c r="AN768" s="141">
        <f t="shared" si="4556"/>
        <v>0</v>
      </c>
      <c r="AO768" s="84">
        <f>IF($I768=AO$7,$E768,0)</f>
        <v>0</v>
      </c>
      <c r="AP768" s="84">
        <f>IF($K768=ROUND(AO$7*$F768,2),$G768,0)</f>
        <v>0</v>
      </c>
      <c r="AQ768" s="141">
        <f t="shared" si="4558"/>
        <v>0</v>
      </c>
      <c r="AR768" s="141">
        <f t="shared" si="4559"/>
        <v>0</v>
      </c>
      <c r="AS768" s="141">
        <f t="shared" si="4560"/>
        <v>0</v>
      </c>
      <c r="AT768" s="141">
        <f t="shared" si="4561"/>
        <v>0</v>
      </c>
      <c r="AU768" s="141">
        <f>IF($H768&gt;0,#REF!,0)</f>
        <v>0</v>
      </c>
      <c r="AV768" s="141">
        <f t="shared" si="4562"/>
        <v>0</v>
      </c>
      <c r="AW768" s="141">
        <f>IF($H768&gt;0,#REF!,0)</f>
        <v>0</v>
      </c>
      <c r="AX768" s="141">
        <f t="shared" si="4563"/>
        <v>0</v>
      </c>
      <c r="AY768" s="247">
        <f t="shared" si="4274"/>
        <v>0</v>
      </c>
      <c r="AZ768" s="85"/>
      <c r="BA768" s="86">
        <v>0</v>
      </c>
    </row>
    <row r="769" spans="1:53" ht="45.75" hidden="1" x14ac:dyDescent="0.65">
      <c r="A769" s="87" t="str">
        <f>IF(E769+G769&gt;0,A766,"")</f>
        <v/>
      </c>
      <c r="B769" s="87" t="str">
        <f>IF(E769+G769&gt;0,B766,"")</f>
        <v/>
      </c>
      <c r="C769" s="76" t="str">
        <f>C767</f>
        <v/>
      </c>
      <c r="D769" s="77" t="s">
        <v>46</v>
      </c>
      <c r="E769" s="78">
        <v>0</v>
      </c>
      <c r="F769" s="137">
        <v>1.1000000000000001</v>
      </c>
      <c r="G769" s="78">
        <v>0</v>
      </c>
      <c r="H769" s="249">
        <f t="shared" si="4273"/>
        <v>0</v>
      </c>
      <c r="I769" s="80">
        <f>SUMIF(Y$14:AT$14,C769,Y$7:AT$7)</f>
        <v>0</v>
      </c>
      <c r="J769" s="81">
        <f t="shared" si="4542"/>
        <v>0</v>
      </c>
      <c r="K769" s="80">
        <f t="shared" si="4543"/>
        <v>0</v>
      </c>
      <c r="L769" s="81">
        <f t="shared" si="4544"/>
        <v>0</v>
      </c>
      <c r="M769" s="81">
        <f t="shared" si="4545"/>
        <v>0</v>
      </c>
      <c r="N769" s="82"/>
      <c r="O769" s="81">
        <f t="shared" si="4546"/>
        <v>0</v>
      </c>
      <c r="Q769" s="83">
        <f t="shared" si="4282"/>
        <v>153.91</v>
      </c>
      <c r="R769" s="81">
        <f t="shared" si="4547"/>
        <v>0</v>
      </c>
      <c r="S769" s="83">
        <f t="shared" si="4548"/>
        <v>169.3</v>
      </c>
      <c r="T769" s="81">
        <f t="shared" si="4549"/>
        <v>0</v>
      </c>
      <c r="U769" s="81">
        <f t="shared" si="4550"/>
        <v>0</v>
      </c>
      <c r="V769" s="82"/>
      <c r="W769" s="81">
        <f t="shared" si="4551"/>
        <v>0</v>
      </c>
      <c r="X769" s="10"/>
      <c r="Y769" s="151"/>
      <c r="Z769" s="151"/>
      <c r="AA769" s="151"/>
      <c r="AB769" s="151"/>
      <c r="AC769" s="151"/>
      <c r="AD769" s="151"/>
      <c r="AE769" s="159"/>
      <c r="AF769" s="159"/>
      <c r="AG769" s="159"/>
      <c r="AH769" s="159"/>
      <c r="AI769" s="84">
        <f>IF($I769=AI$7,$E769,0)</f>
        <v>0</v>
      </c>
      <c r="AJ769" s="84">
        <f>IF($K769=ROUND(AI$7*$F769,2),$G769,0)</f>
        <v>0</v>
      </c>
      <c r="AK769" s="141">
        <f t="shared" si="4553"/>
        <v>0</v>
      </c>
      <c r="AL769" s="141">
        <f t="shared" si="4554"/>
        <v>0</v>
      </c>
      <c r="AM769" s="141">
        <f t="shared" si="4555"/>
        <v>0</v>
      </c>
      <c r="AN769" s="141">
        <f t="shared" si="4556"/>
        <v>0</v>
      </c>
      <c r="AO769" s="84">
        <f>IF($I769=AO$7,$E769,0)</f>
        <v>0</v>
      </c>
      <c r="AP769" s="84">
        <f>IF($K769=ROUND(AO$7*$F769,2),$G769,0)</f>
        <v>0</v>
      </c>
      <c r="AQ769" s="141">
        <f t="shared" si="4558"/>
        <v>0</v>
      </c>
      <c r="AR769" s="141">
        <f t="shared" si="4559"/>
        <v>0</v>
      </c>
      <c r="AS769" s="141">
        <f t="shared" si="4560"/>
        <v>0</v>
      </c>
      <c r="AT769" s="141">
        <f t="shared" si="4561"/>
        <v>0</v>
      </c>
      <c r="AU769" s="141">
        <f>IF($H769&gt;0,#REF!,0)</f>
        <v>0</v>
      </c>
      <c r="AV769" s="141">
        <f t="shared" si="4562"/>
        <v>0</v>
      </c>
      <c r="AW769" s="141">
        <f>IF($H769&gt;0,#REF!,0)</f>
        <v>0</v>
      </c>
      <c r="AX769" s="141">
        <f t="shared" si="4563"/>
        <v>0</v>
      </c>
      <c r="AY769" s="247">
        <f t="shared" si="4274"/>
        <v>0</v>
      </c>
      <c r="AZ769" s="85"/>
      <c r="BA769" s="86">
        <v>0</v>
      </c>
    </row>
    <row r="770" spans="1:53" ht="45.75" hidden="1" x14ac:dyDescent="0.65">
      <c r="A770" s="74" t="s">
        <v>46</v>
      </c>
      <c r="B770" s="74" t="s">
        <v>46</v>
      </c>
      <c r="C770" s="76" t="str">
        <f>C771</f>
        <v/>
      </c>
      <c r="D770" s="77" t="s">
        <v>46</v>
      </c>
      <c r="E770" s="78">
        <v>0</v>
      </c>
      <c r="F770" s="137">
        <v>1.5</v>
      </c>
      <c r="G770" s="78">
        <v>0</v>
      </c>
      <c r="H770" s="249">
        <f t="shared" si="4273"/>
        <v>0</v>
      </c>
      <c r="I770" s="80">
        <f>SUMIF(Y$14:AT$14,C770,Y$6:AT$6)</f>
        <v>0</v>
      </c>
      <c r="J770" s="81">
        <f>IF(H770=0,ROUND(E770*I770,2),ROUND(H770*E770,2))</f>
        <v>0</v>
      </c>
      <c r="K770" s="80">
        <f>ROUND(F770*I770,2)</f>
        <v>0</v>
      </c>
      <c r="L770" s="81">
        <f>IF(H770=0,ROUND(ROUND(F770*I770,2)*G770,2),ROUND(G770*H770,2))</f>
        <v>0</v>
      </c>
      <c r="M770" s="81">
        <f>L770-ROUND(G770*I770,2)</f>
        <v>0</v>
      </c>
      <c r="N770" s="82"/>
      <c r="O770" s="81">
        <f>J770+L770+N770</f>
        <v>0</v>
      </c>
      <c r="Q770" s="83">
        <f t="shared" si="4282"/>
        <v>153.91</v>
      </c>
      <c r="R770" s="81">
        <f>ROUND(Q770*E770,2)</f>
        <v>0</v>
      </c>
      <c r="S770" s="83">
        <f>ROUND(F770*Q770,2)</f>
        <v>230.87</v>
      </c>
      <c r="T770" s="81">
        <f>ROUND(S770*G770,2)</f>
        <v>0</v>
      </c>
      <c r="U770" s="81">
        <f>T770-ROUND(Q770*G770,2)</f>
        <v>0</v>
      </c>
      <c r="V770" s="82"/>
      <c r="W770" s="81">
        <f>R770+T770+V770</f>
        <v>0</v>
      </c>
      <c r="X770" s="10"/>
      <c r="Y770" s="151"/>
      <c r="Z770" s="151"/>
      <c r="AA770" s="151"/>
      <c r="AB770" s="151"/>
      <c r="AC770" s="151"/>
      <c r="AD770" s="151"/>
      <c r="AE770" s="159"/>
      <c r="AF770" s="159"/>
      <c r="AG770" s="159"/>
      <c r="AH770" s="159"/>
      <c r="AI770" s="84">
        <f>IF($I770=AI$6,$E770,0)</f>
        <v>0</v>
      </c>
      <c r="AJ770" s="84">
        <f t="shared" ref="AJ770:AJ771" si="4564">IF($K770=ROUND(AI$6*$F770,2),$G770,0)</f>
        <v>0</v>
      </c>
      <c r="AK770" s="141">
        <f>IF($H770&gt;0,AI770,0)</f>
        <v>0</v>
      </c>
      <c r="AL770" s="141">
        <f>IF(AK770&gt;0,1,0)</f>
        <v>0</v>
      </c>
      <c r="AM770" s="141">
        <f>IF($H770&gt;0,AJ770,0)</f>
        <v>0</v>
      </c>
      <c r="AN770" s="141">
        <f>IF(AM770&gt;0,1,0)</f>
        <v>0</v>
      </c>
      <c r="AO770" s="84">
        <f>IF($I770=AO$6,$E770,0)</f>
        <v>0</v>
      </c>
      <c r="AP770" s="84">
        <f t="shared" ref="AP770:AP771" si="4565">IF($K770=ROUND(AO$6*$F770,2),$G770,0)</f>
        <v>0</v>
      </c>
      <c r="AQ770" s="141">
        <f>IF($H770&gt;0,AO770,0)</f>
        <v>0</v>
      </c>
      <c r="AR770" s="141">
        <f>IF(AQ770&gt;0,1,0)</f>
        <v>0</v>
      </c>
      <c r="AS770" s="141">
        <f>IF($H770&gt;0,AP770,0)</f>
        <v>0</v>
      </c>
      <c r="AT770" s="141">
        <f>IF(AS770&gt;0,1,0)</f>
        <v>0</v>
      </c>
      <c r="AU770" s="141">
        <f>IF($H770&gt;0,#REF!,0)</f>
        <v>0</v>
      </c>
      <c r="AV770" s="141">
        <f>IF(AU770&gt;0,1,0)</f>
        <v>0</v>
      </c>
      <c r="AW770" s="141">
        <f>IF($H770&gt;0,#REF!,0)</f>
        <v>0</v>
      </c>
      <c r="AX770" s="141">
        <f>IF(AW770&gt;0,1,0)</f>
        <v>0</v>
      </c>
      <c r="AY770" s="247">
        <f t="shared" si="4274"/>
        <v>0</v>
      </c>
      <c r="AZ770" s="85"/>
      <c r="BA770" s="86">
        <v>0</v>
      </c>
    </row>
    <row r="771" spans="1:53" ht="45.75" hidden="1" x14ac:dyDescent="0.65">
      <c r="A771" s="87" t="str">
        <f>IF(E771+G771&gt;0,A770,"")</f>
        <v/>
      </c>
      <c r="B771" s="87" t="str">
        <f>IF(E771+G771&gt;0,B770,"")</f>
        <v/>
      </c>
      <c r="C771" s="76" t="s">
        <v>46</v>
      </c>
      <c r="D771" s="77" t="s">
        <v>46</v>
      </c>
      <c r="E771" s="78">
        <v>0</v>
      </c>
      <c r="F771" s="137">
        <v>1.1000000000000001</v>
      </c>
      <c r="G771" s="78">
        <v>0</v>
      </c>
      <c r="H771" s="249">
        <f t="shared" si="4273"/>
        <v>0</v>
      </c>
      <c r="I771" s="80">
        <f>SUMIF(Y$14:AT$14,C771,Y$6:AT$6)</f>
        <v>0</v>
      </c>
      <c r="J771" s="81">
        <f t="shared" ref="J771:J773" si="4566">IF(H771=0,ROUND(E771*I771,2),ROUND(H771*E771,2))</f>
        <v>0</v>
      </c>
      <c r="K771" s="80">
        <f t="shared" ref="K771:K773" si="4567">ROUND(F771*I771,2)</f>
        <v>0</v>
      </c>
      <c r="L771" s="81">
        <f t="shared" ref="L771:L773" si="4568">IF(H771=0,ROUND(ROUND(F771*I771,2)*G771,2),ROUND(G771*H771,2))</f>
        <v>0</v>
      </c>
      <c r="M771" s="81">
        <f t="shared" ref="M771:M773" si="4569">L771-ROUND(G771*I771,2)</f>
        <v>0</v>
      </c>
      <c r="N771" s="82"/>
      <c r="O771" s="81">
        <f t="shared" ref="O771:O773" si="4570">J771+L771+N771</f>
        <v>0</v>
      </c>
      <c r="Q771" s="83">
        <f t="shared" si="4282"/>
        <v>153.91</v>
      </c>
      <c r="R771" s="81">
        <f t="shared" ref="R771:R773" si="4571">ROUND(Q771*E771,2)</f>
        <v>0</v>
      </c>
      <c r="S771" s="83">
        <f t="shared" ref="S771:S773" si="4572">ROUND(F771*Q771,2)</f>
        <v>169.3</v>
      </c>
      <c r="T771" s="81">
        <f t="shared" ref="T771:T773" si="4573">ROUND(S771*G771,2)</f>
        <v>0</v>
      </c>
      <c r="U771" s="81">
        <f t="shared" ref="U771:U773" si="4574">T771-ROUND(Q771*G771,2)</f>
        <v>0</v>
      </c>
      <c r="V771" s="82"/>
      <c r="W771" s="81">
        <f t="shared" ref="W771:W773" si="4575">R771+T771+V771</f>
        <v>0</v>
      </c>
      <c r="X771" s="10"/>
      <c r="Y771" s="151"/>
      <c r="Z771" s="151"/>
      <c r="AA771" s="151"/>
      <c r="AB771" s="151"/>
      <c r="AC771" s="151"/>
      <c r="AD771" s="151"/>
      <c r="AE771" s="159"/>
      <c r="AF771" s="159"/>
      <c r="AG771" s="159"/>
      <c r="AH771" s="159"/>
      <c r="AI771" s="84">
        <f t="shared" ref="AI771" si="4576">IF($I771=AI$6,$E771,0)</f>
        <v>0</v>
      </c>
      <c r="AJ771" s="84">
        <f t="shared" si="4564"/>
        <v>0</v>
      </c>
      <c r="AK771" s="141">
        <f t="shared" ref="AK771:AK773" si="4577">IF($H771&gt;0,AI771,0)</f>
        <v>0</v>
      </c>
      <c r="AL771" s="141">
        <f t="shared" ref="AL771:AL773" si="4578">IF(AK771&gt;0,1,0)</f>
        <v>0</v>
      </c>
      <c r="AM771" s="141">
        <f t="shared" ref="AM771:AM773" si="4579">IF($H771&gt;0,AJ771,0)</f>
        <v>0</v>
      </c>
      <c r="AN771" s="141">
        <f t="shared" ref="AN771:AN773" si="4580">IF(AM771&gt;0,1,0)</f>
        <v>0</v>
      </c>
      <c r="AO771" s="84">
        <f t="shared" ref="AO771" si="4581">IF($I771=AO$6,$E771,0)</f>
        <v>0</v>
      </c>
      <c r="AP771" s="84">
        <f t="shared" si="4565"/>
        <v>0</v>
      </c>
      <c r="AQ771" s="141">
        <f t="shared" ref="AQ771:AQ773" si="4582">IF($H771&gt;0,AO771,0)</f>
        <v>0</v>
      </c>
      <c r="AR771" s="141">
        <f t="shared" ref="AR771:AR773" si="4583">IF(AQ771&gt;0,1,0)</f>
        <v>0</v>
      </c>
      <c r="AS771" s="141">
        <f t="shared" ref="AS771:AS773" si="4584">IF($H771&gt;0,AP771,0)</f>
        <v>0</v>
      </c>
      <c r="AT771" s="141">
        <f t="shared" ref="AT771:AT773" si="4585">IF(AS771&gt;0,1,0)</f>
        <v>0</v>
      </c>
      <c r="AU771" s="141">
        <f>IF($H771&gt;0,#REF!,0)</f>
        <v>0</v>
      </c>
      <c r="AV771" s="141">
        <f t="shared" ref="AV771:AV773" si="4586">IF(AU771&gt;0,1,0)</f>
        <v>0</v>
      </c>
      <c r="AW771" s="141">
        <f>IF($H771&gt;0,#REF!,0)</f>
        <v>0</v>
      </c>
      <c r="AX771" s="141">
        <f t="shared" ref="AX771:AX773" si="4587">IF(AW771&gt;0,1,0)</f>
        <v>0</v>
      </c>
      <c r="AY771" s="247">
        <f t="shared" si="4274"/>
        <v>0</v>
      </c>
      <c r="AZ771" s="85"/>
      <c r="BA771" s="86">
        <v>0</v>
      </c>
    </row>
    <row r="772" spans="1:53" ht="45.75" hidden="1" x14ac:dyDescent="0.65">
      <c r="A772" s="87" t="str">
        <f>IF(E772+G772&gt;0,A770,"")</f>
        <v/>
      </c>
      <c r="B772" s="87" t="str">
        <f>IF(E772+G772&gt;0,B770,"")</f>
        <v/>
      </c>
      <c r="C772" s="76" t="str">
        <f>C771</f>
        <v/>
      </c>
      <c r="D772" s="77" t="s">
        <v>46</v>
      </c>
      <c r="E772" s="78">
        <v>0</v>
      </c>
      <c r="F772" s="137">
        <v>1.5</v>
      </c>
      <c r="G772" s="78">
        <v>0</v>
      </c>
      <c r="H772" s="249">
        <f t="shared" si="4273"/>
        <v>0</v>
      </c>
      <c r="I772" s="80">
        <f>SUMIF(Y$14:AT$14,C772,Y$7:AT$7)</f>
        <v>0</v>
      </c>
      <c r="J772" s="81">
        <f t="shared" si="4566"/>
        <v>0</v>
      </c>
      <c r="K772" s="80">
        <f t="shared" si="4567"/>
        <v>0</v>
      </c>
      <c r="L772" s="81">
        <f t="shared" si="4568"/>
        <v>0</v>
      </c>
      <c r="M772" s="81">
        <f t="shared" si="4569"/>
        <v>0</v>
      </c>
      <c r="N772" s="82"/>
      <c r="O772" s="81">
        <f t="shared" si="4570"/>
        <v>0</v>
      </c>
      <c r="Q772" s="83">
        <f t="shared" si="4282"/>
        <v>153.91</v>
      </c>
      <c r="R772" s="81">
        <f t="shared" si="4571"/>
        <v>0</v>
      </c>
      <c r="S772" s="83">
        <f t="shared" si="4572"/>
        <v>230.87</v>
      </c>
      <c r="T772" s="81">
        <f t="shared" si="4573"/>
        <v>0</v>
      </c>
      <c r="U772" s="81">
        <f t="shared" si="4574"/>
        <v>0</v>
      </c>
      <c r="V772" s="82"/>
      <c r="W772" s="81">
        <f t="shared" si="4575"/>
        <v>0</v>
      </c>
      <c r="X772" s="10"/>
      <c r="Y772" s="151"/>
      <c r="Z772" s="151"/>
      <c r="AA772" s="151"/>
      <c r="AB772" s="151"/>
      <c r="AC772" s="151"/>
      <c r="AD772" s="151"/>
      <c r="AE772" s="159"/>
      <c r="AF772" s="159"/>
      <c r="AG772" s="159"/>
      <c r="AH772" s="159"/>
      <c r="AI772" s="84">
        <f>IF($I772=AI$7,$E772,0)</f>
        <v>0</v>
      </c>
      <c r="AJ772" s="84">
        <f>IF($K772=ROUND(AI$7*$F772,2),$G772,0)</f>
        <v>0</v>
      </c>
      <c r="AK772" s="141">
        <f t="shared" si="4577"/>
        <v>0</v>
      </c>
      <c r="AL772" s="141">
        <f t="shared" si="4578"/>
        <v>0</v>
      </c>
      <c r="AM772" s="141">
        <f t="shared" si="4579"/>
        <v>0</v>
      </c>
      <c r="AN772" s="141">
        <f t="shared" si="4580"/>
        <v>0</v>
      </c>
      <c r="AO772" s="84">
        <f>IF($I772=AO$7,$E772,0)</f>
        <v>0</v>
      </c>
      <c r="AP772" s="84">
        <f>IF($K772=ROUND(AO$7*$F772,2),$G772,0)</f>
        <v>0</v>
      </c>
      <c r="AQ772" s="141">
        <f t="shared" si="4582"/>
        <v>0</v>
      </c>
      <c r="AR772" s="141">
        <f t="shared" si="4583"/>
        <v>0</v>
      </c>
      <c r="AS772" s="141">
        <f t="shared" si="4584"/>
        <v>0</v>
      </c>
      <c r="AT772" s="141">
        <f t="shared" si="4585"/>
        <v>0</v>
      </c>
      <c r="AU772" s="141">
        <f>IF($H772&gt;0,#REF!,0)</f>
        <v>0</v>
      </c>
      <c r="AV772" s="141">
        <f t="shared" si="4586"/>
        <v>0</v>
      </c>
      <c r="AW772" s="141">
        <f>IF($H772&gt;0,#REF!,0)</f>
        <v>0</v>
      </c>
      <c r="AX772" s="141">
        <f t="shared" si="4587"/>
        <v>0</v>
      </c>
      <c r="AY772" s="247">
        <f t="shared" si="4274"/>
        <v>0</v>
      </c>
      <c r="AZ772" s="85"/>
      <c r="BA772" s="86">
        <v>0</v>
      </c>
    </row>
    <row r="773" spans="1:53" ht="45.75" hidden="1" x14ac:dyDescent="0.65">
      <c r="A773" s="87" t="str">
        <f>IF(E773+G773&gt;0,A770,"")</f>
        <v/>
      </c>
      <c r="B773" s="87" t="str">
        <f>IF(E773+G773&gt;0,B770,"")</f>
        <v/>
      </c>
      <c r="C773" s="76" t="str">
        <f>C771</f>
        <v/>
      </c>
      <c r="D773" s="77" t="s">
        <v>46</v>
      </c>
      <c r="E773" s="78">
        <v>0</v>
      </c>
      <c r="F773" s="137">
        <v>1.1000000000000001</v>
      </c>
      <c r="G773" s="78">
        <v>0</v>
      </c>
      <c r="H773" s="249">
        <f t="shared" si="4273"/>
        <v>0</v>
      </c>
      <c r="I773" s="80">
        <f>SUMIF(Y$14:AT$14,C773,Y$7:AT$7)</f>
        <v>0</v>
      </c>
      <c r="J773" s="81">
        <f t="shared" si="4566"/>
        <v>0</v>
      </c>
      <c r="K773" s="80">
        <f t="shared" si="4567"/>
        <v>0</v>
      </c>
      <c r="L773" s="81">
        <f t="shared" si="4568"/>
        <v>0</v>
      </c>
      <c r="M773" s="81">
        <f t="shared" si="4569"/>
        <v>0</v>
      </c>
      <c r="N773" s="82"/>
      <c r="O773" s="81">
        <f t="shared" si="4570"/>
        <v>0</v>
      </c>
      <c r="Q773" s="83">
        <f t="shared" si="4282"/>
        <v>153.91</v>
      </c>
      <c r="R773" s="81">
        <f t="shared" si="4571"/>
        <v>0</v>
      </c>
      <c r="S773" s="83">
        <f t="shared" si="4572"/>
        <v>169.3</v>
      </c>
      <c r="T773" s="81">
        <f t="shared" si="4573"/>
        <v>0</v>
      </c>
      <c r="U773" s="81">
        <f t="shared" si="4574"/>
        <v>0</v>
      </c>
      <c r="V773" s="82"/>
      <c r="W773" s="81">
        <f t="shared" si="4575"/>
        <v>0</v>
      </c>
      <c r="X773" s="10"/>
      <c r="Y773" s="151"/>
      <c r="Z773" s="151"/>
      <c r="AA773" s="151"/>
      <c r="AB773" s="151"/>
      <c r="AC773" s="151"/>
      <c r="AD773" s="151"/>
      <c r="AE773" s="159"/>
      <c r="AF773" s="159"/>
      <c r="AG773" s="159"/>
      <c r="AH773" s="159"/>
      <c r="AI773" s="84">
        <f>IF($I773=AI$7,$E773,0)</f>
        <v>0</v>
      </c>
      <c r="AJ773" s="84">
        <f>IF($K773=ROUND(AI$7*$F773,2),$G773,0)</f>
        <v>0</v>
      </c>
      <c r="AK773" s="141">
        <f t="shared" si="4577"/>
        <v>0</v>
      </c>
      <c r="AL773" s="141">
        <f t="shared" si="4578"/>
        <v>0</v>
      </c>
      <c r="AM773" s="141">
        <f t="shared" si="4579"/>
        <v>0</v>
      </c>
      <c r="AN773" s="141">
        <f t="shared" si="4580"/>
        <v>0</v>
      </c>
      <c r="AO773" s="84">
        <f>IF($I773=AO$7,$E773,0)</f>
        <v>0</v>
      </c>
      <c r="AP773" s="84">
        <f>IF($K773=ROUND(AO$7*$F773,2),$G773,0)</f>
        <v>0</v>
      </c>
      <c r="AQ773" s="141">
        <f t="shared" si="4582"/>
        <v>0</v>
      </c>
      <c r="AR773" s="141">
        <f t="shared" si="4583"/>
        <v>0</v>
      </c>
      <c r="AS773" s="141">
        <f t="shared" si="4584"/>
        <v>0</v>
      </c>
      <c r="AT773" s="141">
        <f t="shared" si="4585"/>
        <v>0</v>
      </c>
      <c r="AU773" s="141">
        <f>IF($H773&gt;0,#REF!,0)</f>
        <v>0</v>
      </c>
      <c r="AV773" s="141">
        <f t="shared" si="4586"/>
        <v>0</v>
      </c>
      <c r="AW773" s="141">
        <f>IF($H773&gt;0,#REF!,0)</f>
        <v>0</v>
      </c>
      <c r="AX773" s="141">
        <f t="shared" si="4587"/>
        <v>0</v>
      </c>
      <c r="AY773" s="247">
        <f t="shared" si="4274"/>
        <v>0</v>
      </c>
      <c r="AZ773" s="85"/>
      <c r="BA773" s="86">
        <v>0</v>
      </c>
    </row>
    <row r="774" spans="1:53" ht="45.75" hidden="1" x14ac:dyDescent="0.65">
      <c r="A774" s="74" t="s">
        <v>46</v>
      </c>
      <c r="B774" s="74" t="s">
        <v>46</v>
      </c>
      <c r="C774" s="76" t="str">
        <f>C775</f>
        <v/>
      </c>
      <c r="D774" s="77" t="s">
        <v>46</v>
      </c>
      <c r="E774" s="78">
        <v>0</v>
      </c>
      <c r="F774" s="137">
        <v>1.5</v>
      </c>
      <c r="G774" s="78">
        <v>0</v>
      </c>
      <c r="H774" s="249">
        <f t="shared" si="4273"/>
        <v>0</v>
      </c>
      <c r="I774" s="80">
        <f>SUMIF(Y$14:AT$14,C774,Y$6:AT$6)</f>
        <v>0</v>
      </c>
      <c r="J774" s="81">
        <f>IF(H774=0,ROUND(E774*I774,2),ROUND(H774*E774,2))</f>
        <v>0</v>
      </c>
      <c r="K774" s="80">
        <f>ROUND(F774*I774,2)</f>
        <v>0</v>
      </c>
      <c r="L774" s="81">
        <f>IF(H774=0,ROUND(ROUND(F774*I774,2)*G774,2),ROUND(G774*H774,2))</f>
        <v>0</v>
      </c>
      <c r="M774" s="81">
        <f>L774-ROUND(G774*I774,2)</f>
        <v>0</v>
      </c>
      <c r="N774" s="82"/>
      <c r="O774" s="81">
        <f>J774+L774+N774</f>
        <v>0</v>
      </c>
      <c r="Q774" s="83">
        <f t="shared" si="4282"/>
        <v>153.91</v>
      </c>
      <c r="R774" s="81">
        <f>ROUND(Q774*E774,2)</f>
        <v>0</v>
      </c>
      <c r="S774" s="83">
        <f>ROUND(F774*Q774,2)</f>
        <v>230.87</v>
      </c>
      <c r="T774" s="81">
        <f>ROUND(S774*G774,2)</f>
        <v>0</v>
      </c>
      <c r="U774" s="81">
        <f>T774-ROUND(Q774*G774,2)</f>
        <v>0</v>
      </c>
      <c r="V774" s="82"/>
      <c r="W774" s="81">
        <f>R774+T774+V774</f>
        <v>0</v>
      </c>
      <c r="X774" s="10"/>
      <c r="Y774" s="151"/>
      <c r="Z774" s="151"/>
      <c r="AA774" s="151"/>
      <c r="AB774" s="151"/>
      <c r="AC774" s="151"/>
      <c r="AD774" s="151"/>
      <c r="AE774" s="159"/>
      <c r="AF774" s="159"/>
      <c r="AG774" s="159"/>
      <c r="AH774" s="159"/>
      <c r="AI774" s="84">
        <f>IF($I774=AI$6,$E774,0)</f>
        <v>0</v>
      </c>
      <c r="AJ774" s="84">
        <f t="shared" ref="AJ774:AJ775" si="4588">IF($K774=ROUND(AI$6*$F774,2),$G774,0)</f>
        <v>0</v>
      </c>
      <c r="AK774" s="141">
        <f>IF($H774&gt;0,AI774,0)</f>
        <v>0</v>
      </c>
      <c r="AL774" s="141">
        <f>IF(AK774&gt;0,1,0)</f>
        <v>0</v>
      </c>
      <c r="AM774" s="141">
        <f>IF($H774&gt;0,AJ774,0)</f>
        <v>0</v>
      </c>
      <c r="AN774" s="141">
        <f>IF(AM774&gt;0,1,0)</f>
        <v>0</v>
      </c>
      <c r="AO774" s="84">
        <f>IF($I774=AO$6,$E774,0)</f>
        <v>0</v>
      </c>
      <c r="AP774" s="84">
        <f t="shared" ref="AP774:AP775" si="4589">IF($K774=ROUND(AO$6*$F774,2),$G774,0)</f>
        <v>0</v>
      </c>
      <c r="AQ774" s="141">
        <f>IF($H774&gt;0,AO774,0)</f>
        <v>0</v>
      </c>
      <c r="AR774" s="141">
        <f>IF(AQ774&gt;0,1,0)</f>
        <v>0</v>
      </c>
      <c r="AS774" s="141">
        <f>IF($H774&gt;0,AP774,0)</f>
        <v>0</v>
      </c>
      <c r="AT774" s="141">
        <f>IF(AS774&gt;0,1,0)</f>
        <v>0</v>
      </c>
      <c r="AU774" s="141">
        <f>IF($H774&gt;0,#REF!,0)</f>
        <v>0</v>
      </c>
      <c r="AV774" s="141">
        <f>IF(AU774&gt;0,1,0)</f>
        <v>0</v>
      </c>
      <c r="AW774" s="141">
        <f>IF($H774&gt;0,#REF!,0)</f>
        <v>0</v>
      </c>
      <c r="AX774" s="141">
        <f>IF(AW774&gt;0,1,0)</f>
        <v>0</v>
      </c>
      <c r="AY774" s="247">
        <f t="shared" si="4274"/>
        <v>0</v>
      </c>
      <c r="AZ774" s="85"/>
      <c r="BA774" s="86">
        <v>0</v>
      </c>
    </row>
    <row r="775" spans="1:53" ht="45.75" hidden="1" x14ac:dyDescent="0.65">
      <c r="A775" s="87" t="str">
        <f>IF(E775+G775&gt;0,A774,"")</f>
        <v/>
      </c>
      <c r="B775" s="87" t="str">
        <f>IF(E775+G775&gt;0,B774,"")</f>
        <v/>
      </c>
      <c r="C775" s="76" t="s">
        <v>46</v>
      </c>
      <c r="D775" s="77" t="s">
        <v>46</v>
      </c>
      <c r="E775" s="78">
        <v>0</v>
      </c>
      <c r="F775" s="137">
        <v>1.1000000000000001</v>
      </c>
      <c r="G775" s="78">
        <v>0</v>
      </c>
      <c r="H775" s="249">
        <f t="shared" si="4273"/>
        <v>0</v>
      </c>
      <c r="I775" s="80">
        <f>SUMIF(Y$14:AT$14,C775,Y$6:AT$6)</f>
        <v>0</v>
      </c>
      <c r="J775" s="81">
        <f t="shared" ref="J775:J777" si="4590">IF(H775=0,ROUND(E775*I775,2),ROUND(H775*E775,2))</f>
        <v>0</v>
      </c>
      <c r="K775" s="80">
        <f t="shared" ref="K775:K777" si="4591">ROUND(F775*I775,2)</f>
        <v>0</v>
      </c>
      <c r="L775" s="81">
        <f t="shared" ref="L775:L777" si="4592">IF(H775=0,ROUND(ROUND(F775*I775,2)*G775,2),ROUND(G775*H775,2))</f>
        <v>0</v>
      </c>
      <c r="M775" s="81">
        <f t="shared" ref="M775:M777" si="4593">L775-ROUND(G775*I775,2)</f>
        <v>0</v>
      </c>
      <c r="N775" s="82"/>
      <c r="O775" s="81">
        <f t="shared" ref="O775:O777" si="4594">J775+L775+N775</f>
        <v>0</v>
      </c>
      <c r="Q775" s="83">
        <f t="shared" si="4282"/>
        <v>153.91</v>
      </c>
      <c r="R775" s="81">
        <f t="shared" ref="R775:R777" si="4595">ROUND(Q775*E775,2)</f>
        <v>0</v>
      </c>
      <c r="S775" s="83">
        <f t="shared" ref="S775:S777" si="4596">ROUND(F775*Q775,2)</f>
        <v>169.3</v>
      </c>
      <c r="T775" s="81">
        <f t="shared" ref="T775:T777" si="4597">ROUND(S775*G775,2)</f>
        <v>0</v>
      </c>
      <c r="U775" s="81">
        <f t="shared" ref="U775:U777" si="4598">T775-ROUND(Q775*G775,2)</f>
        <v>0</v>
      </c>
      <c r="V775" s="82"/>
      <c r="W775" s="81">
        <f t="shared" ref="W775:W777" si="4599">R775+T775+V775</f>
        <v>0</v>
      </c>
      <c r="X775" s="10"/>
      <c r="Y775" s="151"/>
      <c r="Z775" s="151"/>
      <c r="AA775" s="151"/>
      <c r="AB775" s="151"/>
      <c r="AC775" s="151"/>
      <c r="AD775" s="151"/>
      <c r="AE775" s="159"/>
      <c r="AF775" s="159"/>
      <c r="AG775" s="159"/>
      <c r="AH775" s="159"/>
      <c r="AI775" s="84">
        <f t="shared" ref="AI775" si="4600">IF($I775=AI$6,$E775,0)</f>
        <v>0</v>
      </c>
      <c r="AJ775" s="84">
        <f t="shared" si="4588"/>
        <v>0</v>
      </c>
      <c r="AK775" s="141">
        <f t="shared" ref="AK775:AK777" si="4601">IF($H775&gt;0,AI775,0)</f>
        <v>0</v>
      </c>
      <c r="AL775" s="141">
        <f t="shared" ref="AL775:AL777" si="4602">IF(AK775&gt;0,1,0)</f>
        <v>0</v>
      </c>
      <c r="AM775" s="141">
        <f t="shared" ref="AM775:AM777" si="4603">IF($H775&gt;0,AJ775,0)</f>
        <v>0</v>
      </c>
      <c r="AN775" s="141">
        <f t="shared" ref="AN775:AN777" si="4604">IF(AM775&gt;0,1,0)</f>
        <v>0</v>
      </c>
      <c r="AO775" s="84">
        <f t="shared" ref="AO775" si="4605">IF($I775=AO$6,$E775,0)</f>
        <v>0</v>
      </c>
      <c r="AP775" s="84">
        <f t="shared" si="4589"/>
        <v>0</v>
      </c>
      <c r="AQ775" s="141">
        <f t="shared" ref="AQ775:AQ777" si="4606">IF($H775&gt;0,AO775,0)</f>
        <v>0</v>
      </c>
      <c r="AR775" s="141">
        <f t="shared" ref="AR775:AR777" si="4607">IF(AQ775&gt;0,1,0)</f>
        <v>0</v>
      </c>
      <c r="AS775" s="141">
        <f t="shared" ref="AS775:AS777" si="4608">IF($H775&gt;0,AP775,0)</f>
        <v>0</v>
      </c>
      <c r="AT775" s="141">
        <f t="shared" ref="AT775:AT777" si="4609">IF(AS775&gt;0,1,0)</f>
        <v>0</v>
      </c>
      <c r="AU775" s="141">
        <f>IF($H775&gt;0,#REF!,0)</f>
        <v>0</v>
      </c>
      <c r="AV775" s="141">
        <f t="shared" ref="AV775:AV777" si="4610">IF(AU775&gt;0,1,0)</f>
        <v>0</v>
      </c>
      <c r="AW775" s="141">
        <f>IF($H775&gt;0,#REF!,0)</f>
        <v>0</v>
      </c>
      <c r="AX775" s="141">
        <f t="shared" ref="AX775:AX777" si="4611">IF(AW775&gt;0,1,0)</f>
        <v>0</v>
      </c>
      <c r="AY775" s="247">
        <f t="shared" si="4274"/>
        <v>0</v>
      </c>
      <c r="AZ775" s="85"/>
      <c r="BA775" s="86">
        <v>0</v>
      </c>
    </row>
    <row r="776" spans="1:53" ht="45.75" hidden="1" x14ac:dyDescent="0.65">
      <c r="A776" s="87" t="str">
        <f>IF(E776+G776&gt;0,A774,"")</f>
        <v/>
      </c>
      <c r="B776" s="87" t="str">
        <f>IF(E776+G776&gt;0,B774,"")</f>
        <v/>
      </c>
      <c r="C776" s="76" t="str">
        <f>C775</f>
        <v/>
      </c>
      <c r="D776" s="77" t="s">
        <v>46</v>
      </c>
      <c r="E776" s="78">
        <v>0</v>
      </c>
      <c r="F776" s="137">
        <v>1.5</v>
      </c>
      <c r="G776" s="78">
        <v>0</v>
      </c>
      <c r="H776" s="249">
        <f t="shared" si="4273"/>
        <v>0</v>
      </c>
      <c r="I776" s="80">
        <f>SUMIF(Y$14:AT$14,C776,Y$7:AT$7)</f>
        <v>0</v>
      </c>
      <c r="J776" s="81">
        <f t="shared" si="4590"/>
        <v>0</v>
      </c>
      <c r="K776" s="80">
        <f t="shared" si="4591"/>
        <v>0</v>
      </c>
      <c r="L776" s="81">
        <f t="shared" si="4592"/>
        <v>0</v>
      </c>
      <c r="M776" s="81">
        <f t="shared" si="4593"/>
        <v>0</v>
      </c>
      <c r="N776" s="82"/>
      <c r="O776" s="81">
        <f t="shared" si="4594"/>
        <v>0</v>
      </c>
      <c r="Q776" s="83">
        <f t="shared" si="4282"/>
        <v>153.91</v>
      </c>
      <c r="R776" s="81">
        <f t="shared" si="4595"/>
        <v>0</v>
      </c>
      <c r="S776" s="83">
        <f t="shared" si="4596"/>
        <v>230.87</v>
      </c>
      <c r="T776" s="81">
        <f t="shared" si="4597"/>
        <v>0</v>
      </c>
      <c r="U776" s="81">
        <f t="shared" si="4598"/>
        <v>0</v>
      </c>
      <c r="V776" s="82"/>
      <c r="W776" s="81">
        <f t="shared" si="4599"/>
        <v>0</v>
      </c>
      <c r="X776" s="10"/>
      <c r="Y776" s="151"/>
      <c r="Z776" s="151"/>
      <c r="AA776" s="151"/>
      <c r="AB776" s="151"/>
      <c r="AC776" s="151"/>
      <c r="AD776" s="151"/>
      <c r="AE776" s="159"/>
      <c r="AF776" s="159"/>
      <c r="AG776" s="159"/>
      <c r="AH776" s="159"/>
      <c r="AI776" s="84">
        <f>IF($I776=AI$7,$E776,0)</f>
        <v>0</v>
      </c>
      <c r="AJ776" s="84">
        <f>IF($K776=ROUND(AI$7*$F776,2),$G776,0)</f>
        <v>0</v>
      </c>
      <c r="AK776" s="141">
        <f t="shared" si="4601"/>
        <v>0</v>
      </c>
      <c r="AL776" s="141">
        <f t="shared" si="4602"/>
        <v>0</v>
      </c>
      <c r="AM776" s="141">
        <f t="shared" si="4603"/>
        <v>0</v>
      </c>
      <c r="AN776" s="141">
        <f t="shared" si="4604"/>
        <v>0</v>
      </c>
      <c r="AO776" s="84">
        <f>IF($I776=AO$7,$E776,0)</f>
        <v>0</v>
      </c>
      <c r="AP776" s="84">
        <f>IF($K776=ROUND(AO$7*$F776,2),$G776,0)</f>
        <v>0</v>
      </c>
      <c r="AQ776" s="141">
        <f t="shared" si="4606"/>
        <v>0</v>
      </c>
      <c r="AR776" s="141">
        <f t="shared" si="4607"/>
        <v>0</v>
      </c>
      <c r="AS776" s="141">
        <f t="shared" si="4608"/>
        <v>0</v>
      </c>
      <c r="AT776" s="141">
        <f t="shared" si="4609"/>
        <v>0</v>
      </c>
      <c r="AU776" s="141">
        <f>IF($H776&gt;0,#REF!,0)</f>
        <v>0</v>
      </c>
      <c r="AV776" s="141">
        <f t="shared" si="4610"/>
        <v>0</v>
      </c>
      <c r="AW776" s="141">
        <f>IF($H776&gt;0,#REF!,0)</f>
        <v>0</v>
      </c>
      <c r="AX776" s="141">
        <f t="shared" si="4611"/>
        <v>0</v>
      </c>
      <c r="AY776" s="247">
        <f t="shared" si="4274"/>
        <v>0</v>
      </c>
      <c r="AZ776" s="85"/>
      <c r="BA776" s="86">
        <v>0</v>
      </c>
    </row>
    <row r="777" spans="1:53" ht="45.75" hidden="1" x14ac:dyDescent="0.65">
      <c r="A777" s="87" t="str">
        <f>IF(E777+G777&gt;0,A774,"")</f>
        <v/>
      </c>
      <c r="B777" s="87" t="str">
        <f>IF(E777+G777&gt;0,B774,"")</f>
        <v/>
      </c>
      <c r="C777" s="76" t="str">
        <f>C775</f>
        <v/>
      </c>
      <c r="D777" s="77" t="s">
        <v>46</v>
      </c>
      <c r="E777" s="78">
        <v>0</v>
      </c>
      <c r="F777" s="137">
        <v>1.1000000000000001</v>
      </c>
      <c r="G777" s="78">
        <v>0</v>
      </c>
      <c r="H777" s="249">
        <f t="shared" si="4273"/>
        <v>0</v>
      </c>
      <c r="I777" s="80">
        <f>SUMIF(Y$14:AT$14,C777,Y$7:AT$7)</f>
        <v>0</v>
      </c>
      <c r="J777" s="81">
        <f t="shared" si="4590"/>
        <v>0</v>
      </c>
      <c r="K777" s="80">
        <f t="shared" si="4591"/>
        <v>0</v>
      </c>
      <c r="L777" s="81">
        <f t="shared" si="4592"/>
        <v>0</v>
      </c>
      <c r="M777" s="81">
        <f t="shared" si="4593"/>
        <v>0</v>
      </c>
      <c r="N777" s="82"/>
      <c r="O777" s="81">
        <f t="shared" si="4594"/>
        <v>0</v>
      </c>
      <c r="Q777" s="83">
        <f t="shared" si="4282"/>
        <v>153.91</v>
      </c>
      <c r="R777" s="81">
        <f t="shared" si="4595"/>
        <v>0</v>
      </c>
      <c r="S777" s="83">
        <f t="shared" si="4596"/>
        <v>169.3</v>
      </c>
      <c r="T777" s="81">
        <f t="shared" si="4597"/>
        <v>0</v>
      </c>
      <c r="U777" s="81">
        <f t="shared" si="4598"/>
        <v>0</v>
      </c>
      <c r="V777" s="82"/>
      <c r="W777" s="81">
        <f t="shared" si="4599"/>
        <v>0</v>
      </c>
      <c r="X777" s="10"/>
      <c r="Y777" s="151"/>
      <c r="Z777" s="151"/>
      <c r="AA777" s="151"/>
      <c r="AB777" s="151"/>
      <c r="AC777" s="151"/>
      <c r="AD777" s="151"/>
      <c r="AE777" s="159"/>
      <c r="AF777" s="159"/>
      <c r="AG777" s="159"/>
      <c r="AH777" s="159"/>
      <c r="AI777" s="84">
        <f>IF($I777=AI$7,$E777,0)</f>
        <v>0</v>
      </c>
      <c r="AJ777" s="84">
        <f>IF($K777=ROUND(AI$7*$F777,2),$G777,0)</f>
        <v>0</v>
      </c>
      <c r="AK777" s="141">
        <f t="shared" si="4601"/>
        <v>0</v>
      </c>
      <c r="AL777" s="141">
        <f t="shared" si="4602"/>
        <v>0</v>
      </c>
      <c r="AM777" s="141">
        <f t="shared" si="4603"/>
        <v>0</v>
      </c>
      <c r="AN777" s="141">
        <f t="shared" si="4604"/>
        <v>0</v>
      </c>
      <c r="AO777" s="84">
        <f>IF($I777=AO$7,$E777,0)</f>
        <v>0</v>
      </c>
      <c r="AP777" s="84">
        <f>IF($K777=ROUND(AO$7*$F777,2),$G777,0)</f>
        <v>0</v>
      </c>
      <c r="AQ777" s="141">
        <f t="shared" si="4606"/>
        <v>0</v>
      </c>
      <c r="AR777" s="141">
        <f t="shared" si="4607"/>
        <v>0</v>
      </c>
      <c r="AS777" s="141">
        <f t="shared" si="4608"/>
        <v>0</v>
      </c>
      <c r="AT777" s="141">
        <f t="shared" si="4609"/>
        <v>0</v>
      </c>
      <c r="AU777" s="141">
        <f>IF($H777&gt;0,#REF!,0)</f>
        <v>0</v>
      </c>
      <c r="AV777" s="141">
        <f t="shared" si="4610"/>
        <v>0</v>
      </c>
      <c r="AW777" s="141">
        <f>IF($H777&gt;0,#REF!,0)</f>
        <v>0</v>
      </c>
      <c r="AX777" s="141">
        <f t="shared" si="4611"/>
        <v>0</v>
      </c>
      <c r="AY777" s="247">
        <f t="shared" si="4274"/>
        <v>0</v>
      </c>
      <c r="AZ777" s="85"/>
      <c r="BA777" s="86">
        <v>0</v>
      </c>
    </row>
    <row r="778" spans="1:53" ht="45.75" hidden="1" x14ac:dyDescent="0.65">
      <c r="A778" s="74" t="s">
        <v>46</v>
      </c>
      <c r="B778" s="74" t="s">
        <v>46</v>
      </c>
      <c r="C778" s="76" t="str">
        <f>C779</f>
        <v/>
      </c>
      <c r="D778" s="77" t="s">
        <v>46</v>
      </c>
      <c r="E778" s="78">
        <v>0</v>
      </c>
      <c r="F778" s="137">
        <v>1.5</v>
      </c>
      <c r="G778" s="78">
        <v>0</v>
      </c>
      <c r="H778" s="249">
        <f t="shared" si="4273"/>
        <v>0</v>
      </c>
      <c r="I778" s="80">
        <f>SUMIF(Y$14:AT$14,C778,Y$6:AT$6)</f>
        <v>0</v>
      </c>
      <c r="J778" s="81">
        <f>IF(H778=0,ROUND(E778*I778,2),ROUND(H778*E778,2))</f>
        <v>0</v>
      </c>
      <c r="K778" s="80">
        <f>ROUND(F778*I778,2)</f>
        <v>0</v>
      </c>
      <c r="L778" s="81">
        <f>IF(H778=0,ROUND(ROUND(F778*I778,2)*G778,2),ROUND(G778*H778,2))</f>
        <v>0</v>
      </c>
      <c r="M778" s="81">
        <f>L778-ROUND(G778*I778,2)</f>
        <v>0</v>
      </c>
      <c r="N778" s="82"/>
      <c r="O778" s="81">
        <f>J778+L778+N778</f>
        <v>0</v>
      </c>
      <c r="Q778" s="83">
        <f t="shared" si="4282"/>
        <v>153.91</v>
      </c>
      <c r="R778" s="81">
        <f>ROUND(Q778*E778,2)</f>
        <v>0</v>
      </c>
      <c r="S778" s="83">
        <f>ROUND(F778*Q778,2)</f>
        <v>230.87</v>
      </c>
      <c r="T778" s="81">
        <f>ROUND(S778*G778,2)</f>
        <v>0</v>
      </c>
      <c r="U778" s="81">
        <f>T778-ROUND(Q778*G778,2)</f>
        <v>0</v>
      </c>
      <c r="V778" s="82"/>
      <c r="W778" s="81">
        <f>R778+T778+V778</f>
        <v>0</v>
      </c>
      <c r="X778" s="10"/>
      <c r="Y778" s="151"/>
      <c r="Z778" s="151"/>
      <c r="AA778" s="151"/>
      <c r="AB778" s="151"/>
      <c r="AC778" s="151"/>
      <c r="AD778" s="151"/>
      <c r="AE778" s="159"/>
      <c r="AF778" s="159"/>
      <c r="AG778" s="159"/>
      <c r="AH778" s="159"/>
      <c r="AI778" s="84">
        <f>IF($I778=AI$6,$E778,0)</f>
        <v>0</v>
      </c>
      <c r="AJ778" s="84">
        <f t="shared" ref="AJ778:AJ779" si="4612">IF($K778=ROUND(AI$6*$F778,2),$G778,0)</f>
        <v>0</v>
      </c>
      <c r="AK778" s="141">
        <f>IF($H778&gt;0,AI778,0)</f>
        <v>0</v>
      </c>
      <c r="AL778" s="141">
        <f>IF(AK778&gt;0,1,0)</f>
        <v>0</v>
      </c>
      <c r="AM778" s="141">
        <f>IF($H778&gt;0,AJ778,0)</f>
        <v>0</v>
      </c>
      <c r="AN778" s="141">
        <f>IF(AM778&gt;0,1,0)</f>
        <v>0</v>
      </c>
      <c r="AO778" s="84">
        <f>IF($I778=AO$6,$E778,0)</f>
        <v>0</v>
      </c>
      <c r="AP778" s="84">
        <f t="shared" ref="AP778:AP779" si="4613">IF($K778=ROUND(AO$6*$F778,2),$G778,0)</f>
        <v>0</v>
      </c>
      <c r="AQ778" s="141">
        <f>IF($H778&gt;0,AO778,0)</f>
        <v>0</v>
      </c>
      <c r="AR778" s="141">
        <f>IF(AQ778&gt;0,1,0)</f>
        <v>0</v>
      </c>
      <c r="AS778" s="141">
        <f>IF($H778&gt;0,AP778,0)</f>
        <v>0</v>
      </c>
      <c r="AT778" s="141">
        <f>IF(AS778&gt;0,1,0)</f>
        <v>0</v>
      </c>
      <c r="AU778" s="141">
        <f>IF($H778&gt;0,#REF!,0)</f>
        <v>0</v>
      </c>
      <c r="AV778" s="141">
        <f>IF(AU778&gt;0,1,0)</f>
        <v>0</v>
      </c>
      <c r="AW778" s="141">
        <f>IF($H778&gt;0,#REF!,0)</f>
        <v>0</v>
      </c>
      <c r="AX778" s="141">
        <f>IF(AW778&gt;0,1,0)</f>
        <v>0</v>
      </c>
      <c r="AY778" s="247">
        <f t="shared" si="4274"/>
        <v>0</v>
      </c>
      <c r="AZ778" s="85"/>
      <c r="BA778" s="86">
        <v>0</v>
      </c>
    </row>
    <row r="779" spans="1:53" ht="45.75" hidden="1" x14ac:dyDescent="0.65">
      <c r="A779" s="87" t="str">
        <f>IF(E779+G779&gt;0,A778,"")</f>
        <v/>
      </c>
      <c r="B779" s="87" t="str">
        <f>IF(E779+G779&gt;0,B778,"")</f>
        <v/>
      </c>
      <c r="C779" s="76" t="s">
        <v>46</v>
      </c>
      <c r="D779" s="77" t="s">
        <v>46</v>
      </c>
      <c r="E779" s="78">
        <v>0</v>
      </c>
      <c r="F779" s="137">
        <v>1.1000000000000001</v>
      </c>
      <c r="G779" s="78">
        <v>0</v>
      </c>
      <c r="H779" s="249">
        <f t="shared" si="4273"/>
        <v>0</v>
      </c>
      <c r="I779" s="80">
        <f>SUMIF(Y$14:AT$14,C779,Y$6:AT$6)</f>
        <v>0</v>
      </c>
      <c r="J779" s="81">
        <f t="shared" ref="J779:J781" si="4614">IF(H779=0,ROUND(E779*I779,2),ROUND(H779*E779,2))</f>
        <v>0</v>
      </c>
      <c r="K779" s="80">
        <f t="shared" ref="K779:K781" si="4615">ROUND(F779*I779,2)</f>
        <v>0</v>
      </c>
      <c r="L779" s="81">
        <f t="shared" ref="L779:L781" si="4616">IF(H779=0,ROUND(ROUND(F779*I779,2)*G779,2),ROUND(G779*H779,2))</f>
        <v>0</v>
      </c>
      <c r="M779" s="81">
        <f t="shared" ref="M779:M781" si="4617">L779-ROUND(G779*I779,2)</f>
        <v>0</v>
      </c>
      <c r="N779" s="82"/>
      <c r="O779" s="81">
        <f t="shared" ref="O779:O781" si="4618">J779+L779+N779</f>
        <v>0</v>
      </c>
      <c r="Q779" s="83">
        <f t="shared" si="4282"/>
        <v>153.91</v>
      </c>
      <c r="R779" s="81">
        <f t="shared" ref="R779:R781" si="4619">ROUND(Q779*E779,2)</f>
        <v>0</v>
      </c>
      <c r="S779" s="83">
        <f t="shared" ref="S779:S781" si="4620">ROUND(F779*Q779,2)</f>
        <v>169.3</v>
      </c>
      <c r="T779" s="81">
        <f t="shared" ref="T779:T781" si="4621">ROUND(S779*G779,2)</f>
        <v>0</v>
      </c>
      <c r="U779" s="81">
        <f t="shared" ref="U779:U781" si="4622">T779-ROUND(Q779*G779,2)</f>
        <v>0</v>
      </c>
      <c r="V779" s="82"/>
      <c r="W779" s="81">
        <f t="shared" ref="W779:W781" si="4623">R779+T779+V779</f>
        <v>0</v>
      </c>
      <c r="X779" s="10"/>
      <c r="Y779" s="151"/>
      <c r="Z779" s="151"/>
      <c r="AA779" s="151"/>
      <c r="AB779" s="151"/>
      <c r="AC779" s="151"/>
      <c r="AD779" s="151"/>
      <c r="AE779" s="159"/>
      <c r="AF779" s="159"/>
      <c r="AG779" s="159"/>
      <c r="AH779" s="159"/>
      <c r="AI779" s="84">
        <f t="shared" ref="AI779" si="4624">IF($I779=AI$6,$E779,0)</f>
        <v>0</v>
      </c>
      <c r="AJ779" s="84">
        <f t="shared" si="4612"/>
        <v>0</v>
      </c>
      <c r="AK779" s="141">
        <f t="shared" ref="AK779:AK781" si="4625">IF($H779&gt;0,AI779,0)</f>
        <v>0</v>
      </c>
      <c r="AL779" s="141">
        <f t="shared" ref="AL779:AL781" si="4626">IF(AK779&gt;0,1,0)</f>
        <v>0</v>
      </c>
      <c r="AM779" s="141">
        <f t="shared" ref="AM779:AM781" si="4627">IF($H779&gt;0,AJ779,0)</f>
        <v>0</v>
      </c>
      <c r="AN779" s="141">
        <f t="shared" ref="AN779:AN781" si="4628">IF(AM779&gt;0,1,0)</f>
        <v>0</v>
      </c>
      <c r="AO779" s="84">
        <f t="shared" ref="AO779" si="4629">IF($I779=AO$6,$E779,0)</f>
        <v>0</v>
      </c>
      <c r="AP779" s="84">
        <f t="shared" si="4613"/>
        <v>0</v>
      </c>
      <c r="AQ779" s="141">
        <f t="shared" ref="AQ779:AQ781" si="4630">IF($H779&gt;0,AO779,0)</f>
        <v>0</v>
      </c>
      <c r="AR779" s="141">
        <f t="shared" ref="AR779:AR781" si="4631">IF(AQ779&gt;0,1,0)</f>
        <v>0</v>
      </c>
      <c r="AS779" s="141">
        <f t="shared" ref="AS779:AS781" si="4632">IF($H779&gt;0,AP779,0)</f>
        <v>0</v>
      </c>
      <c r="AT779" s="141">
        <f t="shared" ref="AT779:AT781" si="4633">IF(AS779&gt;0,1,0)</f>
        <v>0</v>
      </c>
      <c r="AU779" s="141">
        <f>IF($H779&gt;0,#REF!,0)</f>
        <v>0</v>
      </c>
      <c r="AV779" s="141">
        <f t="shared" ref="AV779:AV781" si="4634">IF(AU779&gt;0,1,0)</f>
        <v>0</v>
      </c>
      <c r="AW779" s="141">
        <f>IF($H779&gt;0,#REF!,0)</f>
        <v>0</v>
      </c>
      <c r="AX779" s="141">
        <f t="shared" ref="AX779:AX781" si="4635">IF(AW779&gt;0,1,0)</f>
        <v>0</v>
      </c>
      <c r="AY779" s="247">
        <f t="shared" si="4274"/>
        <v>0</v>
      </c>
      <c r="AZ779" s="85"/>
      <c r="BA779" s="86">
        <v>0</v>
      </c>
    </row>
    <row r="780" spans="1:53" ht="45.75" hidden="1" x14ac:dyDescent="0.65">
      <c r="A780" s="87" t="str">
        <f>IF(E780+G780&gt;0,A778,"")</f>
        <v/>
      </c>
      <c r="B780" s="87" t="str">
        <f>IF(E780+G780&gt;0,B778,"")</f>
        <v/>
      </c>
      <c r="C780" s="76" t="str">
        <f>C779</f>
        <v/>
      </c>
      <c r="D780" s="77" t="s">
        <v>46</v>
      </c>
      <c r="E780" s="78">
        <v>0</v>
      </c>
      <c r="F780" s="137">
        <v>1.5</v>
      </c>
      <c r="G780" s="78">
        <v>0</v>
      </c>
      <c r="H780" s="249">
        <f t="shared" si="4273"/>
        <v>0</v>
      </c>
      <c r="I780" s="80">
        <f>SUMIF(Y$14:AT$14,C780,Y$7:AT$7)</f>
        <v>0</v>
      </c>
      <c r="J780" s="81">
        <f t="shared" si="4614"/>
        <v>0</v>
      </c>
      <c r="K780" s="80">
        <f t="shared" si="4615"/>
        <v>0</v>
      </c>
      <c r="L780" s="81">
        <f t="shared" si="4616"/>
        <v>0</v>
      </c>
      <c r="M780" s="81">
        <f t="shared" si="4617"/>
        <v>0</v>
      </c>
      <c r="N780" s="82"/>
      <c r="O780" s="81">
        <f t="shared" si="4618"/>
        <v>0</v>
      </c>
      <c r="Q780" s="83">
        <f t="shared" si="4282"/>
        <v>153.91</v>
      </c>
      <c r="R780" s="81">
        <f t="shared" si="4619"/>
        <v>0</v>
      </c>
      <c r="S780" s="83">
        <f t="shared" si="4620"/>
        <v>230.87</v>
      </c>
      <c r="T780" s="81">
        <f t="shared" si="4621"/>
        <v>0</v>
      </c>
      <c r="U780" s="81">
        <f t="shared" si="4622"/>
        <v>0</v>
      </c>
      <c r="V780" s="82"/>
      <c r="W780" s="81">
        <f t="shared" si="4623"/>
        <v>0</v>
      </c>
      <c r="X780" s="10"/>
      <c r="Y780" s="151"/>
      <c r="Z780" s="151"/>
      <c r="AA780" s="151"/>
      <c r="AB780" s="151"/>
      <c r="AC780" s="151"/>
      <c r="AD780" s="151"/>
      <c r="AE780" s="159"/>
      <c r="AF780" s="159"/>
      <c r="AG780" s="159"/>
      <c r="AH780" s="159"/>
      <c r="AI780" s="84">
        <f>IF($I780=AI$7,$E780,0)</f>
        <v>0</v>
      </c>
      <c r="AJ780" s="84">
        <f>IF($K780=ROUND(AI$7*$F780,2),$G780,0)</f>
        <v>0</v>
      </c>
      <c r="AK780" s="141">
        <f t="shared" si="4625"/>
        <v>0</v>
      </c>
      <c r="AL780" s="141">
        <f t="shared" si="4626"/>
        <v>0</v>
      </c>
      <c r="AM780" s="141">
        <f t="shared" si="4627"/>
        <v>0</v>
      </c>
      <c r="AN780" s="141">
        <f t="shared" si="4628"/>
        <v>0</v>
      </c>
      <c r="AO780" s="84">
        <f>IF($I780=AO$7,$E780,0)</f>
        <v>0</v>
      </c>
      <c r="AP780" s="84">
        <f>IF($K780=ROUND(AO$7*$F780,2),$G780,0)</f>
        <v>0</v>
      </c>
      <c r="AQ780" s="141">
        <f t="shared" si="4630"/>
        <v>0</v>
      </c>
      <c r="AR780" s="141">
        <f t="shared" si="4631"/>
        <v>0</v>
      </c>
      <c r="AS780" s="141">
        <f t="shared" si="4632"/>
        <v>0</v>
      </c>
      <c r="AT780" s="141">
        <f t="shared" si="4633"/>
        <v>0</v>
      </c>
      <c r="AU780" s="141">
        <f>IF($H780&gt;0,#REF!,0)</f>
        <v>0</v>
      </c>
      <c r="AV780" s="141">
        <f t="shared" si="4634"/>
        <v>0</v>
      </c>
      <c r="AW780" s="141">
        <f>IF($H780&gt;0,#REF!,0)</f>
        <v>0</v>
      </c>
      <c r="AX780" s="141">
        <f t="shared" si="4635"/>
        <v>0</v>
      </c>
      <c r="AY780" s="247">
        <f t="shared" si="4274"/>
        <v>0</v>
      </c>
      <c r="AZ780" s="85"/>
      <c r="BA780" s="86">
        <v>0</v>
      </c>
    </row>
    <row r="781" spans="1:53" ht="45.75" hidden="1" x14ac:dyDescent="0.65">
      <c r="A781" s="87" t="str">
        <f>IF(E781+G781&gt;0,A778,"")</f>
        <v/>
      </c>
      <c r="B781" s="87" t="str">
        <f>IF(E781+G781&gt;0,B778,"")</f>
        <v/>
      </c>
      <c r="C781" s="76" t="str">
        <f>C779</f>
        <v/>
      </c>
      <c r="D781" s="77" t="s">
        <v>46</v>
      </c>
      <c r="E781" s="78">
        <v>0</v>
      </c>
      <c r="F781" s="137">
        <v>1.1000000000000001</v>
      </c>
      <c r="G781" s="78">
        <v>0</v>
      </c>
      <c r="H781" s="249">
        <f t="shared" si="4273"/>
        <v>0</v>
      </c>
      <c r="I781" s="80">
        <f>SUMIF(Y$14:AT$14,C781,Y$7:AT$7)</f>
        <v>0</v>
      </c>
      <c r="J781" s="81">
        <f t="shared" si="4614"/>
        <v>0</v>
      </c>
      <c r="K781" s="80">
        <f t="shared" si="4615"/>
        <v>0</v>
      </c>
      <c r="L781" s="81">
        <f t="shared" si="4616"/>
        <v>0</v>
      </c>
      <c r="M781" s="81">
        <f t="shared" si="4617"/>
        <v>0</v>
      </c>
      <c r="N781" s="82"/>
      <c r="O781" s="81">
        <f t="shared" si="4618"/>
        <v>0</v>
      </c>
      <c r="Q781" s="83">
        <f t="shared" si="4282"/>
        <v>153.91</v>
      </c>
      <c r="R781" s="81">
        <f t="shared" si="4619"/>
        <v>0</v>
      </c>
      <c r="S781" s="83">
        <f t="shared" si="4620"/>
        <v>169.3</v>
      </c>
      <c r="T781" s="81">
        <f t="shared" si="4621"/>
        <v>0</v>
      </c>
      <c r="U781" s="81">
        <f t="shared" si="4622"/>
        <v>0</v>
      </c>
      <c r="V781" s="82"/>
      <c r="W781" s="81">
        <f t="shared" si="4623"/>
        <v>0</v>
      </c>
      <c r="X781" s="10"/>
      <c r="Y781" s="151"/>
      <c r="Z781" s="151"/>
      <c r="AA781" s="151"/>
      <c r="AB781" s="151"/>
      <c r="AC781" s="151"/>
      <c r="AD781" s="151"/>
      <c r="AE781" s="159"/>
      <c r="AF781" s="159"/>
      <c r="AG781" s="159"/>
      <c r="AH781" s="159"/>
      <c r="AI781" s="84">
        <f>IF($I781=AI$7,$E781,0)</f>
        <v>0</v>
      </c>
      <c r="AJ781" s="84">
        <f>IF($K781=ROUND(AI$7*$F781,2),$G781,0)</f>
        <v>0</v>
      </c>
      <c r="AK781" s="141">
        <f t="shared" si="4625"/>
        <v>0</v>
      </c>
      <c r="AL781" s="141">
        <f t="shared" si="4626"/>
        <v>0</v>
      </c>
      <c r="AM781" s="141">
        <f t="shared" si="4627"/>
        <v>0</v>
      </c>
      <c r="AN781" s="141">
        <f t="shared" si="4628"/>
        <v>0</v>
      </c>
      <c r="AO781" s="84">
        <f>IF($I781=AO$7,$E781,0)</f>
        <v>0</v>
      </c>
      <c r="AP781" s="84">
        <f>IF($K781=ROUND(AO$7*$F781,2),$G781,0)</f>
        <v>0</v>
      </c>
      <c r="AQ781" s="141">
        <f t="shared" si="4630"/>
        <v>0</v>
      </c>
      <c r="AR781" s="141">
        <f t="shared" si="4631"/>
        <v>0</v>
      </c>
      <c r="AS781" s="141">
        <f t="shared" si="4632"/>
        <v>0</v>
      </c>
      <c r="AT781" s="141">
        <f t="shared" si="4633"/>
        <v>0</v>
      </c>
      <c r="AU781" s="141">
        <f>IF($H781&gt;0,#REF!,0)</f>
        <v>0</v>
      </c>
      <c r="AV781" s="141">
        <f t="shared" si="4634"/>
        <v>0</v>
      </c>
      <c r="AW781" s="141">
        <f>IF($H781&gt;0,#REF!,0)</f>
        <v>0</v>
      </c>
      <c r="AX781" s="141">
        <f t="shared" si="4635"/>
        <v>0</v>
      </c>
      <c r="AY781" s="247">
        <f t="shared" si="4274"/>
        <v>0</v>
      </c>
      <c r="AZ781" s="85"/>
      <c r="BA781" s="86">
        <v>0</v>
      </c>
    </row>
    <row r="782" spans="1:53" ht="45.75" hidden="1" x14ac:dyDescent="0.65">
      <c r="A782" s="74" t="s">
        <v>46</v>
      </c>
      <c r="B782" s="74" t="s">
        <v>46</v>
      </c>
      <c r="C782" s="76" t="str">
        <f>C783</f>
        <v/>
      </c>
      <c r="D782" s="77" t="s">
        <v>46</v>
      </c>
      <c r="E782" s="78">
        <v>0</v>
      </c>
      <c r="F782" s="137">
        <v>1.5</v>
      </c>
      <c r="G782" s="78">
        <v>0</v>
      </c>
      <c r="H782" s="249">
        <f t="shared" si="4273"/>
        <v>0</v>
      </c>
      <c r="I782" s="80">
        <f>SUMIF(Y$14:AT$14,C782,Y$6:AT$6)</f>
        <v>0</v>
      </c>
      <c r="J782" s="81">
        <f>IF(H782=0,ROUND(E782*I782,2),ROUND(H782*E782,2))</f>
        <v>0</v>
      </c>
      <c r="K782" s="80">
        <f>ROUND(F782*I782,2)</f>
        <v>0</v>
      </c>
      <c r="L782" s="81">
        <f>IF(H782=0,ROUND(ROUND(F782*I782,2)*G782,2),ROUND(G782*H782,2))</f>
        <v>0</v>
      </c>
      <c r="M782" s="81">
        <f>L782-ROUND(G782*I782,2)</f>
        <v>0</v>
      </c>
      <c r="N782" s="82"/>
      <c r="O782" s="81">
        <f>J782+L782+N782</f>
        <v>0</v>
      </c>
      <c r="Q782" s="83">
        <f t="shared" si="4282"/>
        <v>153.91</v>
      </c>
      <c r="R782" s="81">
        <f>ROUND(Q782*E782,2)</f>
        <v>0</v>
      </c>
      <c r="S782" s="83">
        <f>ROUND(F782*Q782,2)</f>
        <v>230.87</v>
      </c>
      <c r="T782" s="81">
        <f>ROUND(S782*G782,2)</f>
        <v>0</v>
      </c>
      <c r="U782" s="81">
        <f>T782-ROUND(Q782*G782,2)</f>
        <v>0</v>
      </c>
      <c r="V782" s="82"/>
      <c r="W782" s="81">
        <f>R782+T782+V782</f>
        <v>0</v>
      </c>
      <c r="X782" s="10"/>
      <c r="Y782" s="151"/>
      <c r="Z782" s="151"/>
      <c r="AA782" s="151"/>
      <c r="AB782" s="151"/>
      <c r="AC782" s="151"/>
      <c r="AD782" s="151"/>
      <c r="AE782" s="159"/>
      <c r="AF782" s="159"/>
      <c r="AG782" s="159"/>
      <c r="AH782" s="159"/>
      <c r="AI782" s="84">
        <f>IF($I782=AI$6,$E782,0)</f>
        <v>0</v>
      </c>
      <c r="AJ782" s="84">
        <f t="shared" ref="AJ782:AJ783" si="4636">IF($K782=ROUND(AI$6*$F782,2),$G782,0)</f>
        <v>0</v>
      </c>
      <c r="AK782" s="141">
        <f>IF($H782&gt;0,AI782,0)</f>
        <v>0</v>
      </c>
      <c r="AL782" s="141">
        <f>IF(AK782&gt;0,1,0)</f>
        <v>0</v>
      </c>
      <c r="AM782" s="141">
        <f>IF($H782&gt;0,AJ782,0)</f>
        <v>0</v>
      </c>
      <c r="AN782" s="141">
        <f>IF(AM782&gt;0,1,0)</f>
        <v>0</v>
      </c>
      <c r="AO782" s="84">
        <f>IF($I782=AO$6,$E782,0)</f>
        <v>0</v>
      </c>
      <c r="AP782" s="84">
        <f t="shared" ref="AP782:AP783" si="4637">IF($K782=ROUND(AO$6*$F782,2),$G782,0)</f>
        <v>0</v>
      </c>
      <c r="AQ782" s="141">
        <f>IF($H782&gt;0,AO782,0)</f>
        <v>0</v>
      </c>
      <c r="AR782" s="141">
        <f>IF(AQ782&gt;0,1,0)</f>
        <v>0</v>
      </c>
      <c r="AS782" s="141">
        <f>IF($H782&gt;0,AP782,0)</f>
        <v>0</v>
      </c>
      <c r="AT782" s="141">
        <f>IF(AS782&gt;0,1,0)</f>
        <v>0</v>
      </c>
      <c r="AU782" s="141">
        <f>IF($H782&gt;0,#REF!,0)</f>
        <v>0</v>
      </c>
      <c r="AV782" s="141">
        <f>IF(AU782&gt;0,1,0)</f>
        <v>0</v>
      </c>
      <c r="AW782" s="141">
        <f>IF($H782&gt;0,#REF!,0)</f>
        <v>0</v>
      </c>
      <c r="AX782" s="141">
        <f>IF(AW782&gt;0,1,0)</f>
        <v>0</v>
      </c>
      <c r="AY782" s="247">
        <f t="shared" si="4274"/>
        <v>0</v>
      </c>
      <c r="AZ782" s="85"/>
      <c r="BA782" s="86">
        <v>0</v>
      </c>
    </row>
    <row r="783" spans="1:53" ht="45.75" hidden="1" x14ac:dyDescent="0.65">
      <c r="A783" s="87" t="str">
        <f>IF(E783+G783&gt;0,A782,"")</f>
        <v/>
      </c>
      <c r="B783" s="87" t="str">
        <f>IF(E783+G783&gt;0,B782,"")</f>
        <v/>
      </c>
      <c r="C783" s="76" t="s">
        <v>46</v>
      </c>
      <c r="D783" s="77" t="s">
        <v>46</v>
      </c>
      <c r="E783" s="78">
        <v>0</v>
      </c>
      <c r="F783" s="137">
        <v>1.1000000000000001</v>
      </c>
      <c r="G783" s="78">
        <v>0</v>
      </c>
      <c r="H783" s="249">
        <f t="shared" si="4273"/>
        <v>0</v>
      </c>
      <c r="I783" s="80">
        <f>SUMIF(Y$14:AT$14,C783,Y$6:AT$6)</f>
        <v>0</v>
      </c>
      <c r="J783" s="81">
        <f t="shared" ref="J783:J785" si="4638">IF(H783=0,ROUND(E783*I783,2),ROUND(H783*E783,2))</f>
        <v>0</v>
      </c>
      <c r="K783" s="80">
        <f t="shared" ref="K783:K785" si="4639">ROUND(F783*I783,2)</f>
        <v>0</v>
      </c>
      <c r="L783" s="81">
        <f t="shared" ref="L783:L785" si="4640">IF(H783=0,ROUND(ROUND(F783*I783,2)*G783,2),ROUND(G783*H783,2))</f>
        <v>0</v>
      </c>
      <c r="M783" s="81">
        <f t="shared" ref="M783:M785" si="4641">L783-ROUND(G783*I783,2)</f>
        <v>0</v>
      </c>
      <c r="N783" s="82"/>
      <c r="O783" s="81">
        <f t="shared" ref="O783:O785" si="4642">J783+L783+N783</f>
        <v>0</v>
      </c>
      <c r="Q783" s="83">
        <f t="shared" si="4282"/>
        <v>153.91</v>
      </c>
      <c r="R783" s="81">
        <f t="shared" ref="R783:R785" si="4643">ROUND(Q783*E783,2)</f>
        <v>0</v>
      </c>
      <c r="S783" s="83">
        <f t="shared" ref="S783:S785" si="4644">ROUND(F783*Q783,2)</f>
        <v>169.3</v>
      </c>
      <c r="T783" s="81">
        <f t="shared" ref="T783:T785" si="4645">ROUND(S783*G783,2)</f>
        <v>0</v>
      </c>
      <c r="U783" s="81">
        <f t="shared" ref="U783:U785" si="4646">T783-ROUND(Q783*G783,2)</f>
        <v>0</v>
      </c>
      <c r="V783" s="82"/>
      <c r="W783" s="81">
        <f t="shared" ref="W783:W785" si="4647">R783+T783+V783</f>
        <v>0</v>
      </c>
      <c r="X783" s="10"/>
      <c r="Y783" s="151"/>
      <c r="Z783" s="151"/>
      <c r="AA783" s="151"/>
      <c r="AB783" s="151"/>
      <c r="AC783" s="151"/>
      <c r="AD783" s="151"/>
      <c r="AE783" s="159"/>
      <c r="AF783" s="159"/>
      <c r="AG783" s="159"/>
      <c r="AH783" s="159"/>
      <c r="AI783" s="84">
        <f t="shared" ref="AI783" si="4648">IF($I783=AI$6,$E783,0)</f>
        <v>0</v>
      </c>
      <c r="AJ783" s="84">
        <f t="shared" si="4636"/>
        <v>0</v>
      </c>
      <c r="AK783" s="141">
        <f t="shared" ref="AK783:AK785" si="4649">IF($H783&gt;0,AI783,0)</f>
        <v>0</v>
      </c>
      <c r="AL783" s="141">
        <f t="shared" ref="AL783:AL785" si="4650">IF(AK783&gt;0,1,0)</f>
        <v>0</v>
      </c>
      <c r="AM783" s="141">
        <f t="shared" ref="AM783:AM785" si="4651">IF($H783&gt;0,AJ783,0)</f>
        <v>0</v>
      </c>
      <c r="AN783" s="141">
        <f t="shared" ref="AN783:AN785" si="4652">IF(AM783&gt;0,1,0)</f>
        <v>0</v>
      </c>
      <c r="AO783" s="84">
        <f t="shared" ref="AO783" si="4653">IF($I783=AO$6,$E783,0)</f>
        <v>0</v>
      </c>
      <c r="AP783" s="84">
        <f t="shared" si="4637"/>
        <v>0</v>
      </c>
      <c r="AQ783" s="141">
        <f t="shared" ref="AQ783:AQ785" si="4654">IF($H783&gt;0,AO783,0)</f>
        <v>0</v>
      </c>
      <c r="AR783" s="141">
        <f t="shared" ref="AR783:AR785" si="4655">IF(AQ783&gt;0,1,0)</f>
        <v>0</v>
      </c>
      <c r="AS783" s="141">
        <f t="shared" ref="AS783:AS785" si="4656">IF($H783&gt;0,AP783,0)</f>
        <v>0</v>
      </c>
      <c r="AT783" s="141">
        <f t="shared" ref="AT783:AT785" si="4657">IF(AS783&gt;0,1,0)</f>
        <v>0</v>
      </c>
      <c r="AU783" s="141">
        <f>IF($H783&gt;0,#REF!,0)</f>
        <v>0</v>
      </c>
      <c r="AV783" s="141">
        <f t="shared" ref="AV783:AV785" si="4658">IF(AU783&gt;0,1,0)</f>
        <v>0</v>
      </c>
      <c r="AW783" s="141">
        <f>IF($H783&gt;0,#REF!,0)</f>
        <v>0</v>
      </c>
      <c r="AX783" s="141">
        <f t="shared" ref="AX783:AX785" si="4659">IF(AW783&gt;0,1,0)</f>
        <v>0</v>
      </c>
      <c r="AY783" s="247">
        <f t="shared" si="4274"/>
        <v>0</v>
      </c>
      <c r="AZ783" s="85"/>
      <c r="BA783" s="86">
        <v>0</v>
      </c>
    </row>
    <row r="784" spans="1:53" ht="45.75" hidden="1" x14ac:dyDescent="0.65">
      <c r="A784" s="87" t="str">
        <f>IF(E784+G784&gt;0,A782,"")</f>
        <v/>
      </c>
      <c r="B784" s="87" t="str">
        <f>IF(E784+G784&gt;0,B782,"")</f>
        <v/>
      </c>
      <c r="C784" s="76" t="str">
        <f>C783</f>
        <v/>
      </c>
      <c r="D784" s="77" t="s">
        <v>46</v>
      </c>
      <c r="E784" s="78">
        <v>0</v>
      </c>
      <c r="F784" s="137">
        <v>1.5</v>
      </c>
      <c r="G784" s="78">
        <v>0</v>
      </c>
      <c r="H784" s="249">
        <f t="shared" si="4273"/>
        <v>0</v>
      </c>
      <c r="I784" s="80">
        <f>SUMIF(Y$14:AT$14,C784,Y$7:AT$7)</f>
        <v>0</v>
      </c>
      <c r="J784" s="81">
        <f t="shared" si="4638"/>
        <v>0</v>
      </c>
      <c r="K784" s="80">
        <f t="shared" si="4639"/>
        <v>0</v>
      </c>
      <c r="L784" s="81">
        <f t="shared" si="4640"/>
        <v>0</v>
      </c>
      <c r="M784" s="81">
        <f t="shared" si="4641"/>
        <v>0</v>
      </c>
      <c r="N784" s="82"/>
      <c r="O784" s="81">
        <f t="shared" si="4642"/>
        <v>0</v>
      </c>
      <c r="Q784" s="83">
        <f t="shared" si="4282"/>
        <v>153.91</v>
      </c>
      <c r="R784" s="81">
        <f t="shared" si="4643"/>
        <v>0</v>
      </c>
      <c r="S784" s="83">
        <f t="shared" si="4644"/>
        <v>230.87</v>
      </c>
      <c r="T784" s="81">
        <f t="shared" si="4645"/>
        <v>0</v>
      </c>
      <c r="U784" s="81">
        <f t="shared" si="4646"/>
        <v>0</v>
      </c>
      <c r="V784" s="82"/>
      <c r="W784" s="81">
        <f t="shared" si="4647"/>
        <v>0</v>
      </c>
      <c r="X784" s="10"/>
      <c r="Y784" s="151"/>
      <c r="Z784" s="151"/>
      <c r="AA784" s="151"/>
      <c r="AB784" s="151"/>
      <c r="AC784" s="151"/>
      <c r="AD784" s="151"/>
      <c r="AE784" s="159"/>
      <c r="AF784" s="159"/>
      <c r="AG784" s="159"/>
      <c r="AH784" s="159"/>
      <c r="AI784" s="84">
        <f>IF($I784=AI$7,$E784,0)</f>
        <v>0</v>
      </c>
      <c r="AJ784" s="84">
        <f>IF($K784=ROUND(AI$7*$F784,2),$G784,0)</f>
        <v>0</v>
      </c>
      <c r="AK784" s="141">
        <f t="shared" si="4649"/>
        <v>0</v>
      </c>
      <c r="AL784" s="141">
        <f t="shared" si="4650"/>
        <v>0</v>
      </c>
      <c r="AM784" s="141">
        <f t="shared" si="4651"/>
        <v>0</v>
      </c>
      <c r="AN784" s="141">
        <f t="shared" si="4652"/>
        <v>0</v>
      </c>
      <c r="AO784" s="84">
        <f>IF($I784=AO$7,$E784,0)</f>
        <v>0</v>
      </c>
      <c r="AP784" s="84">
        <f>IF($K784=ROUND(AO$7*$F784,2),$G784,0)</f>
        <v>0</v>
      </c>
      <c r="AQ784" s="141">
        <f t="shared" si="4654"/>
        <v>0</v>
      </c>
      <c r="AR784" s="141">
        <f t="shared" si="4655"/>
        <v>0</v>
      </c>
      <c r="AS784" s="141">
        <f t="shared" si="4656"/>
        <v>0</v>
      </c>
      <c r="AT784" s="141">
        <f t="shared" si="4657"/>
        <v>0</v>
      </c>
      <c r="AU784" s="141">
        <f>IF($H784&gt;0,#REF!,0)</f>
        <v>0</v>
      </c>
      <c r="AV784" s="141">
        <f t="shared" si="4658"/>
        <v>0</v>
      </c>
      <c r="AW784" s="141">
        <f>IF($H784&gt;0,#REF!,0)</f>
        <v>0</v>
      </c>
      <c r="AX784" s="141">
        <f t="shared" si="4659"/>
        <v>0</v>
      </c>
      <c r="AY784" s="247">
        <f t="shared" si="4274"/>
        <v>0</v>
      </c>
      <c r="AZ784" s="85"/>
      <c r="BA784" s="86">
        <v>0</v>
      </c>
    </row>
    <row r="785" spans="1:53" ht="45.75" hidden="1" x14ac:dyDescent="0.65">
      <c r="A785" s="87" t="str">
        <f>IF(E785+G785&gt;0,A782,"")</f>
        <v/>
      </c>
      <c r="B785" s="87" t="str">
        <f>IF(E785+G785&gt;0,B782,"")</f>
        <v/>
      </c>
      <c r="C785" s="76" t="str">
        <f>C783</f>
        <v/>
      </c>
      <c r="D785" s="77" t="s">
        <v>46</v>
      </c>
      <c r="E785" s="78">
        <v>0</v>
      </c>
      <c r="F785" s="137">
        <v>1.1000000000000001</v>
      </c>
      <c r="G785" s="78">
        <v>0</v>
      </c>
      <c r="H785" s="249">
        <f t="shared" ref="H785:H848" si="4660">(E785+G785)/1000</f>
        <v>0</v>
      </c>
      <c r="I785" s="80">
        <f>SUMIF(Y$14:AT$14,C785,Y$7:AT$7)</f>
        <v>0</v>
      </c>
      <c r="J785" s="81">
        <f t="shared" si="4638"/>
        <v>0</v>
      </c>
      <c r="K785" s="80">
        <f t="shared" si="4639"/>
        <v>0</v>
      </c>
      <c r="L785" s="81">
        <f t="shared" si="4640"/>
        <v>0</v>
      </c>
      <c r="M785" s="81">
        <f t="shared" si="4641"/>
        <v>0</v>
      </c>
      <c r="N785" s="82"/>
      <c r="O785" s="81">
        <f t="shared" si="4642"/>
        <v>0</v>
      </c>
      <c r="Q785" s="83">
        <f t="shared" si="4282"/>
        <v>153.91</v>
      </c>
      <c r="R785" s="81">
        <f t="shared" si="4643"/>
        <v>0</v>
      </c>
      <c r="S785" s="83">
        <f t="shared" si="4644"/>
        <v>169.3</v>
      </c>
      <c r="T785" s="81">
        <f t="shared" si="4645"/>
        <v>0</v>
      </c>
      <c r="U785" s="81">
        <f t="shared" si="4646"/>
        <v>0</v>
      </c>
      <c r="V785" s="82"/>
      <c r="W785" s="81">
        <f t="shared" si="4647"/>
        <v>0</v>
      </c>
      <c r="X785" s="10"/>
      <c r="Y785" s="151"/>
      <c r="Z785" s="151"/>
      <c r="AA785" s="151"/>
      <c r="AB785" s="151"/>
      <c r="AC785" s="151"/>
      <c r="AD785" s="151"/>
      <c r="AE785" s="159"/>
      <c r="AF785" s="159"/>
      <c r="AG785" s="159"/>
      <c r="AH785" s="159"/>
      <c r="AI785" s="84">
        <f>IF($I785=AI$7,$E785,0)</f>
        <v>0</v>
      </c>
      <c r="AJ785" s="84">
        <f>IF($K785=ROUND(AI$7*$F785,2),$G785,0)</f>
        <v>0</v>
      </c>
      <c r="AK785" s="141">
        <f t="shared" si="4649"/>
        <v>0</v>
      </c>
      <c r="AL785" s="141">
        <f t="shared" si="4650"/>
        <v>0</v>
      </c>
      <c r="AM785" s="141">
        <f t="shared" si="4651"/>
        <v>0</v>
      </c>
      <c r="AN785" s="141">
        <f t="shared" si="4652"/>
        <v>0</v>
      </c>
      <c r="AO785" s="84">
        <f>IF($I785=AO$7,$E785,0)</f>
        <v>0</v>
      </c>
      <c r="AP785" s="84">
        <f>IF($K785=ROUND(AO$7*$F785,2),$G785,0)</f>
        <v>0</v>
      </c>
      <c r="AQ785" s="141">
        <f t="shared" si="4654"/>
        <v>0</v>
      </c>
      <c r="AR785" s="141">
        <f t="shared" si="4655"/>
        <v>0</v>
      </c>
      <c r="AS785" s="141">
        <f t="shared" si="4656"/>
        <v>0</v>
      </c>
      <c r="AT785" s="141">
        <f t="shared" si="4657"/>
        <v>0</v>
      </c>
      <c r="AU785" s="141">
        <f>IF($H785&gt;0,#REF!,0)</f>
        <v>0</v>
      </c>
      <c r="AV785" s="141">
        <f t="shared" si="4658"/>
        <v>0</v>
      </c>
      <c r="AW785" s="141">
        <f>IF($H785&gt;0,#REF!,0)</f>
        <v>0</v>
      </c>
      <c r="AX785" s="141">
        <f t="shared" si="4659"/>
        <v>0</v>
      </c>
      <c r="AY785" s="247">
        <f t="shared" ref="AY785:AY848" si="4661">BA785/1000</f>
        <v>0</v>
      </c>
      <c r="AZ785" s="85"/>
      <c r="BA785" s="86">
        <v>0</v>
      </c>
    </row>
    <row r="786" spans="1:53" ht="45.75" hidden="1" x14ac:dyDescent="0.65">
      <c r="A786" s="74" t="s">
        <v>46</v>
      </c>
      <c r="B786" s="74" t="s">
        <v>46</v>
      </c>
      <c r="C786" s="76" t="str">
        <f>C787</f>
        <v/>
      </c>
      <c r="D786" s="77" t="s">
        <v>46</v>
      </c>
      <c r="E786" s="78">
        <v>0</v>
      </c>
      <c r="F786" s="137">
        <v>1.5</v>
      </c>
      <c r="G786" s="78">
        <v>0</v>
      </c>
      <c r="H786" s="249">
        <f t="shared" si="4660"/>
        <v>0</v>
      </c>
      <c r="I786" s="80">
        <f>SUMIF(Y$14:AT$14,C786,Y$6:AT$6)</f>
        <v>0</v>
      </c>
      <c r="J786" s="81">
        <f>IF(H786=0,ROUND(E786*I786,2),ROUND(H786*E786,2))</f>
        <v>0</v>
      </c>
      <c r="K786" s="80">
        <f>ROUND(F786*I786,2)</f>
        <v>0</v>
      </c>
      <c r="L786" s="81">
        <f>IF(H786=0,ROUND(ROUND(F786*I786,2)*G786,2),ROUND(G786*H786,2))</f>
        <v>0</v>
      </c>
      <c r="M786" s="81">
        <f>L786-ROUND(G786*I786,2)</f>
        <v>0</v>
      </c>
      <c r="N786" s="82"/>
      <c r="O786" s="81">
        <f>J786+L786+N786</f>
        <v>0</v>
      </c>
      <c r="Q786" s="83">
        <f t="shared" si="4282"/>
        <v>153.91</v>
      </c>
      <c r="R786" s="81">
        <f>ROUND(Q786*E786,2)</f>
        <v>0</v>
      </c>
      <c r="S786" s="83">
        <f>ROUND(F786*Q786,2)</f>
        <v>230.87</v>
      </c>
      <c r="T786" s="81">
        <f>ROUND(S786*G786,2)</f>
        <v>0</v>
      </c>
      <c r="U786" s="81">
        <f>T786-ROUND(Q786*G786,2)</f>
        <v>0</v>
      </c>
      <c r="V786" s="82"/>
      <c r="W786" s="81">
        <f>R786+T786+V786</f>
        <v>0</v>
      </c>
      <c r="X786" s="10"/>
      <c r="Y786" s="151"/>
      <c r="Z786" s="151"/>
      <c r="AA786" s="151"/>
      <c r="AB786" s="151"/>
      <c r="AC786" s="151"/>
      <c r="AD786" s="151"/>
      <c r="AE786" s="159"/>
      <c r="AF786" s="159"/>
      <c r="AG786" s="159"/>
      <c r="AH786" s="159"/>
      <c r="AI786" s="84">
        <f>IF($I786=AI$6,$E786,0)</f>
        <v>0</v>
      </c>
      <c r="AJ786" s="84">
        <f t="shared" ref="AJ786:AJ787" si="4662">IF($K786=ROUND(AI$6*$F786,2),$G786,0)</f>
        <v>0</v>
      </c>
      <c r="AK786" s="141">
        <f>IF($H786&gt;0,AI786,0)</f>
        <v>0</v>
      </c>
      <c r="AL786" s="141">
        <f>IF(AK786&gt;0,1,0)</f>
        <v>0</v>
      </c>
      <c r="AM786" s="141">
        <f>IF($H786&gt;0,AJ786,0)</f>
        <v>0</v>
      </c>
      <c r="AN786" s="141">
        <f>IF(AM786&gt;0,1,0)</f>
        <v>0</v>
      </c>
      <c r="AO786" s="84">
        <f>IF($I786=AO$6,$E786,0)</f>
        <v>0</v>
      </c>
      <c r="AP786" s="84">
        <f t="shared" ref="AP786:AP787" si="4663">IF($K786=ROUND(AO$6*$F786,2),$G786,0)</f>
        <v>0</v>
      </c>
      <c r="AQ786" s="141">
        <f>IF($H786&gt;0,AO786,0)</f>
        <v>0</v>
      </c>
      <c r="AR786" s="141">
        <f>IF(AQ786&gt;0,1,0)</f>
        <v>0</v>
      </c>
      <c r="AS786" s="141">
        <f>IF($H786&gt;0,AP786,0)</f>
        <v>0</v>
      </c>
      <c r="AT786" s="141">
        <f>IF(AS786&gt;0,1,0)</f>
        <v>0</v>
      </c>
      <c r="AU786" s="141">
        <f>IF($H786&gt;0,#REF!,0)</f>
        <v>0</v>
      </c>
      <c r="AV786" s="141">
        <f>IF(AU786&gt;0,1,0)</f>
        <v>0</v>
      </c>
      <c r="AW786" s="141">
        <f>IF($H786&gt;0,#REF!,0)</f>
        <v>0</v>
      </c>
      <c r="AX786" s="141">
        <f>IF(AW786&gt;0,1,0)</f>
        <v>0</v>
      </c>
      <c r="AY786" s="247">
        <f t="shared" si="4661"/>
        <v>0</v>
      </c>
      <c r="AZ786" s="85"/>
      <c r="BA786" s="86">
        <v>0</v>
      </c>
    </row>
    <row r="787" spans="1:53" ht="45.75" hidden="1" x14ac:dyDescent="0.65">
      <c r="A787" s="87" t="str">
        <f>IF(E787+G787&gt;0,A786,"")</f>
        <v/>
      </c>
      <c r="B787" s="87" t="str">
        <f>IF(E787+G787&gt;0,B786,"")</f>
        <v/>
      </c>
      <c r="C787" s="76" t="s">
        <v>46</v>
      </c>
      <c r="D787" s="77" t="s">
        <v>46</v>
      </c>
      <c r="E787" s="78">
        <v>0</v>
      </c>
      <c r="F787" s="137">
        <v>1.1000000000000001</v>
      </c>
      <c r="G787" s="78">
        <v>0</v>
      </c>
      <c r="H787" s="249">
        <f t="shared" si="4660"/>
        <v>0</v>
      </c>
      <c r="I787" s="80">
        <f>SUMIF(Y$14:AT$14,C787,Y$6:AT$6)</f>
        <v>0</v>
      </c>
      <c r="J787" s="81">
        <f t="shared" ref="J787:J789" si="4664">IF(H787=0,ROUND(E787*I787,2),ROUND(H787*E787,2))</f>
        <v>0</v>
      </c>
      <c r="K787" s="80">
        <f t="shared" ref="K787:K789" si="4665">ROUND(F787*I787,2)</f>
        <v>0</v>
      </c>
      <c r="L787" s="81">
        <f t="shared" ref="L787:L789" si="4666">IF(H787=0,ROUND(ROUND(F787*I787,2)*G787,2),ROUND(G787*H787,2))</f>
        <v>0</v>
      </c>
      <c r="M787" s="81">
        <f t="shared" ref="M787:M789" si="4667">L787-ROUND(G787*I787,2)</f>
        <v>0</v>
      </c>
      <c r="N787" s="82"/>
      <c r="O787" s="81">
        <f t="shared" ref="O787:O789" si="4668">J787+L787+N787</f>
        <v>0</v>
      </c>
      <c r="Q787" s="83">
        <f t="shared" si="4282"/>
        <v>153.91</v>
      </c>
      <c r="R787" s="81">
        <f t="shared" ref="R787:R789" si="4669">ROUND(Q787*E787,2)</f>
        <v>0</v>
      </c>
      <c r="S787" s="83">
        <f t="shared" ref="S787:S789" si="4670">ROUND(F787*Q787,2)</f>
        <v>169.3</v>
      </c>
      <c r="T787" s="81">
        <f t="shared" ref="T787:T789" si="4671">ROUND(S787*G787,2)</f>
        <v>0</v>
      </c>
      <c r="U787" s="81">
        <f t="shared" ref="U787:U789" si="4672">T787-ROUND(Q787*G787,2)</f>
        <v>0</v>
      </c>
      <c r="V787" s="82"/>
      <c r="W787" s="81">
        <f t="shared" ref="W787:W789" si="4673">R787+T787+V787</f>
        <v>0</v>
      </c>
      <c r="X787" s="10"/>
      <c r="Y787" s="151"/>
      <c r="Z787" s="151"/>
      <c r="AA787" s="151"/>
      <c r="AB787" s="151"/>
      <c r="AC787" s="151"/>
      <c r="AD787" s="151"/>
      <c r="AE787" s="159"/>
      <c r="AF787" s="159"/>
      <c r="AG787" s="159"/>
      <c r="AH787" s="159"/>
      <c r="AI787" s="84">
        <f t="shared" ref="AI787" si="4674">IF($I787=AI$6,$E787,0)</f>
        <v>0</v>
      </c>
      <c r="AJ787" s="84">
        <f t="shared" si="4662"/>
        <v>0</v>
      </c>
      <c r="AK787" s="141">
        <f t="shared" ref="AK787:AK789" si="4675">IF($H787&gt;0,AI787,0)</f>
        <v>0</v>
      </c>
      <c r="AL787" s="141">
        <f t="shared" ref="AL787:AL789" si="4676">IF(AK787&gt;0,1,0)</f>
        <v>0</v>
      </c>
      <c r="AM787" s="141">
        <f t="shared" ref="AM787:AM789" si="4677">IF($H787&gt;0,AJ787,0)</f>
        <v>0</v>
      </c>
      <c r="AN787" s="141">
        <f t="shared" ref="AN787:AN789" si="4678">IF(AM787&gt;0,1,0)</f>
        <v>0</v>
      </c>
      <c r="AO787" s="84">
        <f t="shared" ref="AO787" si="4679">IF($I787=AO$6,$E787,0)</f>
        <v>0</v>
      </c>
      <c r="AP787" s="84">
        <f t="shared" si="4663"/>
        <v>0</v>
      </c>
      <c r="AQ787" s="141">
        <f t="shared" ref="AQ787:AQ789" si="4680">IF($H787&gt;0,AO787,0)</f>
        <v>0</v>
      </c>
      <c r="AR787" s="141">
        <f t="shared" ref="AR787:AR789" si="4681">IF(AQ787&gt;0,1,0)</f>
        <v>0</v>
      </c>
      <c r="AS787" s="141">
        <f t="shared" ref="AS787:AS789" si="4682">IF($H787&gt;0,AP787,0)</f>
        <v>0</v>
      </c>
      <c r="AT787" s="141">
        <f t="shared" ref="AT787:AT789" si="4683">IF(AS787&gt;0,1,0)</f>
        <v>0</v>
      </c>
      <c r="AU787" s="141">
        <f>IF($H787&gt;0,#REF!,0)</f>
        <v>0</v>
      </c>
      <c r="AV787" s="141">
        <f t="shared" ref="AV787:AV789" si="4684">IF(AU787&gt;0,1,0)</f>
        <v>0</v>
      </c>
      <c r="AW787" s="141">
        <f>IF($H787&gt;0,#REF!,0)</f>
        <v>0</v>
      </c>
      <c r="AX787" s="141">
        <f t="shared" ref="AX787:AX789" si="4685">IF(AW787&gt;0,1,0)</f>
        <v>0</v>
      </c>
      <c r="AY787" s="247">
        <f t="shared" si="4661"/>
        <v>0</v>
      </c>
      <c r="AZ787" s="85"/>
      <c r="BA787" s="86">
        <v>0</v>
      </c>
    </row>
    <row r="788" spans="1:53" ht="45.75" hidden="1" x14ac:dyDescent="0.65">
      <c r="A788" s="87" t="str">
        <f>IF(E788+G788&gt;0,A786,"")</f>
        <v/>
      </c>
      <c r="B788" s="87" t="str">
        <f>IF(E788+G788&gt;0,B786,"")</f>
        <v/>
      </c>
      <c r="C788" s="76" t="str">
        <f>C787</f>
        <v/>
      </c>
      <c r="D788" s="77" t="s">
        <v>46</v>
      </c>
      <c r="E788" s="78">
        <v>0</v>
      </c>
      <c r="F788" s="137">
        <v>1.5</v>
      </c>
      <c r="G788" s="78">
        <v>0</v>
      </c>
      <c r="H788" s="249">
        <f t="shared" si="4660"/>
        <v>0</v>
      </c>
      <c r="I788" s="80">
        <f>SUMIF(Y$14:AT$14,C788,Y$7:AT$7)</f>
        <v>0</v>
      </c>
      <c r="J788" s="81">
        <f t="shared" si="4664"/>
        <v>0</v>
      </c>
      <c r="K788" s="80">
        <f t="shared" si="4665"/>
        <v>0</v>
      </c>
      <c r="L788" s="81">
        <f t="shared" si="4666"/>
        <v>0</v>
      </c>
      <c r="M788" s="81">
        <f t="shared" si="4667"/>
        <v>0</v>
      </c>
      <c r="N788" s="82"/>
      <c r="O788" s="81">
        <f t="shared" si="4668"/>
        <v>0</v>
      </c>
      <c r="Q788" s="83">
        <f t="shared" si="4282"/>
        <v>153.91</v>
      </c>
      <c r="R788" s="81">
        <f t="shared" si="4669"/>
        <v>0</v>
      </c>
      <c r="S788" s="83">
        <f t="shared" si="4670"/>
        <v>230.87</v>
      </c>
      <c r="T788" s="81">
        <f t="shared" si="4671"/>
        <v>0</v>
      </c>
      <c r="U788" s="81">
        <f t="shared" si="4672"/>
        <v>0</v>
      </c>
      <c r="V788" s="82"/>
      <c r="W788" s="81">
        <f t="shared" si="4673"/>
        <v>0</v>
      </c>
      <c r="X788" s="10"/>
      <c r="Y788" s="151"/>
      <c r="Z788" s="151"/>
      <c r="AA788" s="151"/>
      <c r="AB788" s="151"/>
      <c r="AC788" s="151"/>
      <c r="AD788" s="151"/>
      <c r="AE788" s="159"/>
      <c r="AF788" s="159"/>
      <c r="AG788" s="159"/>
      <c r="AH788" s="159"/>
      <c r="AI788" s="84">
        <f>IF($I788=AI$7,$E788,0)</f>
        <v>0</v>
      </c>
      <c r="AJ788" s="84">
        <f>IF($K788=ROUND(AI$7*$F788,2),$G788,0)</f>
        <v>0</v>
      </c>
      <c r="AK788" s="141">
        <f t="shared" si="4675"/>
        <v>0</v>
      </c>
      <c r="AL788" s="141">
        <f t="shared" si="4676"/>
        <v>0</v>
      </c>
      <c r="AM788" s="141">
        <f t="shared" si="4677"/>
        <v>0</v>
      </c>
      <c r="AN788" s="141">
        <f t="shared" si="4678"/>
        <v>0</v>
      </c>
      <c r="AO788" s="84">
        <f>IF($I788=AO$7,$E788,0)</f>
        <v>0</v>
      </c>
      <c r="AP788" s="84">
        <f>IF($K788=ROUND(AO$7*$F788,2),$G788,0)</f>
        <v>0</v>
      </c>
      <c r="AQ788" s="141">
        <f t="shared" si="4680"/>
        <v>0</v>
      </c>
      <c r="AR788" s="141">
        <f t="shared" si="4681"/>
        <v>0</v>
      </c>
      <c r="AS788" s="141">
        <f t="shared" si="4682"/>
        <v>0</v>
      </c>
      <c r="AT788" s="141">
        <f t="shared" si="4683"/>
        <v>0</v>
      </c>
      <c r="AU788" s="141">
        <f>IF($H788&gt;0,#REF!,0)</f>
        <v>0</v>
      </c>
      <c r="AV788" s="141">
        <f t="shared" si="4684"/>
        <v>0</v>
      </c>
      <c r="AW788" s="141">
        <f>IF($H788&gt;0,#REF!,0)</f>
        <v>0</v>
      </c>
      <c r="AX788" s="141">
        <f t="shared" si="4685"/>
        <v>0</v>
      </c>
      <c r="AY788" s="247">
        <f t="shared" si="4661"/>
        <v>0</v>
      </c>
      <c r="AZ788" s="85"/>
      <c r="BA788" s="86">
        <v>0</v>
      </c>
    </row>
    <row r="789" spans="1:53" ht="45.75" hidden="1" x14ac:dyDescent="0.65">
      <c r="A789" s="87" t="str">
        <f>IF(E789+G789&gt;0,A786,"")</f>
        <v/>
      </c>
      <c r="B789" s="87" t="str">
        <f>IF(E789+G789&gt;0,B786,"")</f>
        <v/>
      </c>
      <c r="C789" s="76" t="str">
        <f>C787</f>
        <v/>
      </c>
      <c r="D789" s="77" t="s">
        <v>46</v>
      </c>
      <c r="E789" s="78">
        <v>0</v>
      </c>
      <c r="F789" s="137">
        <v>1.1000000000000001</v>
      </c>
      <c r="G789" s="78">
        <v>0</v>
      </c>
      <c r="H789" s="249">
        <f t="shared" si="4660"/>
        <v>0</v>
      </c>
      <c r="I789" s="80">
        <f>SUMIF(Y$14:AT$14,C789,Y$7:AT$7)</f>
        <v>0</v>
      </c>
      <c r="J789" s="81">
        <f t="shared" si="4664"/>
        <v>0</v>
      </c>
      <c r="K789" s="80">
        <f t="shared" si="4665"/>
        <v>0</v>
      </c>
      <c r="L789" s="81">
        <f t="shared" si="4666"/>
        <v>0</v>
      </c>
      <c r="M789" s="81">
        <f t="shared" si="4667"/>
        <v>0</v>
      </c>
      <c r="N789" s="82"/>
      <c r="O789" s="81">
        <f t="shared" si="4668"/>
        <v>0</v>
      </c>
      <c r="Q789" s="83">
        <f t="shared" si="4282"/>
        <v>153.91</v>
      </c>
      <c r="R789" s="81">
        <f t="shared" si="4669"/>
        <v>0</v>
      </c>
      <c r="S789" s="83">
        <f t="shared" si="4670"/>
        <v>169.3</v>
      </c>
      <c r="T789" s="81">
        <f t="shared" si="4671"/>
        <v>0</v>
      </c>
      <c r="U789" s="81">
        <f t="shared" si="4672"/>
        <v>0</v>
      </c>
      <c r="V789" s="82"/>
      <c r="W789" s="81">
        <f t="shared" si="4673"/>
        <v>0</v>
      </c>
      <c r="X789" s="10"/>
      <c r="Y789" s="151"/>
      <c r="Z789" s="151"/>
      <c r="AA789" s="151"/>
      <c r="AB789" s="151"/>
      <c r="AC789" s="151"/>
      <c r="AD789" s="151"/>
      <c r="AE789" s="159"/>
      <c r="AF789" s="159"/>
      <c r="AG789" s="159"/>
      <c r="AH789" s="159"/>
      <c r="AI789" s="84">
        <f>IF($I789=AI$7,$E789,0)</f>
        <v>0</v>
      </c>
      <c r="AJ789" s="84">
        <f>IF($K789=ROUND(AI$7*$F789,2),$G789,0)</f>
        <v>0</v>
      </c>
      <c r="AK789" s="141">
        <f t="shared" si="4675"/>
        <v>0</v>
      </c>
      <c r="AL789" s="141">
        <f t="shared" si="4676"/>
        <v>0</v>
      </c>
      <c r="AM789" s="141">
        <f t="shared" si="4677"/>
        <v>0</v>
      </c>
      <c r="AN789" s="141">
        <f t="shared" si="4678"/>
        <v>0</v>
      </c>
      <c r="AO789" s="84">
        <f>IF($I789=AO$7,$E789,0)</f>
        <v>0</v>
      </c>
      <c r="AP789" s="84">
        <f>IF($K789=ROUND(AO$7*$F789,2),$G789,0)</f>
        <v>0</v>
      </c>
      <c r="AQ789" s="141">
        <f t="shared" si="4680"/>
        <v>0</v>
      </c>
      <c r="AR789" s="141">
        <f t="shared" si="4681"/>
        <v>0</v>
      </c>
      <c r="AS789" s="141">
        <f t="shared" si="4682"/>
        <v>0</v>
      </c>
      <c r="AT789" s="141">
        <f t="shared" si="4683"/>
        <v>0</v>
      </c>
      <c r="AU789" s="141">
        <f>IF($H789&gt;0,#REF!,0)</f>
        <v>0</v>
      </c>
      <c r="AV789" s="141">
        <f t="shared" si="4684"/>
        <v>0</v>
      </c>
      <c r="AW789" s="141">
        <f>IF($H789&gt;0,#REF!,0)</f>
        <v>0</v>
      </c>
      <c r="AX789" s="141">
        <f t="shared" si="4685"/>
        <v>0</v>
      </c>
      <c r="AY789" s="247">
        <f t="shared" si="4661"/>
        <v>0</v>
      </c>
      <c r="AZ789" s="85"/>
      <c r="BA789" s="86">
        <v>0</v>
      </c>
    </row>
    <row r="790" spans="1:53" ht="45.75" hidden="1" x14ac:dyDescent="0.65">
      <c r="A790" s="74" t="s">
        <v>46</v>
      </c>
      <c r="B790" s="74" t="s">
        <v>46</v>
      </c>
      <c r="C790" s="76" t="str">
        <f>C791</f>
        <v/>
      </c>
      <c r="D790" s="77" t="s">
        <v>46</v>
      </c>
      <c r="E790" s="78">
        <v>0</v>
      </c>
      <c r="F790" s="137">
        <v>1.5</v>
      </c>
      <c r="G790" s="78">
        <v>0</v>
      </c>
      <c r="H790" s="249">
        <f t="shared" si="4660"/>
        <v>0</v>
      </c>
      <c r="I790" s="80">
        <f>SUMIF(Y$14:AT$14,C790,Y$6:AT$6)</f>
        <v>0</v>
      </c>
      <c r="J790" s="81">
        <f>IF(H790=0,ROUND(E790*I790,2),ROUND(H790*E790,2))</f>
        <v>0</v>
      </c>
      <c r="K790" s="80">
        <f>ROUND(F790*I790,2)</f>
        <v>0</v>
      </c>
      <c r="L790" s="81">
        <f>IF(H790=0,ROUND(ROUND(F790*I790,2)*G790,2),ROUND(G790*H790,2))</f>
        <v>0</v>
      </c>
      <c r="M790" s="81">
        <f>L790-ROUND(G790*I790,2)</f>
        <v>0</v>
      </c>
      <c r="N790" s="82"/>
      <c r="O790" s="81">
        <f>J790+L790+N790</f>
        <v>0</v>
      </c>
      <c r="Q790" s="83">
        <f t="shared" ref="Q790:Q841" si="4686">Q$6</f>
        <v>153.91</v>
      </c>
      <c r="R790" s="81">
        <f>ROUND(Q790*E790,2)</f>
        <v>0</v>
      </c>
      <c r="S790" s="83">
        <f>ROUND(F790*Q790,2)</f>
        <v>230.87</v>
      </c>
      <c r="T790" s="81">
        <f>ROUND(S790*G790,2)</f>
        <v>0</v>
      </c>
      <c r="U790" s="81">
        <f>T790-ROUND(Q790*G790,2)</f>
        <v>0</v>
      </c>
      <c r="V790" s="82"/>
      <c r="W790" s="81">
        <f>R790+T790+V790</f>
        <v>0</v>
      </c>
      <c r="X790" s="10"/>
      <c r="Y790" s="151"/>
      <c r="Z790" s="151"/>
      <c r="AA790" s="151"/>
      <c r="AB790" s="151"/>
      <c r="AC790" s="151"/>
      <c r="AD790" s="151"/>
      <c r="AE790" s="159"/>
      <c r="AF790" s="159"/>
      <c r="AG790" s="159"/>
      <c r="AH790" s="159"/>
      <c r="AI790" s="84">
        <f>IF($I790=AI$6,$E790,0)</f>
        <v>0</v>
      </c>
      <c r="AJ790" s="84">
        <f t="shared" ref="AJ790:AJ791" si="4687">IF($K790=ROUND(AI$6*$F790,2),$G790,0)</f>
        <v>0</v>
      </c>
      <c r="AK790" s="141">
        <f>IF($H790&gt;0,AI790,0)</f>
        <v>0</v>
      </c>
      <c r="AL790" s="141">
        <f>IF(AK790&gt;0,1,0)</f>
        <v>0</v>
      </c>
      <c r="AM790" s="141">
        <f>IF($H790&gt;0,AJ790,0)</f>
        <v>0</v>
      </c>
      <c r="AN790" s="141">
        <f>IF(AM790&gt;0,1,0)</f>
        <v>0</v>
      </c>
      <c r="AO790" s="84">
        <f>IF($I790=AO$6,$E790,0)</f>
        <v>0</v>
      </c>
      <c r="AP790" s="84">
        <f t="shared" ref="AP790:AP791" si="4688">IF($K790=ROUND(AO$6*$F790,2),$G790,0)</f>
        <v>0</v>
      </c>
      <c r="AQ790" s="141">
        <f>IF($H790&gt;0,AO790,0)</f>
        <v>0</v>
      </c>
      <c r="AR790" s="141">
        <f>IF(AQ790&gt;0,1,0)</f>
        <v>0</v>
      </c>
      <c r="AS790" s="141">
        <f>IF($H790&gt;0,AP790,0)</f>
        <v>0</v>
      </c>
      <c r="AT790" s="141">
        <f>IF(AS790&gt;0,1,0)</f>
        <v>0</v>
      </c>
      <c r="AU790" s="141">
        <f>IF($H790&gt;0,#REF!,0)</f>
        <v>0</v>
      </c>
      <c r="AV790" s="141">
        <f>IF(AU790&gt;0,1,0)</f>
        <v>0</v>
      </c>
      <c r="AW790" s="141">
        <f>IF($H790&gt;0,#REF!,0)</f>
        <v>0</v>
      </c>
      <c r="AX790" s="141">
        <f>IF(AW790&gt;0,1,0)</f>
        <v>0</v>
      </c>
      <c r="AY790" s="247">
        <f t="shared" si="4661"/>
        <v>0</v>
      </c>
      <c r="AZ790" s="85"/>
      <c r="BA790" s="86">
        <v>0</v>
      </c>
    </row>
    <row r="791" spans="1:53" ht="45.75" hidden="1" x14ac:dyDescent="0.65">
      <c r="A791" s="87" t="str">
        <f>IF(E791+G791&gt;0,A790,"")</f>
        <v/>
      </c>
      <c r="B791" s="87" t="str">
        <f>IF(E791+G791&gt;0,B790,"")</f>
        <v/>
      </c>
      <c r="C791" s="76" t="s">
        <v>46</v>
      </c>
      <c r="D791" s="77" t="s">
        <v>46</v>
      </c>
      <c r="E791" s="78">
        <v>0</v>
      </c>
      <c r="F791" s="137">
        <v>1.1000000000000001</v>
      </c>
      <c r="G791" s="78">
        <v>0</v>
      </c>
      <c r="H791" s="249">
        <f t="shared" si="4660"/>
        <v>0</v>
      </c>
      <c r="I791" s="80">
        <f>SUMIF(Y$14:AT$14,C791,Y$6:AT$6)</f>
        <v>0</v>
      </c>
      <c r="J791" s="81">
        <f t="shared" ref="J791:J793" si="4689">IF(H791=0,ROUND(E791*I791,2),ROUND(H791*E791,2))</f>
        <v>0</v>
      </c>
      <c r="K791" s="80">
        <f t="shared" ref="K791:K793" si="4690">ROUND(F791*I791,2)</f>
        <v>0</v>
      </c>
      <c r="L791" s="81">
        <f t="shared" ref="L791:L793" si="4691">IF(H791=0,ROUND(ROUND(F791*I791,2)*G791,2),ROUND(G791*H791,2))</f>
        <v>0</v>
      </c>
      <c r="M791" s="81">
        <f t="shared" ref="M791:M793" si="4692">L791-ROUND(G791*I791,2)</f>
        <v>0</v>
      </c>
      <c r="N791" s="82"/>
      <c r="O791" s="81">
        <f t="shared" ref="O791:O793" si="4693">J791+L791+N791</f>
        <v>0</v>
      </c>
      <c r="Q791" s="83">
        <f t="shared" si="4686"/>
        <v>153.91</v>
      </c>
      <c r="R791" s="81">
        <f t="shared" ref="R791:R793" si="4694">ROUND(Q791*E791,2)</f>
        <v>0</v>
      </c>
      <c r="S791" s="83">
        <f t="shared" ref="S791:S793" si="4695">ROUND(F791*Q791,2)</f>
        <v>169.3</v>
      </c>
      <c r="T791" s="81">
        <f t="shared" ref="T791:T793" si="4696">ROUND(S791*G791,2)</f>
        <v>0</v>
      </c>
      <c r="U791" s="81">
        <f t="shared" ref="U791:U793" si="4697">T791-ROUND(Q791*G791,2)</f>
        <v>0</v>
      </c>
      <c r="V791" s="82"/>
      <c r="W791" s="81">
        <f t="shared" ref="W791:W793" si="4698">R791+T791+V791</f>
        <v>0</v>
      </c>
      <c r="X791" s="10"/>
      <c r="Y791" s="151"/>
      <c r="Z791" s="151"/>
      <c r="AA791" s="151"/>
      <c r="AB791" s="151"/>
      <c r="AC791" s="151"/>
      <c r="AD791" s="151"/>
      <c r="AE791" s="159"/>
      <c r="AF791" s="159"/>
      <c r="AG791" s="159"/>
      <c r="AH791" s="159"/>
      <c r="AI791" s="84">
        <f t="shared" ref="AI791" si="4699">IF($I791=AI$6,$E791,0)</f>
        <v>0</v>
      </c>
      <c r="AJ791" s="84">
        <f t="shared" si="4687"/>
        <v>0</v>
      </c>
      <c r="AK791" s="141">
        <f t="shared" ref="AK791:AK793" si="4700">IF($H791&gt;0,AI791,0)</f>
        <v>0</v>
      </c>
      <c r="AL791" s="141">
        <f t="shared" ref="AL791:AL793" si="4701">IF(AK791&gt;0,1,0)</f>
        <v>0</v>
      </c>
      <c r="AM791" s="141">
        <f t="shared" ref="AM791:AM793" si="4702">IF($H791&gt;0,AJ791,0)</f>
        <v>0</v>
      </c>
      <c r="AN791" s="141">
        <f t="shared" ref="AN791:AN793" si="4703">IF(AM791&gt;0,1,0)</f>
        <v>0</v>
      </c>
      <c r="AO791" s="84">
        <f t="shared" ref="AO791" si="4704">IF($I791=AO$6,$E791,0)</f>
        <v>0</v>
      </c>
      <c r="AP791" s="84">
        <f t="shared" si="4688"/>
        <v>0</v>
      </c>
      <c r="AQ791" s="141">
        <f t="shared" ref="AQ791:AQ793" si="4705">IF($H791&gt;0,AO791,0)</f>
        <v>0</v>
      </c>
      <c r="AR791" s="141">
        <f t="shared" ref="AR791:AR793" si="4706">IF(AQ791&gt;0,1,0)</f>
        <v>0</v>
      </c>
      <c r="AS791" s="141">
        <f t="shared" ref="AS791:AS793" si="4707">IF($H791&gt;0,AP791,0)</f>
        <v>0</v>
      </c>
      <c r="AT791" s="141">
        <f t="shared" ref="AT791:AT793" si="4708">IF(AS791&gt;0,1,0)</f>
        <v>0</v>
      </c>
      <c r="AU791" s="141">
        <f>IF($H791&gt;0,#REF!,0)</f>
        <v>0</v>
      </c>
      <c r="AV791" s="141">
        <f t="shared" ref="AV791:AV793" si="4709">IF(AU791&gt;0,1,0)</f>
        <v>0</v>
      </c>
      <c r="AW791" s="141">
        <f>IF($H791&gt;0,#REF!,0)</f>
        <v>0</v>
      </c>
      <c r="AX791" s="141">
        <f t="shared" ref="AX791:AX793" si="4710">IF(AW791&gt;0,1,0)</f>
        <v>0</v>
      </c>
      <c r="AY791" s="247">
        <f t="shared" si="4661"/>
        <v>0</v>
      </c>
      <c r="AZ791" s="85"/>
      <c r="BA791" s="86">
        <v>0</v>
      </c>
    </row>
    <row r="792" spans="1:53" ht="45.75" hidden="1" x14ac:dyDescent="0.65">
      <c r="A792" s="87" t="str">
        <f>IF(E792+G792&gt;0,A790,"")</f>
        <v/>
      </c>
      <c r="B792" s="87" t="str">
        <f>IF(E792+G792&gt;0,B790,"")</f>
        <v/>
      </c>
      <c r="C792" s="76" t="str">
        <f>C791</f>
        <v/>
      </c>
      <c r="D792" s="77" t="s">
        <v>46</v>
      </c>
      <c r="E792" s="78">
        <v>0</v>
      </c>
      <c r="F792" s="137">
        <v>1.5</v>
      </c>
      <c r="G792" s="78">
        <v>0</v>
      </c>
      <c r="H792" s="249">
        <f t="shared" si="4660"/>
        <v>0</v>
      </c>
      <c r="I792" s="80">
        <f>SUMIF(Y$14:AT$14,C792,Y$7:AT$7)</f>
        <v>0</v>
      </c>
      <c r="J792" s="81">
        <f t="shared" si="4689"/>
        <v>0</v>
      </c>
      <c r="K792" s="80">
        <f t="shared" si="4690"/>
        <v>0</v>
      </c>
      <c r="L792" s="81">
        <f t="shared" si="4691"/>
        <v>0</v>
      </c>
      <c r="M792" s="81">
        <f t="shared" si="4692"/>
        <v>0</v>
      </c>
      <c r="N792" s="82"/>
      <c r="O792" s="81">
        <f t="shared" si="4693"/>
        <v>0</v>
      </c>
      <c r="Q792" s="83">
        <f t="shared" si="4686"/>
        <v>153.91</v>
      </c>
      <c r="R792" s="81">
        <f t="shared" si="4694"/>
        <v>0</v>
      </c>
      <c r="S792" s="83">
        <f t="shared" si="4695"/>
        <v>230.87</v>
      </c>
      <c r="T792" s="81">
        <f t="shared" si="4696"/>
        <v>0</v>
      </c>
      <c r="U792" s="81">
        <f t="shared" si="4697"/>
        <v>0</v>
      </c>
      <c r="V792" s="82"/>
      <c r="W792" s="81">
        <f t="shared" si="4698"/>
        <v>0</v>
      </c>
      <c r="X792" s="10"/>
      <c r="Y792" s="151"/>
      <c r="Z792" s="151"/>
      <c r="AA792" s="151"/>
      <c r="AB792" s="151"/>
      <c r="AC792" s="151"/>
      <c r="AD792" s="151"/>
      <c r="AE792" s="159"/>
      <c r="AF792" s="159"/>
      <c r="AG792" s="159"/>
      <c r="AH792" s="159"/>
      <c r="AI792" s="84">
        <f>IF($I792=AI$7,$E792,0)</f>
        <v>0</v>
      </c>
      <c r="AJ792" s="84">
        <f>IF($K792=ROUND(AI$7*$F792,2),$G792,0)</f>
        <v>0</v>
      </c>
      <c r="AK792" s="141">
        <f t="shared" si="4700"/>
        <v>0</v>
      </c>
      <c r="AL792" s="141">
        <f t="shared" si="4701"/>
        <v>0</v>
      </c>
      <c r="AM792" s="141">
        <f t="shared" si="4702"/>
        <v>0</v>
      </c>
      <c r="AN792" s="141">
        <f t="shared" si="4703"/>
        <v>0</v>
      </c>
      <c r="AO792" s="84">
        <f>IF($I792=AO$7,$E792,0)</f>
        <v>0</v>
      </c>
      <c r="AP792" s="84">
        <f>IF($K792=ROUND(AO$7*$F792,2),$G792,0)</f>
        <v>0</v>
      </c>
      <c r="AQ792" s="141">
        <f t="shared" si="4705"/>
        <v>0</v>
      </c>
      <c r="AR792" s="141">
        <f t="shared" si="4706"/>
        <v>0</v>
      </c>
      <c r="AS792" s="141">
        <f t="shared" si="4707"/>
        <v>0</v>
      </c>
      <c r="AT792" s="141">
        <f t="shared" si="4708"/>
        <v>0</v>
      </c>
      <c r="AU792" s="141">
        <f>IF($H792&gt;0,#REF!,0)</f>
        <v>0</v>
      </c>
      <c r="AV792" s="141">
        <f t="shared" si="4709"/>
        <v>0</v>
      </c>
      <c r="AW792" s="141">
        <f>IF($H792&gt;0,#REF!,0)</f>
        <v>0</v>
      </c>
      <c r="AX792" s="141">
        <f t="shared" si="4710"/>
        <v>0</v>
      </c>
      <c r="AY792" s="247">
        <f t="shared" si="4661"/>
        <v>0</v>
      </c>
      <c r="AZ792" s="85"/>
      <c r="BA792" s="86">
        <v>0</v>
      </c>
    </row>
    <row r="793" spans="1:53" ht="45.75" hidden="1" x14ac:dyDescent="0.65">
      <c r="A793" s="87" t="str">
        <f>IF(E793+G793&gt;0,A790,"")</f>
        <v/>
      </c>
      <c r="B793" s="87" t="str">
        <f>IF(E793+G793&gt;0,B790,"")</f>
        <v/>
      </c>
      <c r="C793" s="76" t="str">
        <f>C791</f>
        <v/>
      </c>
      <c r="D793" s="77" t="s">
        <v>46</v>
      </c>
      <c r="E793" s="78">
        <v>0</v>
      </c>
      <c r="F793" s="137">
        <v>1.1000000000000001</v>
      </c>
      <c r="G793" s="78">
        <v>0</v>
      </c>
      <c r="H793" s="249">
        <f t="shared" si="4660"/>
        <v>0</v>
      </c>
      <c r="I793" s="80">
        <f>SUMIF(Y$14:AT$14,C793,Y$7:AT$7)</f>
        <v>0</v>
      </c>
      <c r="J793" s="81">
        <f t="shared" si="4689"/>
        <v>0</v>
      </c>
      <c r="K793" s="80">
        <f t="shared" si="4690"/>
        <v>0</v>
      </c>
      <c r="L793" s="81">
        <f t="shared" si="4691"/>
        <v>0</v>
      </c>
      <c r="M793" s="81">
        <f t="shared" si="4692"/>
        <v>0</v>
      </c>
      <c r="N793" s="82"/>
      <c r="O793" s="81">
        <f t="shared" si="4693"/>
        <v>0</v>
      </c>
      <c r="Q793" s="83">
        <f t="shared" si="4686"/>
        <v>153.91</v>
      </c>
      <c r="R793" s="81">
        <f t="shared" si="4694"/>
        <v>0</v>
      </c>
      <c r="S793" s="83">
        <f t="shared" si="4695"/>
        <v>169.3</v>
      </c>
      <c r="T793" s="81">
        <f t="shared" si="4696"/>
        <v>0</v>
      </c>
      <c r="U793" s="81">
        <f t="shared" si="4697"/>
        <v>0</v>
      </c>
      <c r="V793" s="82"/>
      <c r="W793" s="81">
        <f t="shared" si="4698"/>
        <v>0</v>
      </c>
      <c r="X793" s="10"/>
      <c r="Y793" s="151"/>
      <c r="Z793" s="151"/>
      <c r="AA793" s="151"/>
      <c r="AB793" s="151"/>
      <c r="AC793" s="151"/>
      <c r="AD793" s="151"/>
      <c r="AE793" s="159"/>
      <c r="AF793" s="159"/>
      <c r="AG793" s="159"/>
      <c r="AH793" s="159"/>
      <c r="AI793" s="84">
        <f>IF($I793=AI$7,$E793,0)</f>
        <v>0</v>
      </c>
      <c r="AJ793" s="84">
        <f>IF($K793=ROUND(AI$7*$F793,2),$G793,0)</f>
        <v>0</v>
      </c>
      <c r="AK793" s="141">
        <f t="shared" si="4700"/>
        <v>0</v>
      </c>
      <c r="AL793" s="141">
        <f t="shared" si="4701"/>
        <v>0</v>
      </c>
      <c r="AM793" s="141">
        <f t="shared" si="4702"/>
        <v>0</v>
      </c>
      <c r="AN793" s="141">
        <f t="shared" si="4703"/>
        <v>0</v>
      </c>
      <c r="AO793" s="84">
        <f>IF($I793=AO$7,$E793,0)</f>
        <v>0</v>
      </c>
      <c r="AP793" s="84">
        <f>IF($K793=ROUND(AO$7*$F793,2),$G793,0)</f>
        <v>0</v>
      </c>
      <c r="AQ793" s="141">
        <f t="shared" si="4705"/>
        <v>0</v>
      </c>
      <c r="AR793" s="141">
        <f t="shared" si="4706"/>
        <v>0</v>
      </c>
      <c r="AS793" s="141">
        <f t="shared" si="4707"/>
        <v>0</v>
      </c>
      <c r="AT793" s="141">
        <f t="shared" si="4708"/>
        <v>0</v>
      </c>
      <c r="AU793" s="141">
        <f>IF($H793&gt;0,#REF!,0)</f>
        <v>0</v>
      </c>
      <c r="AV793" s="141">
        <f t="shared" si="4709"/>
        <v>0</v>
      </c>
      <c r="AW793" s="141">
        <f>IF($H793&gt;0,#REF!,0)</f>
        <v>0</v>
      </c>
      <c r="AX793" s="141">
        <f t="shared" si="4710"/>
        <v>0</v>
      </c>
      <c r="AY793" s="247">
        <f t="shared" si="4661"/>
        <v>0</v>
      </c>
      <c r="AZ793" s="85"/>
      <c r="BA793" s="86">
        <v>0</v>
      </c>
    </row>
    <row r="794" spans="1:53" ht="45.75" hidden="1" x14ac:dyDescent="0.65">
      <c r="A794" s="74" t="s">
        <v>46</v>
      </c>
      <c r="B794" s="74" t="s">
        <v>46</v>
      </c>
      <c r="C794" s="76" t="str">
        <f>C795</f>
        <v/>
      </c>
      <c r="D794" s="77" t="s">
        <v>46</v>
      </c>
      <c r="E794" s="78">
        <v>0</v>
      </c>
      <c r="F794" s="137">
        <v>1.5</v>
      </c>
      <c r="G794" s="78">
        <v>0</v>
      </c>
      <c r="H794" s="249">
        <f t="shared" si="4660"/>
        <v>0</v>
      </c>
      <c r="I794" s="80">
        <f>SUMIF(Y$14:AT$14,C794,Y$6:AT$6)</f>
        <v>0</v>
      </c>
      <c r="J794" s="81">
        <f>IF(H794=0,ROUND(E794*I794,2),ROUND(H794*E794,2))</f>
        <v>0</v>
      </c>
      <c r="K794" s="80">
        <f>ROUND(F794*I794,2)</f>
        <v>0</v>
      </c>
      <c r="L794" s="81">
        <f>IF(H794=0,ROUND(ROUND(F794*I794,2)*G794,2),ROUND(G794*H794,2))</f>
        <v>0</v>
      </c>
      <c r="M794" s="81">
        <f>L794-ROUND(G794*I794,2)</f>
        <v>0</v>
      </c>
      <c r="N794" s="82"/>
      <c r="O794" s="81">
        <f>J794+L794+N794</f>
        <v>0</v>
      </c>
      <c r="Q794" s="83">
        <f t="shared" si="4686"/>
        <v>153.91</v>
      </c>
      <c r="R794" s="81">
        <f>ROUND(Q794*E794,2)</f>
        <v>0</v>
      </c>
      <c r="S794" s="83">
        <f>ROUND(F794*Q794,2)</f>
        <v>230.87</v>
      </c>
      <c r="T794" s="81">
        <f>ROUND(S794*G794,2)</f>
        <v>0</v>
      </c>
      <c r="U794" s="81">
        <f>T794-ROUND(Q794*G794,2)</f>
        <v>0</v>
      </c>
      <c r="V794" s="82"/>
      <c r="W794" s="81">
        <f>R794+T794+V794</f>
        <v>0</v>
      </c>
      <c r="X794" s="10"/>
      <c r="Y794" s="151"/>
      <c r="Z794" s="151"/>
      <c r="AA794" s="151"/>
      <c r="AB794" s="151"/>
      <c r="AC794" s="151"/>
      <c r="AD794" s="151"/>
      <c r="AE794" s="159"/>
      <c r="AF794" s="159"/>
      <c r="AG794" s="159"/>
      <c r="AH794" s="159"/>
      <c r="AI794" s="84">
        <f>IF($I794=AI$6,$E794,0)</f>
        <v>0</v>
      </c>
      <c r="AJ794" s="84">
        <f t="shared" ref="AJ794:AJ795" si="4711">IF($K794=ROUND(AI$6*$F794,2),$G794,0)</f>
        <v>0</v>
      </c>
      <c r="AK794" s="141">
        <f>IF($H794&gt;0,AI794,0)</f>
        <v>0</v>
      </c>
      <c r="AL794" s="141">
        <f>IF(AK794&gt;0,1,0)</f>
        <v>0</v>
      </c>
      <c r="AM794" s="141">
        <f>IF($H794&gt;0,AJ794,0)</f>
        <v>0</v>
      </c>
      <c r="AN794" s="141">
        <f>IF(AM794&gt;0,1,0)</f>
        <v>0</v>
      </c>
      <c r="AO794" s="84">
        <f>IF($I794=AO$6,$E794,0)</f>
        <v>0</v>
      </c>
      <c r="AP794" s="84">
        <f t="shared" ref="AP794:AP795" si="4712">IF($K794=ROUND(AO$6*$F794,2),$G794,0)</f>
        <v>0</v>
      </c>
      <c r="AQ794" s="141">
        <f>IF($H794&gt;0,AO794,0)</f>
        <v>0</v>
      </c>
      <c r="AR794" s="141">
        <f>IF(AQ794&gt;0,1,0)</f>
        <v>0</v>
      </c>
      <c r="AS794" s="141">
        <f>IF($H794&gt;0,AP794,0)</f>
        <v>0</v>
      </c>
      <c r="AT794" s="141">
        <f>IF(AS794&gt;0,1,0)</f>
        <v>0</v>
      </c>
      <c r="AU794" s="141">
        <f>IF($H794&gt;0,#REF!,0)</f>
        <v>0</v>
      </c>
      <c r="AV794" s="141">
        <f>IF(AU794&gt;0,1,0)</f>
        <v>0</v>
      </c>
      <c r="AW794" s="141">
        <f>IF($H794&gt;0,#REF!,0)</f>
        <v>0</v>
      </c>
      <c r="AX794" s="141">
        <f>IF(AW794&gt;0,1,0)</f>
        <v>0</v>
      </c>
      <c r="AY794" s="247">
        <f t="shared" si="4661"/>
        <v>0</v>
      </c>
      <c r="AZ794" s="85"/>
      <c r="BA794" s="86">
        <v>0</v>
      </c>
    </row>
    <row r="795" spans="1:53" ht="45.75" hidden="1" x14ac:dyDescent="0.65">
      <c r="A795" s="87" t="str">
        <f>IF(E795+G795&gt;0,A794,"")</f>
        <v/>
      </c>
      <c r="B795" s="87" t="str">
        <f>IF(E795+G795&gt;0,B794,"")</f>
        <v/>
      </c>
      <c r="C795" s="76" t="s">
        <v>46</v>
      </c>
      <c r="D795" s="77" t="s">
        <v>46</v>
      </c>
      <c r="E795" s="78">
        <v>0</v>
      </c>
      <c r="F795" s="137">
        <v>1.1000000000000001</v>
      </c>
      <c r="G795" s="78">
        <v>0</v>
      </c>
      <c r="H795" s="249">
        <f t="shared" si="4660"/>
        <v>0</v>
      </c>
      <c r="I795" s="80">
        <f>SUMIF(Y$14:AT$14,C795,Y$6:AT$6)</f>
        <v>0</v>
      </c>
      <c r="J795" s="81">
        <f t="shared" ref="J795:J797" si="4713">IF(H795=0,ROUND(E795*I795,2),ROUND(H795*E795,2))</f>
        <v>0</v>
      </c>
      <c r="K795" s="80">
        <f t="shared" ref="K795:K797" si="4714">ROUND(F795*I795,2)</f>
        <v>0</v>
      </c>
      <c r="L795" s="81">
        <f t="shared" ref="L795:L797" si="4715">IF(H795=0,ROUND(ROUND(F795*I795,2)*G795,2),ROUND(G795*H795,2))</f>
        <v>0</v>
      </c>
      <c r="M795" s="81">
        <f t="shared" ref="M795:M797" si="4716">L795-ROUND(G795*I795,2)</f>
        <v>0</v>
      </c>
      <c r="N795" s="82"/>
      <c r="O795" s="81">
        <f t="shared" ref="O795:O797" si="4717">J795+L795+N795</f>
        <v>0</v>
      </c>
      <c r="Q795" s="83">
        <f t="shared" si="4686"/>
        <v>153.91</v>
      </c>
      <c r="R795" s="81">
        <f t="shared" ref="R795:R797" si="4718">ROUND(Q795*E795,2)</f>
        <v>0</v>
      </c>
      <c r="S795" s="83">
        <f t="shared" ref="S795:S797" si="4719">ROUND(F795*Q795,2)</f>
        <v>169.3</v>
      </c>
      <c r="T795" s="81">
        <f t="shared" ref="T795:T797" si="4720">ROUND(S795*G795,2)</f>
        <v>0</v>
      </c>
      <c r="U795" s="81">
        <f t="shared" ref="U795:U797" si="4721">T795-ROUND(Q795*G795,2)</f>
        <v>0</v>
      </c>
      <c r="V795" s="82"/>
      <c r="W795" s="81">
        <f t="shared" ref="W795:W797" si="4722">R795+T795+V795</f>
        <v>0</v>
      </c>
      <c r="X795" s="10"/>
      <c r="Y795" s="151"/>
      <c r="Z795" s="151"/>
      <c r="AA795" s="151"/>
      <c r="AB795" s="151"/>
      <c r="AC795" s="151"/>
      <c r="AD795" s="151"/>
      <c r="AE795" s="159"/>
      <c r="AF795" s="159"/>
      <c r="AG795" s="159"/>
      <c r="AH795" s="159"/>
      <c r="AI795" s="84">
        <f t="shared" ref="AI795" si="4723">IF($I795=AI$6,$E795,0)</f>
        <v>0</v>
      </c>
      <c r="AJ795" s="84">
        <f t="shared" si="4711"/>
        <v>0</v>
      </c>
      <c r="AK795" s="141">
        <f t="shared" ref="AK795:AK797" si="4724">IF($H795&gt;0,AI795,0)</f>
        <v>0</v>
      </c>
      <c r="AL795" s="141">
        <f t="shared" ref="AL795:AL797" si="4725">IF(AK795&gt;0,1,0)</f>
        <v>0</v>
      </c>
      <c r="AM795" s="141">
        <f t="shared" ref="AM795:AM797" si="4726">IF($H795&gt;0,AJ795,0)</f>
        <v>0</v>
      </c>
      <c r="AN795" s="141">
        <f t="shared" ref="AN795:AN797" si="4727">IF(AM795&gt;0,1,0)</f>
        <v>0</v>
      </c>
      <c r="AO795" s="84">
        <f t="shared" ref="AO795" si="4728">IF($I795=AO$6,$E795,0)</f>
        <v>0</v>
      </c>
      <c r="AP795" s="84">
        <f t="shared" si="4712"/>
        <v>0</v>
      </c>
      <c r="AQ795" s="141">
        <f t="shared" ref="AQ795:AQ797" si="4729">IF($H795&gt;0,AO795,0)</f>
        <v>0</v>
      </c>
      <c r="AR795" s="141">
        <f t="shared" ref="AR795:AR797" si="4730">IF(AQ795&gt;0,1,0)</f>
        <v>0</v>
      </c>
      <c r="AS795" s="141">
        <f t="shared" ref="AS795:AS797" si="4731">IF($H795&gt;0,AP795,0)</f>
        <v>0</v>
      </c>
      <c r="AT795" s="141">
        <f t="shared" ref="AT795:AT797" si="4732">IF(AS795&gt;0,1,0)</f>
        <v>0</v>
      </c>
      <c r="AU795" s="141">
        <f>IF($H795&gt;0,#REF!,0)</f>
        <v>0</v>
      </c>
      <c r="AV795" s="141">
        <f t="shared" ref="AV795:AV797" si="4733">IF(AU795&gt;0,1,0)</f>
        <v>0</v>
      </c>
      <c r="AW795" s="141">
        <f>IF($H795&gt;0,#REF!,0)</f>
        <v>0</v>
      </c>
      <c r="AX795" s="141">
        <f t="shared" ref="AX795:AX797" si="4734">IF(AW795&gt;0,1,0)</f>
        <v>0</v>
      </c>
      <c r="AY795" s="247">
        <f t="shared" si="4661"/>
        <v>0</v>
      </c>
      <c r="AZ795" s="85"/>
      <c r="BA795" s="86">
        <v>0</v>
      </c>
    </row>
    <row r="796" spans="1:53" ht="45.75" hidden="1" x14ac:dyDescent="0.65">
      <c r="A796" s="87" t="str">
        <f>IF(E796+G796&gt;0,A794,"")</f>
        <v/>
      </c>
      <c r="B796" s="87" t="str">
        <f>IF(E796+G796&gt;0,B794,"")</f>
        <v/>
      </c>
      <c r="C796" s="76" t="str">
        <f>C795</f>
        <v/>
      </c>
      <c r="D796" s="77" t="s">
        <v>46</v>
      </c>
      <c r="E796" s="78">
        <v>0</v>
      </c>
      <c r="F796" s="137">
        <v>1.5</v>
      </c>
      <c r="G796" s="78">
        <v>0</v>
      </c>
      <c r="H796" s="249">
        <f t="shared" si="4660"/>
        <v>0</v>
      </c>
      <c r="I796" s="80">
        <f>SUMIF(Y$14:AT$14,C796,Y$7:AT$7)</f>
        <v>0</v>
      </c>
      <c r="J796" s="81">
        <f t="shared" si="4713"/>
        <v>0</v>
      </c>
      <c r="K796" s="80">
        <f t="shared" si="4714"/>
        <v>0</v>
      </c>
      <c r="L796" s="81">
        <f t="shared" si="4715"/>
        <v>0</v>
      </c>
      <c r="M796" s="81">
        <f t="shared" si="4716"/>
        <v>0</v>
      </c>
      <c r="N796" s="82"/>
      <c r="O796" s="81">
        <f t="shared" si="4717"/>
        <v>0</v>
      </c>
      <c r="Q796" s="83">
        <f t="shared" si="4686"/>
        <v>153.91</v>
      </c>
      <c r="R796" s="81">
        <f t="shared" si="4718"/>
        <v>0</v>
      </c>
      <c r="S796" s="83">
        <f t="shared" si="4719"/>
        <v>230.87</v>
      </c>
      <c r="T796" s="81">
        <f t="shared" si="4720"/>
        <v>0</v>
      </c>
      <c r="U796" s="81">
        <f t="shared" si="4721"/>
        <v>0</v>
      </c>
      <c r="V796" s="82"/>
      <c r="W796" s="81">
        <f t="shared" si="4722"/>
        <v>0</v>
      </c>
      <c r="X796" s="10"/>
      <c r="Y796" s="151"/>
      <c r="Z796" s="151"/>
      <c r="AA796" s="151"/>
      <c r="AB796" s="151"/>
      <c r="AC796" s="151"/>
      <c r="AD796" s="151"/>
      <c r="AE796" s="159"/>
      <c r="AF796" s="159"/>
      <c r="AG796" s="159"/>
      <c r="AH796" s="159"/>
      <c r="AI796" s="84">
        <f>IF($I796=AI$7,$E796,0)</f>
        <v>0</v>
      </c>
      <c r="AJ796" s="84">
        <f>IF($K796=ROUND(AI$7*$F796,2),$G796,0)</f>
        <v>0</v>
      </c>
      <c r="AK796" s="141">
        <f t="shared" si="4724"/>
        <v>0</v>
      </c>
      <c r="AL796" s="141">
        <f t="shared" si="4725"/>
        <v>0</v>
      </c>
      <c r="AM796" s="141">
        <f t="shared" si="4726"/>
        <v>0</v>
      </c>
      <c r="AN796" s="141">
        <f t="shared" si="4727"/>
        <v>0</v>
      </c>
      <c r="AO796" s="84">
        <f>IF($I796=AO$7,$E796,0)</f>
        <v>0</v>
      </c>
      <c r="AP796" s="84">
        <f>IF($K796=ROUND(AO$7*$F796,2),$G796,0)</f>
        <v>0</v>
      </c>
      <c r="AQ796" s="141">
        <f t="shared" si="4729"/>
        <v>0</v>
      </c>
      <c r="AR796" s="141">
        <f t="shared" si="4730"/>
        <v>0</v>
      </c>
      <c r="AS796" s="141">
        <f t="shared" si="4731"/>
        <v>0</v>
      </c>
      <c r="AT796" s="141">
        <f t="shared" si="4732"/>
        <v>0</v>
      </c>
      <c r="AU796" s="141">
        <f>IF($H796&gt;0,#REF!,0)</f>
        <v>0</v>
      </c>
      <c r="AV796" s="141">
        <f t="shared" si="4733"/>
        <v>0</v>
      </c>
      <c r="AW796" s="141">
        <f>IF($H796&gt;0,#REF!,0)</f>
        <v>0</v>
      </c>
      <c r="AX796" s="141">
        <f t="shared" si="4734"/>
        <v>0</v>
      </c>
      <c r="AY796" s="247">
        <f t="shared" si="4661"/>
        <v>0</v>
      </c>
      <c r="AZ796" s="85"/>
      <c r="BA796" s="86">
        <v>0</v>
      </c>
    </row>
    <row r="797" spans="1:53" ht="45.75" hidden="1" x14ac:dyDescent="0.65">
      <c r="A797" s="87" t="str">
        <f>IF(E797+G797&gt;0,A794,"")</f>
        <v/>
      </c>
      <c r="B797" s="87" t="str">
        <f>IF(E797+G797&gt;0,B794,"")</f>
        <v/>
      </c>
      <c r="C797" s="76" t="str">
        <f>C795</f>
        <v/>
      </c>
      <c r="D797" s="77" t="s">
        <v>46</v>
      </c>
      <c r="E797" s="78">
        <v>0</v>
      </c>
      <c r="F797" s="137">
        <v>1.1000000000000001</v>
      </c>
      <c r="G797" s="78">
        <v>0</v>
      </c>
      <c r="H797" s="249">
        <f t="shared" si="4660"/>
        <v>0</v>
      </c>
      <c r="I797" s="80">
        <f>SUMIF(Y$14:AT$14,C797,Y$7:AT$7)</f>
        <v>0</v>
      </c>
      <c r="J797" s="81">
        <f t="shared" si="4713"/>
        <v>0</v>
      </c>
      <c r="K797" s="80">
        <f t="shared" si="4714"/>
        <v>0</v>
      </c>
      <c r="L797" s="81">
        <f t="shared" si="4715"/>
        <v>0</v>
      </c>
      <c r="M797" s="81">
        <f t="shared" si="4716"/>
        <v>0</v>
      </c>
      <c r="N797" s="82"/>
      <c r="O797" s="81">
        <f t="shared" si="4717"/>
        <v>0</v>
      </c>
      <c r="Q797" s="83">
        <f t="shared" si="4686"/>
        <v>153.91</v>
      </c>
      <c r="R797" s="81">
        <f t="shared" si="4718"/>
        <v>0</v>
      </c>
      <c r="S797" s="83">
        <f t="shared" si="4719"/>
        <v>169.3</v>
      </c>
      <c r="T797" s="81">
        <f t="shared" si="4720"/>
        <v>0</v>
      </c>
      <c r="U797" s="81">
        <f t="shared" si="4721"/>
        <v>0</v>
      </c>
      <c r="V797" s="82"/>
      <c r="W797" s="81">
        <f t="shared" si="4722"/>
        <v>0</v>
      </c>
      <c r="X797" s="10"/>
      <c r="Y797" s="151"/>
      <c r="Z797" s="151"/>
      <c r="AA797" s="151"/>
      <c r="AB797" s="151"/>
      <c r="AC797" s="151"/>
      <c r="AD797" s="151"/>
      <c r="AE797" s="159"/>
      <c r="AF797" s="159"/>
      <c r="AG797" s="159"/>
      <c r="AH797" s="159"/>
      <c r="AI797" s="84">
        <f>IF($I797=AI$7,$E797,0)</f>
        <v>0</v>
      </c>
      <c r="AJ797" s="84">
        <f>IF($K797=ROUND(AI$7*$F797,2),$G797,0)</f>
        <v>0</v>
      </c>
      <c r="AK797" s="141">
        <f t="shared" si="4724"/>
        <v>0</v>
      </c>
      <c r="AL797" s="141">
        <f t="shared" si="4725"/>
        <v>0</v>
      </c>
      <c r="AM797" s="141">
        <f t="shared" si="4726"/>
        <v>0</v>
      </c>
      <c r="AN797" s="141">
        <f t="shared" si="4727"/>
        <v>0</v>
      </c>
      <c r="AO797" s="84">
        <f>IF($I797=AO$7,$E797,0)</f>
        <v>0</v>
      </c>
      <c r="AP797" s="84">
        <f>IF($K797=ROUND(AO$7*$F797,2),$G797,0)</f>
        <v>0</v>
      </c>
      <c r="AQ797" s="141">
        <f t="shared" si="4729"/>
        <v>0</v>
      </c>
      <c r="AR797" s="141">
        <f t="shared" si="4730"/>
        <v>0</v>
      </c>
      <c r="AS797" s="141">
        <f t="shared" si="4731"/>
        <v>0</v>
      </c>
      <c r="AT797" s="141">
        <f t="shared" si="4732"/>
        <v>0</v>
      </c>
      <c r="AU797" s="141">
        <f>IF($H797&gt;0,#REF!,0)</f>
        <v>0</v>
      </c>
      <c r="AV797" s="141">
        <f t="shared" si="4733"/>
        <v>0</v>
      </c>
      <c r="AW797" s="141">
        <f>IF($H797&gt;0,#REF!,0)</f>
        <v>0</v>
      </c>
      <c r="AX797" s="141">
        <f t="shared" si="4734"/>
        <v>0</v>
      </c>
      <c r="AY797" s="247">
        <f t="shared" si="4661"/>
        <v>0</v>
      </c>
      <c r="AZ797" s="85"/>
      <c r="BA797" s="86">
        <v>0</v>
      </c>
    </row>
    <row r="798" spans="1:53" ht="45.75" hidden="1" x14ac:dyDescent="0.65">
      <c r="A798" s="74" t="s">
        <v>46</v>
      </c>
      <c r="B798" s="74" t="s">
        <v>46</v>
      </c>
      <c r="C798" s="76" t="str">
        <f>C799</f>
        <v/>
      </c>
      <c r="D798" s="77" t="s">
        <v>46</v>
      </c>
      <c r="E798" s="78">
        <v>0</v>
      </c>
      <c r="F798" s="137">
        <v>1.5</v>
      </c>
      <c r="G798" s="78">
        <v>0</v>
      </c>
      <c r="H798" s="249">
        <f t="shared" si="4660"/>
        <v>0</v>
      </c>
      <c r="I798" s="80">
        <f>SUMIF(Y$14:AT$14,C798,Y$6:AT$6)</f>
        <v>0</v>
      </c>
      <c r="J798" s="81">
        <f>IF(H798=0,ROUND(E798*I798,2),ROUND(H798*E798,2))</f>
        <v>0</v>
      </c>
      <c r="K798" s="80">
        <f>ROUND(F798*I798,2)</f>
        <v>0</v>
      </c>
      <c r="L798" s="81">
        <f>IF(H798=0,ROUND(ROUND(F798*I798,2)*G798,2),ROUND(G798*H798,2))</f>
        <v>0</v>
      </c>
      <c r="M798" s="81">
        <f>L798-ROUND(G798*I798,2)</f>
        <v>0</v>
      </c>
      <c r="N798" s="82"/>
      <c r="O798" s="81">
        <f>J798+L798+N798</f>
        <v>0</v>
      </c>
      <c r="Q798" s="83">
        <f t="shared" si="4686"/>
        <v>153.91</v>
      </c>
      <c r="R798" s="81">
        <f>ROUND(Q798*E798,2)</f>
        <v>0</v>
      </c>
      <c r="S798" s="83">
        <f>ROUND(F798*Q798,2)</f>
        <v>230.87</v>
      </c>
      <c r="T798" s="81">
        <f>ROUND(S798*G798,2)</f>
        <v>0</v>
      </c>
      <c r="U798" s="81">
        <f>T798-ROUND(Q798*G798,2)</f>
        <v>0</v>
      </c>
      <c r="V798" s="82"/>
      <c r="W798" s="81">
        <f>R798+T798+V798</f>
        <v>0</v>
      </c>
      <c r="X798" s="10"/>
      <c r="Y798" s="151"/>
      <c r="Z798" s="151"/>
      <c r="AA798" s="151"/>
      <c r="AB798" s="151"/>
      <c r="AC798" s="151"/>
      <c r="AD798" s="151"/>
      <c r="AE798" s="159"/>
      <c r="AF798" s="159"/>
      <c r="AG798" s="159"/>
      <c r="AH798" s="159"/>
      <c r="AI798" s="84">
        <f>IF($I798=AI$6,$E798,0)</f>
        <v>0</v>
      </c>
      <c r="AJ798" s="84">
        <f t="shared" ref="AJ798:AJ799" si="4735">IF($K798=ROUND(AI$6*$F798,2),$G798,0)</f>
        <v>0</v>
      </c>
      <c r="AK798" s="141">
        <f>IF($H798&gt;0,AI798,0)</f>
        <v>0</v>
      </c>
      <c r="AL798" s="141">
        <f>IF(AK798&gt;0,1,0)</f>
        <v>0</v>
      </c>
      <c r="AM798" s="141">
        <f>IF($H798&gt;0,AJ798,0)</f>
        <v>0</v>
      </c>
      <c r="AN798" s="141">
        <f>IF(AM798&gt;0,1,0)</f>
        <v>0</v>
      </c>
      <c r="AO798" s="84">
        <f>IF($I798=AO$6,$E798,0)</f>
        <v>0</v>
      </c>
      <c r="AP798" s="84">
        <f t="shared" ref="AP798:AP799" si="4736">IF($K798=ROUND(AO$6*$F798,2),$G798,0)</f>
        <v>0</v>
      </c>
      <c r="AQ798" s="141">
        <f>IF($H798&gt;0,AO798,0)</f>
        <v>0</v>
      </c>
      <c r="AR798" s="141">
        <f>IF(AQ798&gt;0,1,0)</f>
        <v>0</v>
      </c>
      <c r="AS798" s="141">
        <f>IF($H798&gt;0,AP798,0)</f>
        <v>0</v>
      </c>
      <c r="AT798" s="141">
        <f>IF(AS798&gt;0,1,0)</f>
        <v>0</v>
      </c>
      <c r="AU798" s="141">
        <f>IF($H798&gt;0,#REF!,0)</f>
        <v>0</v>
      </c>
      <c r="AV798" s="141">
        <f>IF(AU798&gt;0,1,0)</f>
        <v>0</v>
      </c>
      <c r="AW798" s="141">
        <f>IF($H798&gt;0,#REF!,0)</f>
        <v>0</v>
      </c>
      <c r="AX798" s="141">
        <f>IF(AW798&gt;0,1,0)</f>
        <v>0</v>
      </c>
      <c r="AY798" s="247">
        <f t="shared" si="4661"/>
        <v>0</v>
      </c>
      <c r="AZ798" s="85"/>
      <c r="BA798" s="86">
        <v>0</v>
      </c>
    </row>
    <row r="799" spans="1:53" ht="45.75" hidden="1" x14ac:dyDescent="0.65">
      <c r="A799" s="87" t="str">
        <f>IF(E799+G799&gt;0,A798,"")</f>
        <v/>
      </c>
      <c r="B799" s="87" t="str">
        <f>IF(E799+G799&gt;0,B798,"")</f>
        <v/>
      </c>
      <c r="C799" s="76" t="s">
        <v>46</v>
      </c>
      <c r="D799" s="77" t="s">
        <v>46</v>
      </c>
      <c r="E799" s="78">
        <v>0</v>
      </c>
      <c r="F799" s="137">
        <v>1.1000000000000001</v>
      </c>
      <c r="G799" s="78">
        <v>0</v>
      </c>
      <c r="H799" s="249">
        <f t="shared" si="4660"/>
        <v>0</v>
      </c>
      <c r="I799" s="80">
        <f>SUMIF(Y$14:AT$14,C799,Y$6:AT$6)</f>
        <v>0</v>
      </c>
      <c r="J799" s="81">
        <f t="shared" ref="J799:J801" si="4737">IF(H799=0,ROUND(E799*I799,2),ROUND(H799*E799,2))</f>
        <v>0</v>
      </c>
      <c r="K799" s="80">
        <f t="shared" ref="K799:K801" si="4738">ROUND(F799*I799,2)</f>
        <v>0</v>
      </c>
      <c r="L799" s="81">
        <f t="shared" ref="L799:L801" si="4739">IF(H799=0,ROUND(ROUND(F799*I799,2)*G799,2),ROUND(G799*H799,2))</f>
        <v>0</v>
      </c>
      <c r="M799" s="81">
        <f t="shared" ref="M799:M801" si="4740">L799-ROUND(G799*I799,2)</f>
        <v>0</v>
      </c>
      <c r="N799" s="82"/>
      <c r="O799" s="81">
        <f t="shared" ref="O799:O801" si="4741">J799+L799+N799</f>
        <v>0</v>
      </c>
      <c r="Q799" s="83">
        <f t="shared" si="4686"/>
        <v>153.91</v>
      </c>
      <c r="R799" s="81">
        <f t="shared" ref="R799:R801" si="4742">ROUND(Q799*E799,2)</f>
        <v>0</v>
      </c>
      <c r="S799" s="83">
        <f t="shared" ref="S799:S801" si="4743">ROUND(F799*Q799,2)</f>
        <v>169.3</v>
      </c>
      <c r="T799" s="81">
        <f t="shared" ref="T799:T801" si="4744">ROUND(S799*G799,2)</f>
        <v>0</v>
      </c>
      <c r="U799" s="81">
        <f t="shared" ref="U799:U801" si="4745">T799-ROUND(Q799*G799,2)</f>
        <v>0</v>
      </c>
      <c r="V799" s="82"/>
      <c r="W799" s="81">
        <f t="shared" ref="W799:W801" si="4746">R799+T799+V799</f>
        <v>0</v>
      </c>
      <c r="X799" s="10"/>
      <c r="Y799" s="151"/>
      <c r="Z799" s="151"/>
      <c r="AA799" s="151"/>
      <c r="AB799" s="151"/>
      <c r="AC799" s="151"/>
      <c r="AD799" s="151"/>
      <c r="AE799" s="159"/>
      <c r="AF799" s="159"/>
      <c r="AG799" s="159"/>
      <c r="AH799" s="159"/>
      <c r="AI799" s="84">
        <f t="shared" ref="AI799" si="4747">IF($I799=AI$6,$E799,0)</f>
        <v>0</v>
      </c>
      <c r="AJ799" s="84">
        <f t="shared" si="4735"/>
        <v>0</v>
      </c>
      <c r="AK799" s="141">
        <f t="shared" ref="AK799:AK801" si="4748">IF($H799&gt;0,AI799,0)</f>
        <v>0</v>
      </c>
      <c r="AL799" s="141">
        <f t="shared" ref="AL799:AL801" si="4749">IF(AK799&gt;0,1,0)</f>
        <v>0</v>
      </c>
      <c r="AM799" s="141">
        <f t="shared" ref="AM799:AM801" si="4750">IF($H799&gt;0,AJ799,0)</f>
        <v>0</v>
      </c>
      <c r="AN799" s="141">
        <f t="shared" ref="AN799:AN801" si="4751">IF(AM799&gt;0,1,0)</f>
        <v>0</v>
      </c>
      <c r="AO799" s="84">
        <f t="shared" ref="AO799" si="4752">IF($I799=AO$6,$E799,0)</f>
        <v>0</v>
      </c>
      <c r="AP799" s="84">
        <f t="shared" si="4736"/>
        <v>0</v>
      </c>
      <c r="AQ799" s="141">
        <f t="shared" ref="AQ799:AQ801" si="4753">IF($H799&gt;0,AO799,0)</f>
        <v>0</v>
      </c>
      <c r="AR799" s="141">
        <f t="shared" ref="AR799:AR801" si="4754">IF(AQ799&gt;0,1,0)</f>
        <v>0</v>
      </c>
      <c r="AS799" s="141">
        <f t="shared" ref="AS799:AS801" si="4755">IF($H799&gt;0,AP799,0)</f>
        <v>0</v>
      </c>
      <c r="AT799" s="141">
        <f t="shared" ref="AT799:AT801" si="4756">IF(AS799&gt;0,1,0)</f>
        <v>0</v>
      </c>
      <c r="AU799" s="141">
        <f>IF($H799&gt;0,#REF!,0)</f>
        <v>0</v>
      </c>
      <c r="AV799" s="141">
        <f t="shared" ref="AV799:AV801" si="4757">IF(AU799&gt;0,1,0)</f>
        <v>0</v>
      </c>
      <c r="AW799" s="141">
        <f>IF($H799&gt;0,#REF!,0)</f>
        <v>0</v>
      </c>
      <c r="AX799" s="141">
        <f t="shared" ref="AX799:AX801" si="4758">IF(AW799&gt;0,1,0)</f>
        <v>0</v>
      </c>
      <c r="AY799" s="247">
        <f t="shared" si="4661"/>
        <v>0</v>
      </c>
      <c r="AZ799" s="85"/>
      <c r="BA799" s="86">
        <v>0</v>
      </c>
    </row>
    <row r="800" spans="1:53" ht="45.75" hidden="1" x14ac:dyDescent="0.65">
      <c r="A800" s="87" t="str">
        <f>IF(E800+G800&gt;0,A798,"")</f>
        <v/>
      </c>
      <c r="B800" s="87" t="str">
        <f>IF(E800+G800&gt;0,B798,"")</f>
        <v/>
      </c>
      <c r="C800" s="76" t="str">
        <f>C799</f>
        <v/>
      </c>
      <c r="D800" s="77" t="s">
        <v>46</v>
      </c>
      <c r="E800" s="78">
        <v>0</v>
      </c>
      <c r="F800" s="137">
        <v>1.5</v>
      </c>
      <c r="G800" s="78">
        <v>0</v>
      </c>
      <c r="H800" s="249">
        <f t="shared" si="4660"/>
        <v>0</v>
      </c>
      <c r="I800" s="80">
        <f>SUMIF(Y$14:AT$14,C800,Y$7:AT$7)</f>
        <v>0</v>
      </c>
      <c r="J800" s="81">
        <f t="shared" si="4737"/>
        <v>0</v>
      </c>
      <c r="K800" s="80">
        <f t="shared" si="4738"/>
        <v>0</v>
      </c>
      <c r="L800" s="81">
        <f t="shared" si="4739"/>
        <v>0</v>
      </c>
      <c r="M800" s="81">
        <f t="shared" si="4740"/>
        <v>0</v>
      </c>
      <c r="N800" s="82"/>
      <c r="O800" s="81">
        <f t="shared" si="4741"/>
        <v>0</v>
      </c>
      <c r="Q800" s="83">
        <f t="shared" si="4686"/>
        <v>153.91</v>
      </c>
      <c r="R800" s="81">
        <f t="shared" si="4742"/>
        <v>0</v>
      </c>
      <c r="S800" s="83">
        <f t="shared" si="4743"/>
        <v>230.87</v>
      </c>
      <c r="T800" s="81">
        <f t="shared" si="4744"/>
        <v>0</v>
      </c>
      <c r="U800" s="81">
        <f t="shared" si="4745"/>
        <v>0</v>
      </c>
      <c r="V800" s="82"/>
      <c r="W800" s="81">
        <f t="shared" si="4746"/>
        <v>0</v>
      </c>
      <c r="X800" s="10"/>
      <c r="Y800" s="151"/>
      <c r="Z800" s="151"/>
      <c r="AA800" s="151"/>
      <c r="AB800" s="151"/>
      <c r="AC800" s="151"/>
      <c r="AD800" s="151"/>
      <c r="AE800" s="159"/>
      <c r="AF800" s="159"/>
      <c r="AG800" s="159"/>
      <c r="AH800" s="159"/>
      <c r="AI800" s="84">
        <f>IF($I800=AI$7,$E800,0)</f>
        <v>0</v>
      </c>
      <c r="AJ800" s="84">
        <f>IF($K800=ROUND(AI$7*$F800,2),$G800,0)</f>
        <v>0</v>
      </c>
      <c r="AK800" s="141">
        <f t="shared" si="4748"/>
        <v>0</v>
      </c>
      <c r="AL800" s="141">
        <f t="shared" si="4749"/>
        <v>0</v>
      </c>
      <c r="AM800" s="141">
        <f t="shared" si="4750"/>
        <v>0</v>
      </c>
      <c r="AN800" s="141">
        <f t="shared" si="4751"/>
        <v>0</v>
      </c>
      <c r="AO800" s="84">
        <f>IF($I800=AO$7,$E800,0)</f>
        <v>0</v>
      </c>
      <c r="AP800" s="84">
        <f>IF($K800=ROUND(AO$7*$F800,2),$G800,0)</f>
        <v>0</v>
      </c>
      <c r="AQ800" s="141">
        <f t="shared" si="4753"/>
        <v>0</v>
      </c>
      <c r="AR800" s="141">
        <f t="shared" si="4754"/>
        <v>0</v>
      </c>
      <c r="AS800" s="141">
        <f t="shared" si="4755"/>
        <v>0</v>
      </c>
      <c r="AT800" s="141">
        <f t="shared" si="4756"/>
        <v>0</v>
      </c>
      <c r="AU800" s="141">
        <f>IF($H800&gt;0,#REF!,0)</f>
        <v>0</v>
      </c>
      <c r="AV800" s="141">
        <f t="shared" si="4757"/>
        <v>0</v>
      </c>
      <c r="AW800" s="141">
        <f>IF($H800&gt;0,#REF!,0)</f>
        <v>0</v>
      </c>
      <c r="AX800" s="141">
        <f t="shared" si="4758"/>
        <v>0</v>
      </c>
      <c r="AY800" s="247">
        <f t="shared" si="4661"/>
        <v>0</v>
      </c>
      <c r="AZ800" s="85"/>
      <c r="BA800" s="86">
        <v>0</v>
      </c>
    </row>
    <row r="801" spans="1:53" ht="45.75" hidden="1" x14ac:dyDescent="0.65">
      <c r="A801" s="87" t="str">
        <f>IF(E801+G801&gt;0,A798,"")</f>
        <v/>
      </c>
      <c r="B801" s="87" t="str">
        <f>IF(E801+G801&gt;0,B798,"")</f>
        <v/>
      </c>
      <c r="C801" s="76" t="str">
        <f>C799</f>
        <v/>
      </c>
      <c r="D801" s="77" t="s">
        <v>46</v>
      </c>
      <c r="E801" s="78">
        <v>0</v>
      </c>
      <c r="F801" s="137">
        <v>1.1000000000000001</v>
      </c>
      <c r="G801" s="78">
        <v>0</v>
      </c>
      <c r="H801" s="249">
        <f t="shared" si="4660"/>
        <v>0</v>
      </c>
      <c r="I801" s="80">
        <f>SUMIF(Y$14:AT$14,C801,Y$7:AT$7)</f>
        <v>0</v>
      </c>
      <c r="J801" s="81">
        <f t="shared" si="4737"/>
        <v>0</v>
      </c>
      <c r="K801" s="80">
        <f t="shared" si="4738"/>
        <v>0</v>
      </c>
      <c r="L801" s="81">
        <f t="shared" si="4739"/>
        <v>0</v>
      </c>
      <c r="M801" s="81">
        <f t="shared" si="4740"/>
        <v>0</v>
      </c>
      <c r="N801" s="82"/>
      <c r="O801" s="81">
        <f t="shared" si="4741"/>
        <v>0</v>
      </c>
      <c r="Q801" s="83">
        <f t="shared" si="4686"/>
        <v>153.91</v>
      </c>
      <c r="R801" s="81">
        <f t="shared" si="4742"/>
        <v>0</v>
      </c>
      <c r="S801" s="83">
        <f t="shared" si="4743"/>
        <v>169.3</v>
      </c>
      <c r="T801" s="81">
        <f t="shared" si="4744"/>
        <v>0</v>
      </c>
      <c r="U801" s="81">
        <f t="shared" si="4745"/>
        <v>0</v>
      </c>
      <c r="V801" s="82"/>
      <c r="W801" s="81">
        <f t="shared" si="4746"/>
        <v>0</v>
      </c>
      <c r="X801" s="10"/>
      <c r="Y801" s="151"/>
      <c r="Z801" s="151"/>
      <c r="AA801" s="151"/>
      <c r="AB801" s="151"/>
      <c r="AC801" s="151"/>
      <c r="AD801" s="151"/>
      <c r="AE801" s="159"/>
      <c r="AF801" s="159"/>
      <c r="AG801" s="159"/>
      <c r="AH801" s="159"/>
      <c r="AI801" s="84">
        <f>IF($I801=AI$7,$E801,0)</f>
        <v>0</v>
      </c>
      <c r="AJ801" s="84">
        <f>IF($K801=ROUND(AI$7*$F801,2),$G801,0)</f>
        <v>0</v>
      </c>
      <c r="AK801" s="141">
        <f t="shared" si="4748"/>
        <v>0</v>
      </c>
      <c r="AL801" s="141">
        <f t="shared" si="4749"/>
        <v>0</v>
      </c>
      <c r="AM801" s="141">
        <f t="shared" si="4750"/>
        <v>0</v>
      </c>
      <c r="AN801" s="141">
        <f t="shared" si="4751"/>
        <v>0</v>
      </c>
      <c r="AO801" s="84">
        <f>IF($I801=AO$7,$E801,0)</f>
        <v>0</v>
      </c>
      <c r="AP801" s="84">
        <f>IF($K801=ROUND(AO$7*$F801,2),$G801,0)</f>
        <v>0</v>
      </c>
      <c r="AQ801" s="141">
        <f t="shared" si="4753"/>
        <v>0</v>
      </c>
      <c r="AR801" s="141">
        <f t="shared" si="4754"/>
        <v>0</v>
      </c>
      <c r="AS801" s="141">
        <f t="shared" si="4755"/>
        <v>0</v>
      </c>
      <c r="AT801" s="141">
        <f t="shared" si="4756"/>
        <v>0</v>
      </c>
      <c r="AU801" s="141">
        <f>IF($H801&gt;0,#REF!,0)</f>
        <v>0</v>
      </c>
      <c r="AV801" s="141">
        <f t="shared" si="4757"/>
        <v>0</v>
      </c>
      <c r="AW801" s="141">
        <f>IF($H801&gt;0,#REF!,0)</f>
        <v>0</v>
      </c>
      <c r="AX801" s="141">
        <f t="shared" si="4758"/>
        <v>0</v>
      </c>
      <c r="AY801" s="247">
        <f t="shared" si="4661"/>
        <v>0</v>
      </c>
      <c r="AZ801" s="85"/>
      <c r="BA801" s="86">
        <v>0</v>
      </c>
    </row>
    <row r="802" spans="1:53" ht="45.75" hidden="1" x14ac:dyDescent="0.65">
      <c r="A802" s="74" t="s">
        <v>46</v>
      </c>
      <c r="B802" s="74" t="s">
        <v>46</v>
      </c>
      <c r="C802" s="76" t="str">
        <f>C803</f>
        <v/>
      </c>
      <c r="D802" s="77" t="s">
        <v>46</v>
      </c>
      <c r="E802" s="78">
        <v>0</v>
      </c>
      <c r="F802" s="137">
        <v>1.5</v>
      </c>
      <c r="G802" s="78">
        <v>0</v>
      </c>
      <c r="H802" s="249">
        <f t="shared" si="4660"/>
        <v>0</v>
      </c>
      <c r="I802" s="80">
        <f>SUMIF(Y$14:AT$14,C802,Y$6:AT$6)</f>
        <v>0</v>
      </c>
      <c r="J802" s="81">
        <f>IF(H802=0,ROUND(E802*I802,2),ROUND(H802*E802,2))</f>
        <v>0</v>
      </c>
      <c r="K802" s="80">
        <f>ROUND(F802*I802,2)</f>
        <v>0</v>
      </c>
      <c r="L802" s="81">
        <f>IF(H802=0,ROUND(ROUND(F802*I802,2)*G802,2),ROUND(G802*H802,2))</f>
        <v>0</v>
      </c>
      <c r="M802" s="81">
        <f>L802-ROUND(G802*I802,2)</f>
        <v>0</v>
      </c>
      <c r="N802" s="82"/>
      <c r="O802" s="81">
        <f>J802+L802+N802</f>
        <v>0</v>
      </c>
      <c r="Q802" s="83">
        <f t="shared" si="4686"/>
        <v>153.91</v>
      </c>
      <c r="R802" s="81">
        <f>ROUND(Q802*E802,2)</f>
        <v>0</v>
      </c>
      <c r="S802" s="83">
        <f>ROUND(F802*Q802,2)</f>
        <v>230.87</v>
      </c>
      <c r="T802" s="81">
        <f>ROUND(S802*G802,2)</f>
        <v>0</v>
      </c>
      <c r="U802" s="81">
        <f>T802-ROUND(Q802*G802,2)</f>
        <v>0</v>
      </c>
      <c r="V802" s="82"/>
      <c r="W802" s="81">
        <f>R802+T802+V802</f>
        <v>0</v>
      </c>
      <c r="X802" s="10"/>
      <c r="Y802" s="151"/>
      <c r="Z802" s="151"/>
      <c r="AA802" s="151"/>
      <c r="AB802" s="151"/>
      <c r="AC802" s="151"/>
      <c r="AD802" s="151"/>
      <c r="AE802" s="159"/>
      <c r="AF802" s="159"/>
      <c r="AG802" s="159"/>
      <c r="AH802" s="159"/>
      <c r="AI802" s="84">
        <f>IF($I802=AI$6,$E802,0)</f>
        <v>0</v>
      </c>
      <c r="AJ802" s="84">
        <f t="shared" ref="AJ802:AJ803" si="4759">IF($K802=ROUND(AI$6*$F802,2),$G802,0)</f>
        <v>0</v>
      </c>
      <c r="AK802" s="141">
        <f>IF($H802&gt;0,AI802,0)</f>
        <v>0</v>
      </c>
      <c r="AL802" s="141">
        <f>IF(AK802&gt;0,1,0)</f>
        <v>0</v>
      </c>
      <c r="AM802" s="141">
        <f>IF($H802&gt;0,AJ802,0)</f>
        <v>0</v>
      </c>
      <c r="AN802" s="141">
        <f>IF(AM802&gt;0,1,0)</f>
        <v>0</v>
      </c>
      <c r="AO802" s="84">
        <f>IF($I802=AO$6,$E802,0)</f>
        <v>0</v>
      </c>
      <c r="AP802" s="84">
        <f t="shared" ref="AP802:AP803" si="4760">IF($K802=ROUND(AO$6*$F802,2),$G802,0)</f>
        <v>0</v>
      </c>
      <c r="AQ802" s="141">
        <f>IF($H802&gt;0,AO802,0)</f>
        <v>0</v>
      </c>
      <c r="AR802" s="141">
        <f>IF(AQ802&gt;0,1,0)</f>
        <v>0</v>
      </c>
      <c r="AS802" s="141">
        <f>IF($H802&gt;0,AP802,0)</f>
        <v>0</v>
      </c>
      <c r="AT802" s="141">
        <f>IF(AS802&gt;0,1,0)</f>
        <v>0</v>
      </c>
      <c r="AU802" s="141">
        <f>IF($H802&gt;0,#REF!,0)</f>
        <v>0</v>
      </c>
      <c r="AV802" s="141">
        <f>IF(AU802&gt;0,1,0)</f>
        <v>0</v>
      </c>
      <c r="AW802" s="141">
        <f>IF($H802&gt;0,#REF!,0)</f>
        <v>0</v>
      </c>
      <c r="AX802" s="141">
        <f>IF(AW802&gt;0,1,0)</f>
        <v>0</v>
      </c>
      <c r="AY802" s="247">
        <f t="shared" si="4661"/>
        <v>0</v>
      </c>
      <c r="AZ802" s="85"/>
      <c r="BA802" s="86">
        <v>0</v>
      </c>
    </row>
    <row r="803" spans="1:53" ht="45.75" hidden="1" x14ac:dyDescent="0.65">
      <c r="A803" s="87" t="str">
        <f>IF(E803+G803&gt;0,A802,"")</f>
        <v/>
      </c>
      <c r="B803" s="87" t="str">
        <f>IF(E803+G803&gt;0,B802,"")</f>
        <v/>
      </c>
      <c r="C803" s="76" t="s">
        <v>46</v>
      </c>
      <c r="D803" s="77" t="s">
        <v>46</v>
      </c>
      <c r="E803" s="78">
        <v>0</v>
      </c>
      <c r="F803" s="137">
        <v>1.1000000000000001</v>
      </c>
      <c r="G803" s="78">
        <v>0</v>
      </c>
      <c r="H803" s="249">
        <f t="shared" si="4660"/>
        <v>0</v>
      </c>
      <c r="I803" s="80">
        <f>SUMIF(Y$14:AT$14,C803,Y$6:AT$6)</f>
        <v>0</v>
      </c>
      <c r="J803" s="81">
        <f t="shared" ref="J803:J805" si="4761">IF(H803=0,ROUND(E803*I803,2),ROUND(H803*E803,2))</f>
        <v>0</v>
      </c>
      <c r="K803" s="80">
        <f t="shared" ref="K803:K805" si="4762">ROUND(F803*I803,2)</f>
        <v>0</v>
      </c>
      <c r="L803" s="81">
        <f t="shared" ref="L803:L805" si="4763">IF(H803=0,ROUND(ROUND(F803*I803,2)*G803,2),ROUND(G803*H803,2))</f>
        <v>0</v>
      </c>
      <c r="M803" s="81">
        <f t="shared" ref="M803:M805" si="4764">L803-ROUND(G803*I803,2)</f>
        <v>0</v>
      </c>
      <c r="N803" s="82"/>
      <c r="O803" s="81">
        <f t="shared" ref="O803:O805" si="4765">J803+L803+N803</f>
        <v>0</v>
      </c>
      <c r="Q803" s="83">
        <f t="shared" si="4686"/>
        <v>153.91</v>
      </c>
      <c r="R803" s="81">
        <f t="shared" ref="R803:R805" si="4766">ROUND(Q803*E803,2)</f>
        <v>0</v>
      </c>
      <c r="S803" s="83">
        <f t="shared" ref="S803:S805" si="4767">ROUND(F803*Q803,2)</f>
        <v>169.3</v>
      </c>
      <c r="T803" s="81">
        <f t="shared" ref="T803:T805" si="4768">ROUND(S803*G803,2)</f>
        <v>0</v>
      </c>
      <c r="U803" s="81">
        <f t="shared" ref="U803:U805" si="4769">T803-ROUND(Q803*G803,2)</f>
        <v>0</v>
      </c>
      <c r="V803" s="82"/>
      <c r="W803" s="81">
        <f t="shared" ref="W803:W805" si="4770">R803+T803+V803</f>
        <v>0</v>
      </c>
      <c r="X803" s="10"/>
      <c r="Y803" s="151"/>
      <c r="Z803" s="151"/>
      <c r="AA803" s="151"/>
      <c r="AB803" s="151"/>
      <c r="AC803" s="151"/>
      <c r="AD803" s="151"/>
      <c r="AE803" s="159"/>
      <c r="AF803" s="159"/>
      <c r="AG803" s="159"/>
      <c r="AH803" s="159"/>
      <c r="AI803" s="84">
        <f t="shared" ref="AI803" si="4771">IF($I803=AI$6,$E803,0)</f>
        <v>0</v>
      </c>
      <c r="AJ803" s="84">
        <f t="shared" si="4759"/>
        <v>0</v>
      </c>
      <c r="AK803" s="141">
        <f t="shared" ref="AK803:AK805" si="4772">IF($H803&gt;0,AI803,0)</f>
        <v>0</v>
      </c>
      <c r="AL803" s="141">
        <f t="shared" ref="AL803:AL805" si="4773">IF(AK803&gt;0,1,0)</f>
        <v>0</v>
      </c>
      <c r="AM803" s="141">
        <f t="shared" ref="AM803:AM805" si="4774">IF($H803&gt;0,AJ803,0)</f>
        <v>0</v>
      </c>
      <c r="AN803" s="141">
        <f t="shared" ref="AN803:AN805" si="4775">IF(AM803&gt;0,1,0)</f>
        <v>0</v>
      </c>
      <c r="AO803" s="84">
        <f t="shared" ref="AO803" si="4776">IF($I803=AO$6,$E803,0)</f>
        <v>0</v>
      </c>
      <c r="AP803" s="84">
        <f t="shared" si="4760"/>
        <v>0</v>
      </c>
      <c r="AQ803" s="141">
        <f t="shared" ref="AQ803:AQ805" si="4777">IF($H803&gt;0,AO803,0)</f>
        <v>0</v>
      </c>
      <c r="AR803" s="141">
        <f t="shared" ref="AR803:AR805" si="4778">IF(AQ803&gt;0,1,0)</f>
        <v>0</v>
      </c>
      <c r="AS803" s="141">
        <f t="shared" ref="AS803:AS805" si="4779">IF($H803&gt;0,AP803,0)</f>
        <v>0</v>
      </c>
      <c r="AT803" s="141">
        <f t="shared" ref="AT803:AT805" si="4780">IF(AS803&gt;0,1,0)</f>
        <v>0</v>
      </c>
      <c r="AU803" s="141">
        <f>IF($H803&gt;0,#REF!,0)</f>
        <v>0</v>
      </c>
      <c r="AV803" s="141">
        <f t="shared" ref="AV803:AV805" si="4781">IF(AU803&gt;0,1,0)</f>
        <v>0</v>
      </c>
      <c r="AW803" s="141">
        <f>IF($H803&gt;0,#REF!,0)</f>
        <v>0</v>
      </c>
      <c r="AX803" s="141">
        <f t="shared" ref="AX803:AX805" si="4782">IF(AW803&gt;0,1,0)</f>
        <v>0</v>
      </c>
      <c r="AY803" s="247">
        <f t="shared" si="4661"/>
        <v>0</v>
      </c>
      <c r="AZ803" s="85"/>
      <c r="BA803" s="86">
        <v>0</v>
      </c>
    </row>
    <row r="804" spans="1:53" ht="45.75" hidden="1" x14ac:dyDescent="0.65">
      <c r="A804" s="87" t="str">
        <f>IF(E804+G804&gt;0,A802,"")</f>
        <v/>
      </c>
      <c r="B804" s="87" t="str">
        <f>IF(E804+G804&gt;0,B802,"")</f>
        <v/>
      </c>
      <c r="C804" s="76" t="str">
        <f>C803</f>
        <v/>
      </c>
      <c r="D804" s="77" t="s">
        <v>46</v>
      </c>
      <c r="E804" s="78">
        <v>0</v>
      </c>
      <c r="F804" s="137">
        <v>1.5</v>
      </c>
      <c r="G804" s="78">
        <v>0</v>
      </c>
      <c r="H804" s="249">
        <f t="shared" si="4660"/>
        <v>0</v>
      </c>
      <c r="I804" s="80">
        <f>SUMIF(Y$14:AT$14,C804,Y$7:AT$7)</f>
        <v>0</v>
      </c>
      <c r="J804" s="81">
        <f t="shared" si="4761"/>
        <v>0</v>
      </c>
      <c r="K804" s="80">
        <f t="shared" si="4762"/>
        <v>0</v>
      </c>
      <c r="L804" s="81">
        <f t="shared" si="4763"/>
        <v>0</v>
      </c>
      <c r="M804" s="81">
        <f t="shared" si="4764"/>
        <v>0</v>
      </c>
      <c r="N804" s="82"/>
      <c r="O804" s="81">
        <f t="shared" si="4765"/>
        <v>0</v>
      </c>
      <c r="Q804" s="83">
        <f t="shared" si="4686"/>
        <v>153.91</v>
      </c>
      <c r="R804" s="81">
        <f t="shared" si="4766"/>
        <v>0</v>
      </c>
      <c r="S804" s="83">
        <f t="shared" si="4767"/>
        <v>230.87</v>
      </c>
      <c r="T804" s="81">
        <f t="shared" si="4768"/>
        <v>0</v>
      </c>
      <c r="U804" s="81">
        <f t="shared" si="4769"/>
        <v>0</v>
      </c>
      <c r="V804" s="82"/>
      <c r="W804" s="81">
        <f t="shared" si="4770"/>
        <v>0</v>
      </c>
      <c r="X804" s="10"/>
      <c r="Y804" s="151"/>
      <c r="Z804" s="151"/>
      <c r="AA804" s="151"/>
      <c r="AB804" s="151"/>
      <c r="AC804" s="151"/>
      <c r="AD804" s="151"/>
      <c r="AE804" s="159"/>
      <c r="AF804" s="159"/>
      <c r="AG804" s="159"/>
      <c r="AH804" s="159"/>
      <c r="AI804" s="84">
        <f>IF($I804=AI$7,$E804,0)</f>
        <v>0</v>
      </c>
      <c r="AJ804" s="84">
        <f>IF($K804=ROUND(AI$7*$F804,2),$G804,0)</f>
        <v>0</v>
      </c>
      <c r="AK804" s="141">
        <f t="shared" si="4772"/>
        <v>0</v>
      </c>
      <c r="AL804" s="141">
        <f t="shared" si="4773"/>
        <v>0</v>
      </c>
      <c r="AM804" s="141">
        <f t="shared" si="4774"/>
        <v>0</v>
      </c>
      <c r="AN804" s="141">
        <f t="shared" si="4775"/>
        <v>0</v>
      </c>
      <c r="AO804" s="84">
        <f>IF($I804=AO$7,$E804,0)</f>
        <v>0</v>
      </c>
      <c r="AP804" s="84">
        <f>IF($K804=ROUND(AO$7*$F804,2),$G804,0)</f>
        <v>0</v>
      </c>
      <c r="AQ804" s="141">
        <f t="shared" si="4777"/>
        <v>0</v>
      </c>
      <c r="AR804" s="141">
        <f t="shared" si="4778"/>
        <v>0</v>
      </c>
      <c r="AS804" s="141">
        <f t="shared" si="4779"/>
        <v>0</v>
      </c>
      <c r="AT804" s="141">
        <f t="shared" si="4780"/>
        <v>0</v>
      </c>
      <c r="AU804" s="141">
        <f>IF($H804&gt;0,#REF!,0)</f>
        <v>0</v>
      </c>
      <c r="AV804" s="141">
        <f t="shared" si="4781"/>
        <v>0</v>
      </c>
      <c r="AW804" s="141">
        <f>IF($H804&gt;0,#REF!,0)</f>
        <v>0</v>
      </c>
      <c r="AX804" s="141">
        <f t="shared" si="4782"/>
        <v>0</v>
      </c>
      <c r="AY804" s="247">
        <f t="shared" si="4661"/>
        <v>0</v>
      </c>
      <c r="AZ804" s="85"/>
      <c r="BA804" s="86">
        <v>0</v>
      </c>
    </row>
    <row r="805" spans="1:53" ht="45.75" hidden="1" x14ac:dyDescent="0.65">
      <c r="A805" s="87" t="str">
        <f>IF(E805+G805&gt;0,A802,"")</f>
        <v/>
      </c>
      <c r="B805" s="87" t="str">
        <f>IF(E805+G805&gt;0,B802,"")</f>
        <v/>
      </c>
      <c r="C805" s="76" t="str">
        <f>C803</f>
        <v/>
      </c>
      <c r="D805" s="77" t="s">
        <v>46</v>
      </c>
      <c r="E805" s="78">
        <v>0</v>
      </c>
      <c r="F805" s="137">
        <v>1.1000000000000001</v>
      </c>
      <c r="G805" s="78">
        <v>0</v>
      </c>
      <c r="H805" s="249">
        <f t="shared" si="4660"/>
        <v>0</v>
      </c>
      <c r="I805" s="80">
        <f>SUMIF(Y$14:AT$14,C805,Y$7:AT$7)</f>
        <v>0</v>
      </c>
      <c r="J805" s="81">
        <f t="shared" si="4761"/>
        <v>0</v>
      </c>
      <c r="K805" s="80">
        <f t="shared" si="4762"/>
        <v>0</v>
      </c>
      <c r="L805" s="81">
        <f t="shared" si="4763"/>
        <v>0</v>
      </c>
      <c r="M805" s="81">
        <f t="shared" si="4764"/>
        <v>0</v>
      </c>
      <c r="N805" s="82"/>
      <c r="O805" s="81">
        <f t="shared" si="4765"/>
        <v>0</v>
      </c>
      <c r="Q805" s="83">
        <f t="shared" si="4686"/>
        <v>153.91</v>
      </c>
      <c r="R805" s="81">
        <f t="shared" si="4766"/>
        <v>0</v>
      </c>
      <c r="S805" s="83">
        <f t="shared" si="4767"/>
        <v>169.3</v>
      </c>
      <c r="T805" s="81">
        <f t="shared" si="4768"/>
        <v>0</v>
      </c>
      <c r="U805" s="81">
        <f t="shared" si="4769"/>
        <v>0</v>
      </c>
      <c r="V805" s="82"/>
      <c r="W805" s="81">
        <f t="shared" si="4770"/>
        <v>0</v>
      </c>
      <c r="X805" s="10"/>
      <c r="Y805" s="151"/>
      <c r="Z805" s="151"/>
      <c r="AA805" s="151"/>
      <c r="AB805" s="151"/>
      <c r="AC805" s="151"/>
      <c r="AD805" s="151"/>
      <c r="AE805" s="159"/>
      <c r="AF805" s="159"/>
      <c r="AG805" s="159"/>
      <c r="AH805" s="159"/>
      <c r="AI805" s="84">
        <f>IF($I805=AI$7,$E805,0)</f>
        <v>0</v>
      </c>
      <c r="AJ805" s="84">
        <f>IF($K805=ROUND(AI$7*$F805,2),$G805,0)</f>
        <v>0</v>
      </c>
      <c r="AK805" s="141">
        <f t="shared" si="4772"/>
        <v>0</v>
      </c>
      <c r="AL805" s="141">
        <f t="shared" si="4773"/>
        <v>0</v>
      </c>
      <c r="AM805" s="141">
        <f t="shared" si="4774"/>
        <v>0</v>
      </c>
      <c r="AN805" s="141">
        <f t="shared" si="4775"/>
        <v>0</v>
      </c>
      <c r="AO805" s="84">
        <f>IF($I805=AO$7,$E805,0)</f>
        <v>0</v>
      </c>
      <c r="AP805" s="84">
        <f>IF($K805=ROUND(AO$7*$F805,2),$G805,0)</f>
        <v>0</v>
      </c>
      <c r="AQ805" s="141">
        <f t="shared" si="4777"/>
        <v>0</v>
      </c>
      <c r="AR805" s="141">
        <f t="shared" si="4778"/>
        <v>0</v>
      </c>
      <c r="AS805" s="141">
        <f t="shared" si="4779"/>
        <v>0</v>
      </c>
      <c r="AT805" s="141">
        <f t="shared" si="4780"/>
        <v>0</v>
      </c>
      <c r="AU805" s="141">
        <f>IF($H805&gt;0,#REF!,0)</f>
        <v>0</v>
      </c>
      <c r="AV805" s="141">
        <f t="shared" si="4781"/>
        <v>0</v>
      </c>
      <c r="AW805" s="141">
        <f>IF($H805&gt;0,#REF!,0)</f>
        <v>0</v>
      </c>
      <c r="AX805" s="141">
        <f t="shared" si="4782"/>
        <v>0</v>
      </c>
      <c r="AY805" s="247">
        <f t="shared" si="4661"/>
        <v>0</v>
      </c>
      <c r="AZ805" s="85"/>
      <c r="BA805" s="86">
        <v>0</v>
      </c>
    </row>
    <row r="806" spans="1:53" ht="45.75" hidden="1" x14ac:dyDescent="0.65">
      <c r="A806" s="74" t="s">
        <v>46</v>
      </c>
      <c r="B806" s="74" t="s">
        <v>46</v>
      </c>
      <c r="C806" s="76" t="str">
        <f>C807</f>
        <v/>
      </c>
      <c r="D806" s="77" t="s">
        <v>46</v>
      </c>
      <c r="E806" s="78">
        <v>0</v>
      </c>
      <c r="F806" s="137">
        <v>1.5</v>
      </c>
      <c r="G806" s="78">
        <v>0</v>
      </c>
      <c r="H806" s="249">
        <f t="shared" si="4660"/>
        <v>0</v>
      </c>
      <c r="I806" s="80">
        <f>SUMIF(Y$14:AT$14,C806,Y$6:AT$6)</f>
        <v>0</v>
      </c>
      <c r="J806" s="81">
        <f>IF(H806=0,ROUND(E806*I806,2),ROUND(H806*E806,2))</f>
        <v>0</v>
      </c>
      <c r="K806" s="80">
        <f>ROUND(F806*I806,2)</f>
        <v>0</v>
      </c>
      <c r="L806" s="81">
        <f>IF(H806=0,ROUND(ROUND(F806*I806,2)*G806,2),ROUND(G806*H806,2))</f>
        <v>0</v>
      </c>
      <c r="M806" s="81">
        <f>L806-ROUND(G806*I806,2)</f>
        <v>0</v>
      </c>
      <c r="N806" s="82"/>
      <c r="O806" s="81">
        <f>J806+L806+N806</f>
        <v>0</v>
      </c>
      <c r="Q806" s="83">
        <f t="shared" si="4686"/>
        <v>153.91</v>
      </c>
      <c r="R806" s="81">
        <f>ROUND(Q806*E806,2)</f>
        <v>0</v>
      </c>
      <c r="S806" s="83">
        <f>ROUND(F806*Q806,2)</f>
        <v>230.87</v>
      </c>
      <c r="T806" s="81">
        <f>ROUND(S806*G806,2)</f>
        <v>0</v>
      </c>
      <c r="U806" s="81">
        <f>T806-ROUND(Q806*G806,2)</f>
        <v>0</v>
      </c>
      <c r="V806" s="82"/>
      <c r="W806" s="81">
        <f>R806+T806+V806</f>
        <v>0</v>
      </c>
      <c r="X806" s="10"/>
      <c r="Y806" s="151"/>
      <c r="Z806" s="151"/>
      <c r="AA806" s="151"/>
      <c r="AB806" s="151"/>
      <c r="AC806" s="151"/>
      <c r="AD806" s="151"/>
      <c r="AE806" s="159"/>
      <c r="AF806" s="159"/>
      <c r="AG806" s="159"/>
      <c r="AH806" s="159"/>
      <c r="AI806" s="84">
        <f>IF($I806=AI$6,$E806,0)</f>
        <v>0</v>
      </c>
      <c r="AJ806" s="84">
        <f t="shared" ref="AJ806:AJ807" si="4783">IF($K806=ROUND(AI$6*$F806,2),$G806,0)</f>
        <v>0</v>
      </c>
      <c r="AK806" s="141">
        <f>IF($H806&gt;0,AI806,0)</f>
        <v>0</v>
      </c>
      <c r="AL806" s="141">
        <f>IF(AK806&gt;0,1,0)</f>
        <v>0</v>
      </c>
      <c r="AM806" s="141">
        <f>IF($H806&gt;0,AJ806,0)</f>
        <v>0</v>
      </c>
      <c r="AN806" s="141">
        <f>IF(AM806&gt;0,1,0)</f>
        <v>0</v>
      </c>
      <c r="AO806" s="84">
        <f>IF($I806=AO$6,$E806,0)</f>
        <v>0</v>
      </c>
      <c r="AP806" s="84">
        <f t="shared" ref="AP806:AP807" si="4784">IF($K806=ROUND(AO$6*$F806,2),$G806,0)</f>
        <v>0</v>
      </c>
      <c r="AQ806" s="141">
        <f>IF($H806&gt;0,AO806,0)</f>
        <v>0</v>
      </c>
      <c r="AR806" s="141">
        <f>IF(AQ806&gt;0,1,0)</f>
        <v>0</v>
      </c>
      <c r="AS806" s="141">
        <f>IF($H806&gt;0,AP806,0)</f>
        <v>0</v>
      </c>
      <c r="AT806" s="141">
        <f>IF(AS806&gt;0,1,0)</f>
        <v>0</v>
      </c>
      <c r="AU806" s="141">
        <f>IF($H806&gt;0,#REF!,0)</f>
        <v>0</v>
      </c>
      <c r="AV806" s="141">
        <f>IF(AU806&gt;0,1,0)</f>
        <v>0</v>
      </c>
      <c r="AW806" s="141">
        <f>IF($H806&gt;0,#REF!,0)</f>
        <v>0</v>
      </c>
      <c r="AX806" s="141">
        <f>IF(AW806&gt;0,1,0)</f>
        <v>0</v>
      </c>
      <c r="AY806" s="247">
        <f t="shared" si="4661"/>
        <v>0</v>
      </c>
      <c r="AZ806" s="85"/>
      <c r="BA806" s="86">
        <v>0</v>
      </c>
    </row>
    <row r="807" spans="1:53" ht="45.75" hidden="1" x14ac:dyDescent="0.65">
      <c r="A807" s="87" t="str">
        <f>IF(E807+G807&gt;0,A806,"")</f>
        <v/>
      </c>
      <c r="B807" s="87" t="str">
        <f>IF(E807+G807&gt;0,B806,"")</f>
        <v/>
      </c>
      <c r="C807" s="76" t="s">
        <v>46</v>
      </c>
      <c r="D807" s="77" t="s">
        <v>46</v>
      </c>
      <c r="E807" s="78">
        <v>0</v>
      </c>
      <c r="F807" s="137">
        <v>1.1000000000000001</v>
      </c>
      <c r="G807" s="78">
        <v>0</v>
      </c>
      <c r="H807" s="249">
        <f t="shared" si="4660"/>
        <v>0</v>
      </c>
      <c r="I807" s="80">
        <f>SUMIF(Y$14:AT$14,C807,Y$6:AT$6)</f>
        <v>0</v>
      </c>
      <c r="J807" s="81">
        <f t="shared" ref="J807:J809" si="4785">IF(H807=0,ROUND(E807*I807,2),ROUND(H807*E807,2))</f>
        <v>0</v>
      </c>
      <c r="K807" s="80">
        <f t="shared" ref="K807:K809" si="4786">ROUND(F807*I807,2)</f>
        <v>0</v>
      </c>
      <c r="L807" s="81">
        <f t="shared" ref="L807:L809" si="4787">IF(H807=0,ROUND(ROUND(F807*I807,2)*G807,2),ROUND(G807*H807,2))</f>
        <v>0</v>
      </c>
      <c r="M807" s="81">
        <f t="shared" ref="M807:M809" si="4788">L807-ROUND(G807*I807,2)</f>
        <v>0</v>
      </c>
      <c r="N807" s="82"/>
      <c r="O807" s="81">
        <f t="shared" ref="O807:O809" si="4789">J807+L807+N807</f>
        <v>0</v>
      </c>
      <c r="Q807" s="83">
        <f t="shared" si="4686"/>
        <v>153.91</v>
      </c>
      <c r="R807" s="81">
        <f t="shared" ref="R807:R809" si="4790">ROUND(Q807*E807,2)</f>
        <v>0</v>
      </c>
      <c r="S807" s="83">
        <f t="shared" ref="S807:S809" si="4791">ROUND(F807*Q807,2)</f>
        <v>169.3</v>
      </c>
      <c r="T807" s="81">
        <f t="shared" ref="T807:T809" si="4792">ROUND(S807*G807,2)</f>
        <v>0</v>
      </c>
      <c r="U807" s="81">
        <f t="shared" ref="U807:U809" si="4793">T807-ROUND(Q807*G807,2)</f>
        <v>0</v>
      </c>
      <c r="V807" s="82"/>
      <c r="W807" s="81">
        <f t="shared" ref="W807:W809" si="4794">R807+T807+V807</f>
        <v>0</v>
      </c>
      <c r="X807" s="10"/>
      <c r="Y807" s="151"/>
      <c r="Z807" s="151"/>
      <c r="AA807" s="151"/>
      <c r="AB807" s="151"/>
      <c r="AC807" s="151"/>
      <c r="AD807" s="151"/>
      <c r="AE807" s="159"/>
      <c r="AF807" s="159"/>
      <c r="AG807" s="159"/>
      <c r="AH807" s="159"/>
      <c r="AI807" s="84">
        <f t="shared" ref="AI807" si="4795">IF($I807=AI$6,$E807,0)</f>
        <v>0</v>
      </c>
      <c r="AJ807" s="84">
        <f t="shared" si="4783"/>
        <v>0</v>
      </c>
      <c r="AK807" s="141">
        <f t="shared" ref="AK807:AK809" si="4796">IF($H807&gt;0,AI807,0)</f>
        <v>0</v>
      </c>
      <c r="AL807" s="141">
        <f t="shared" ref="AL807:AL809" si="4797">IF(AK807&gt;0,1,0)</f>
        <v>0</v>
      </c>
      <c r="AM807" s="141">
        <f t="shared" ref="AM807:AM809" si="4798">IF($H807&gt;0,AJ807,0)</f>
        <v>0</v>
      </c>
      <c r="AN807" s="141">
        <f t="shared" ref="AN807:AN809" si="4799">IF(AM807&gt;0,1,0)</f>
        <v>0</v>
      </c>
      <c r="AO807" s="84">
        <f t="shared" ref="AO807" si="4800">IF($I807=AO$6,$E807,0)</f>
        <v>0</v>
      </c>
      <c r="AP807" s="84">
        <f t="shared" si="4784"/>
        <v>0</v>
      </c>
      <c r="AQ807" s="141">
        <f t="shared" ref="AQ807:AQ809" si="4801">IF($H807&gt;0,AO807,0)</f>
        <v>0</v>
      </c>
      <c r="AR807" s="141">
        <f t="shared" ref="AR807:AR809" si="4802">IF(AQ807&gt;0,1,0)</f>
        <v>0</v>
      </c>
      <c r="AS807" s="141">
        <f t="shared" ref="AS807:AS809" si="4803">IF($H807&gt;0,AP807,0)</f>
        <v>0</v>
      </c>
      <c r="AT807" s="141">
        <f t="shared" ref="AT807:AT809" si="4804">IF(AS807&gt;0,1,0)</f>
        <v>0</v>
      </c>
      <c r="AU807" s="141">
        <f>IF($H807&gt;0,#REF!,0)</f>
        <v>0</v>
      </c>
      <c r="AV807" s="141">
        <f t="shared" ref="AV807:AV809" si="4805">IF(AU807&gt;0,1,0)</f>
        <v>0</v>
      </c>
      <c r="AW807" s="141">
        <f>IF($H807&gt;0,#REF!,0)</f>
        <v>0</v>
      </c>
      <c r="AX807" s="141">
        <f t="shared" ref="AX807:AX809" si="4806">IF(AW807&gt;0,1,0)</f>
        <v>0</v>
      </c>
      <c r="AY807" s="247">
        <f t="shared" si="4661"/>
        <v>0</v>
      </c>
      <c r="AZ807" s="85"/>
      <c r="BA807" s="86">
        <v>0</v>
      </c>
    </row>
    <row r="808" spans="1:53" ht="45.75" hidden="1" x14ac:dyDescent="0.65">
      <c r="A808" s="87" t="str">
        <f>IF(E808+G808&gt;0,A806,"")</f>
        <v/>
      </c>
      <c r="B808" s="87" t="str">
        <f>IF(E808+G808&gt;0,B806,"")</f>
        <v/>
      </c>
      <c r="C808" s="76" t="str">
        <f>C807</f>
        <v/>
      </c>
      <c r="D808" s="77" t="s">
        <v>46</v>
      </c>
      <c r="E808" s="78">
        <v>0</v>
      </c>
      <c r="F808" s="137">
        <v>1.5</v>
      </c>
      <c r="G808" s="78">
        <v>0</v>
      </c>
      <c r="H808" s="249">
        <f t="shared" si="4660"/>
        <v>0</v>
      </c>
      <c r="I808" s="80">
        <f>SUMIF(Y$14:AT$14,C808,Y$7:AT$7)</f>
        <v>0</v>
      </c>
      <c r="J808" s="81">
        <f t="shared" si="4785"/>
        <v>0</v>
      </c>
      <c r="K808" s="80">
        <f t="shared" si="4786"/>
        <v>0</v>
      </c>
      <c r="L808" s="81">
        <f t="shared" si="4787"/>
        <v>0</v>
      </c>
      <c r="M808" s="81">
        <f t="shared" si="4788"/>
        <v>0</v>
      </c>
      <c r="N808" s="82"/>
      <c r="O808" s="81">
        <f t="shared" si="4789"/>
        <v>0</v>
      </c>
      <c r="Q808" s="83">
        <f t="shared" si="4686"/>
        <v>153.91</v>
      </c>
      <c r="R808" s="81">
        <f t="shared" si="4790"/>
        <v>0</v>
      </c>
      <c r="S808" s="83">
        <f t="shared" si="4791"/>
        <v>230.87</v>
      </c>
      <c r="T808" s="81">
        <f t="shared" si="4792"/>
        <v>0</v>
      </c>
      <c r="U808" s="81">
        <f t="shared" si="4793"/>
        <v>0</v>
      </c>
      <c r="V808" s="82"/>
      <c r="W808" s="81">
        <f t="shared" si="4794"/>
        <v>0</v>
      </c>
      <c r="X808" s="10"/>
      <c r="Y808" s="151"/>
      <c r="Z808" s="151"/>
      <c r="AA808" s="151"/>
      <c r="AB808" s="151"/>
      <c r="AC808" s="151"/>
      <c r="AD808" s="151"/>
      <c r="AE808" s="159"/>
      <c r="AF808" s="159"/>
      <c r="AG808" s="159"/>
      <c r="AH808" s="159"/>
      <c r="AI808" s="84">
        <f>IF($I808=AI$7,$E808,0)</f>
        <v>0</v>
      </c>
      <c r="AJ808" s="84">
        <f>IF($K808=ROUND(AI$7*$F808,2),$G808,0)</f>
        <v>0</v>
      </c>
      <c r="AK808" s="141">
        <f t="shared" si="4796"/>
        <v>0</v>
      </c>
      <c r="AL808" s="141">
        <f t="shared" si="4797"/>
        <v>0</v>
      </c>
      <c r="AM808" s="141">
        <f t="shared" si="4798"/>
        <v>0</v>
      </c>
      <c r="AN808" s="141">
        <f t="shared" si="4799"/>
        <v>0</v>
      </c>
      <c r="AO808" s="84">
        <f>IF($I808=AO$7,$E808,0)</f>
        <v>0</v>
      </c>
      <c r="AP808" s="84">
        <f>IF($K808=ROUND(AO$7*$F808,2),$G808,0)</f>
        <v>0</v>
      </c>
      <c r="AQ808" s="141">
        <f t="shared" si="4801"/>
        <v>0</v>
      </c>
      <c r="AR808" s="141">
        <f t="shared" si="4802"/>
        <v>0</v>
      </c>
      <c r="AS808" s="141">
        <f t="shared" si="4803"/>
        <v>0</v>
      </c>
      <c r="AT808" s="141">
        <f t="shared" si="4804"/>
        <v>0</v>
      </c>
      <c r="AU808" s="141">
        <f>IF($H808&gt;0,#REF!,0)</f>
        <v>0</v>
      </c>
      <c r="AV808" s="141">
        <f t="shared" si="4805"/>
        <v>0</v>
      </c>
      <c r="AW808" s="141">
        <f>IF($H808&gt;0,#REF!,0)</f>
        <v>0</v>
      </c>
      <c r="AX808" s="141">
        <f t="shared" si="4806"/>
        <v>0</v>
      </c>
      <c r="AY808" s="247">
        <f t="shared" si="4661"/>
        <v>0</v>
      </c>
      <c r="AZ808" s="85"/>
      <c r="BA808" s="86">
        <v>0</v>
      </c>
    </row>
    <row r="809" spans="1:53" ht="45.75" hidden="1" x14ac:dyDescent="0.65">
      <c r="A809" s="87" t="str">
        <f>IF(E809+G809&gt;0,A806,"")</f>
        <v/>
      </c>
      <c r="B809" s="87" t="str">
        <f>IF(E809+G809&gt;0,B806,"")</f>
        <v/>
      </c>
      <c r="C809" s="76" t="str">
        <f>C807</f>
        <v/>
      </c>
      <c r="D809" s="77" t="s">
        <v>46</v>
      </c>
      <c r="E809" s="78">
        <v>0</v>
      </c>
      <c r="F809" s="137">
        <v>1.1000000000000001</v>
      </c>
      <c r="G809" s="78">
        <v>0</v>
      </c>
      <c r="H809" s="249">
        <f t="shared" si="4660"/>
        <v>0</v>
      </c>
      <c r="I809" s="80">
        <f>SUMIF(Y$14:AT$14,C809,Y$7:AT$7)</f>
        <v>0</v>
      </c>
      <c r="J809" s="81">
        <f t="shared" si="4785"/>
        <v>0</v>
      </c>
      <c r="K809" s="80">
        <f t="shared" si="4786"/>
        <v>0</v>
      </c>
      <c r="L809" s="81">
        <f t="shared" si="4787"/>
        <v>0</v>
      </c>
      <c r="M809" s="81">
        <f t="shared" si="4788"/>
        <v>0</v>
      </c>
      <c r="N809" s="82"/>
      <c r="O809" s="81">
        <f t="shared" si="4789"/>
        <v>0</v>
      </c>
      <c r="Q809" s="83">
        <f t="shared" si="4686"/>
        <v>153.91</v>
      </c>
      <c r="R809" s="81">
        <f t="shared" si="4790"/>
        <v>0</v>
      </c>
      <c r="S809" s="83">
        <f t="shared" si="4791"/>
        <v>169.3</v>
      </c>
      <c r="T809" s="81">
        <f t="shared" si="4792"/>
        <v>0</v>
      </c>
      <c r="U809" s="81">
        <f t="shared" si="4793"/>
        <v>0</v>
      </c>
      <c r="V809" s="82"/>
      <c r="W809" s="81">
        <f t="shared" si="4794"/>
        <v>0</v>
      </c>
      <c r="X809" s="10"/>
      <c r="Y809" s="151"/>
      <c r="Z809" s="151"/>
      <c r="AA809" s="151"/>
      <c r="AB809" s="151"/>
      <c r="AC809" s="151"/>
      <c r="AD809" s="151"/>
      <c r="AE809" s="159"/>
      <c r="AF809" s="159"/>
      <c r="AG809" s="159"/>
      <c r="AH809" s="159"/>
      <c r="AI809" s="84">
        <f>IF($I809=AI$7,$E809,0)</f>
        <v>0</v>
      </c>
      <c r="AJ809" s="84">
        <f>IF($K809=ROUND(AI$7*$F809,2),$G809,0)</f>
        <v>0</v>
      </c>
      <c r="AK809" s="141">
        <f t="shared" si="4796"/>
        <v>0</v>
      </c>
      <c r="AL809" s="141">
        <f t="shared" si="4797"/>
        <v>0</v>
      </c>
      <c r="AM809" s="141">
        <f t="shared" si="4798"/>
        <v>0</v>
      </c>
      <c r="AN809" s="141">
        <f t="shared" si="4799"/>
        <v>0</v>
      </c>
      <c r="AO809" s="84">
        <f>IF($I809=AO$7,$E809,0)</f>
        <v>0</v>
      </c>
      <c r="AP809" s="84">
        <f>IF($K809=ROUND(AO$7*$F809,2),$G809,0)</f>
        <v>0</v>
      </c>
      <c r="AQ809" s="141">
        <f t="shared" si="4801"/>
        <v>0</v>
      </c>
      <c r="AR809" s="141">
        <f t="shared" si="4802"/>
        <v>0</v>
      </c>
      <c r="AS809" s="141">
        <f t="shared" si="4803"/>
        <v>0</v>
      </c>
      <c r="AT809" s="141">
        <f t="shared" si="4804"/>
        <v>0</v>
      </c>
      <c r="AU809" s="141">
        <f>IF($H809&gt;0,#REF!,0)</f>
        <v>0</v>
      </c>
      <c r="AV809" s="141">
        <f t="shared" si="4805"/>
        <v>0</v>
      </c>
      <c r="AW809" s="141">
        <f>IF($H809&gt;0,#REF!,0)</f>
        <v>0</v>
      </c>
      <c r="AX809" s="141">
        <f t="shared" si="4806"/>
        <v>0</v>
      </c>
      <c r="AY809" s="247">
        <f t="shared" si="4661"/>
        <v>0</v>
      </c>
      <c r="AZ809" s="85"/>
      <c r="BA809" s="86">
        <v>0</v>
      </c>
    </row>
    <row r="810" spans="1:53" ht="45.75" hidden="1" x14ac:dyDescent="0.65">
      <c r="A810" s="74" t="s">
        <v>46</v>
      </c>
      <c r="B810" s="74" t="s">
        <v>46</v>
      </c>
      <c r="C810" s="76" t="str">
        <f>C811</f>
        <v/>
      </c>
      <c r="D810" s="77" t="s">
        <v>46</v>
      </c>
      <c r="E810" s="78">
        <v>0</v>
      </c>
      <c r="F810" s="137">
        <v>1.5</v>
      </c>
      <c r="G810" s="78">
        <v>0</v>
      </c>
      <c r="H810" s="249">
        <f t="shared" si="4660"/>
        <v>0</v>
      </c>
      <c r="I810" s="80">
        <f>SUMIF(Y$14:AT$14,C810,Y$6:AT$6)</f>
        <v>0</v>
      </c>
      <c r="J810" s="81">
        <f>IF(H810=0,ROUND(E810*I810,2),ROUND(H810*E810,2))</f>
        <v>0</v>
      </c>
      <c r="K810" s="80">
        <f>ROUND(F810*I810,2)</f>
        <v>0</v>
      </c>
      <c r="L810" s="81">
        <f>IF(H810=0,ROUND(ROUND(F810*I810,2)*G810,2),ROUND(G810*H810,2))</f>
        <v>0</v>
      </c>
      <c r="M810" s="81">
        <f>L810-ROUND(G810*I810,2)</f>
        <v>0</v>
      </c>
      <c r="N810" s="82"/>
      <c r="O810" s="81">
        <f>J810+L810+N810</f>
        <v>0</v>
      </c>
      <c r="Q810" s="83">
        <f t="shared" si="4686"/>
        <v>153.91</v>
      </c>
      <c r="R810" s="81">
        <f>ROUND(Q810*E810,2)</f>
        <v>0</v>
      </c>
      <c r="S810" s="83">
        <f>ROUND(F810*Q810,2)</f>
        <v>230.87</v>
      </c>
      <c r="T810" s="81">
        <f>ROUND(S810*G810,2)</f>
        <v>0</v>
      </c>
      <c r="U810" s="81">
        <f>T810-ROUND(Q810*G810,2)</f>
        <v>0</v>
      </c>
      <c r="V810" s="82"/>
      <c r="W810" s="81">
        <f>R810+T810+V810</f>
        <v>0</v>
      </c>
      <c r="X810" s="10"/>
      <c r="Y810" s="151"/>
      <c r="Z810" s="151"/>
      <c r="AA810" s="151"/>
      <c r="AB810" s="151"/>
      <c r="AC810" s="151"/>
      <c r="AD810" s="151"/>
      <c r="AE810" s="159"/>
      <c r="AF810" s="159"/>
      <c r="AG810" s="159"/>
      <c r="AH810" s="159"/>
      <c r="AI810" s="84">
        <f>IF($I810=AI$6,$E810,0)</f>
        <v>0</v>
      </c>
      <c r="AJ810" s="84">
        <f t="shared" ref="AJ810:AJ811" si="4807">IF($K810=ROUND(AI$6*$F810,2),$G810,0)</f>
        <v>0</v>
      </c>
      <c r="AK810" s="141">
        <f>IF($H810&gt;0,AI810,0)</f>
        <v>0</v>
      </c>
      <c r="AL810" s="141">
        <f>IF(AK810&gt;0,1,0)</f>
        <v>0</v>
      </c>
      <c r="AM810" s="141">
        <f>IF($H810&gt;0,AJ810,0)</f>
        <v>0</v>
      </c>
      <c r="AN810" s="141">
        <f>IF(AM810&gt;0,1,0)</f>
        <v>0</v>
      </c>
      <c r="AO810" s="84">
        <f>IF($I810=AO$6,$E810,0)</f>
        <v>0</v>
      </c>
      <c r="AP810" s="84">
        <f t="shared" ref="AP810:AP811" si="4808">IF($K810=ROUND(AO$6*$F810,2),$G810,0)</f>
        <v>0</v>
      </c>
      <c r="AQ810" s="141">
        <f>IF($H810&gt;0,AO810,0)</f>
        <v>0</v>
      </c>
      <c r="AR810" s="141">
        <f>IF(AQ810&gt;0,1,0)</f>
        <v>0</v>
      </c>
      <c r="AS810" s="141">
        <f>IF($H810&gt;0,AP810,0)</f>
        <v>0</v>
      </c>
      <c r="AT810" s="141">
        <f>IF(AS810&gt;0,1,0)</f>
        <v>0</v>
      </c>
      <c r="AU810" s="141">
        <f>IF($H810&gt;0,#REF!,0)</f>
        <v>0</v>
      </c>
      <c r="AV810" s="141">
        <f>IF(AU810&gt;0,1,0)</f>
        <v>0</v>
      </c>
      <c r="AW810" s="141">
        <f>IF($H810&gt;0,#REF!,0)</f>
        <v>0</v>
      </c>
      <c r="AX810" s="141">
        <f>IF(AW810&gt;0,1,0)</f>
        <v>0</v>
      </c>
      <c r="AY810" s="247">
        <f t="shared" si="4661"/>
        <v>0</v>
      </c>
      <c r="AZ810" s="85"/>
      <c r="BA810" s="86">
        <v>0</v>
      </c>
    </row>
    <row r="811" spans="1:53" ht="45.75" hidden="1" x14ac:dyDescent="0.65">
      <c r="A811" s="87" t="str">
        <f>IF(E811+G811&gt;0,A810,"")</f>
        <v/>
      </c>
      <c r="B811" s="87" t="str">
        <f>IF(E811+G811&gt;0,B810,"")</f>
        <v/>
      </c>
      <c r="C811" s="76" t="s">
        <v>46</v>
      </c>
      <c r="D811" s="77" t="s">
        <v>46</v>
      </c>
      <c r="E811" s="78">
        <v>0</v>
      </c>
      <c r="F811" s="137">
        <v>1.1000000000000001</v>
      </c>
      <c r="G811" s="78">
        <v>0</v>
      </c>
      <c r="H811" s="249">
        <f t="shared" si="4660"/>
        <v>0</v>
      </c>
      <c r="I811" s="80">
        <f>SUMIF(Y$14:AT$14,C811,Y$6:AT$6)</f>
        <v>0</v>
      </c>
      <c r="J811" s="81">
        <f t="shared" ref="J811:J813" si="4809">IF(H811=0,ROUND(E811*I811,2),ROUND(H811*E811,2))</f>
        <v>0</v>
      </c>
      <c r="K811" s="80">
        <f t="shared" ref="K811:K813" si="4810">ROUND(F811*I811,2)</f>
        <v>0</v>
      </c>
      <c r="L811" s="81">
        <f t="shared" ref="L811:L813" si="4811">IF(H811=0,ROUND(ROUND(F811*I811,2)*G811,2),ROUND(G811*H811,2))</f>
        <v>0</v>
      </c>
      <c r="M811" s="81">
        <f t="shared" ref="M811:M813" si="4812">L811-ROUND(G811*I811,2)</f>
        <v>0</v>
      </c>
      <c r="N811" s="82"/>
      <c r="O811" s="81">
        <f t="shared" ref="O811:O813" si="4813">J811+L811+N811</f>
        <v>0</v>
      </c>
      <c r="Q811" s="83">
        <f t="shared" si="4686"/>
        <v>153.91</v>
      </c>
      <c r="R811" s="81">
        <f t="shared" ref="R811:R813" si="4814">ROUND(Q811*E811,2)</f>
        <v>0</v>
      </c>
      <c r="S811" s="83">
        <f t="shared" ref="S811:S813" si="4815">ROUND(F811*Q811,2)</f>
        <v>169.3</v>
      </c>
      <c r="T811" s="81">
        <f t="shared" ref="T811:T813" si="4816">ROUND(S811*G811,2)</f>
        <v>0</v>
      </c>
      <c r="U811" s="81">
        <f t="shared" ref="U811:U813" si="4817">T811-ROUND(Q811*G811,2)</f>
        <v>0</v>
      </c>
      <c r="V811" s="82"/>
      <c r="W811" s="81">
        <f t="shared" ref="W811:W813" si="4818">R811+T811+V811</f>
        <v>0</v>
      </c>
      <c r="X811" s="10"/>
      <c r="Y811" s="151"/>
      <c r="Z811" s="151"/>
      <c r="AA811" s="151"/>
      <c r="AB811" s="151"/>
      <c r="AC811" s="151"/>
      <c r="AD811" s="151"/>
      <c r="AE811" s="159"/>
      <c r="AF811" s="159"/>
      <c r="AG811" s="159"/>
      <c r="AH811" s="159"/>
      <c r="AI811" s="84">
        <f t="shared" ref="AI811" si="4819">IF($I811=AI$6,$E811,0)</f>
        <v>0</v>
      </c>
      <c r="AJ811" s="84">
        <f t="shared" si="4807"/>
        <v>0</v>
      </c>
      <c r="AK811" s="141">
        <f t="shared" ref="AK811:AK813" si="4820">IF($H811&gt;0,AI811,0)</f>
        <v>0</v>
      </c>
      <c r="AL811" s="141">
        <f t="shared" ref="AL811:AL813" si="4821">IF(AK811&gt;0,1,0)</f>
        <v>0</v>
      </c>
      <c r="AM811" s="141">
        <f t="shared" ref="AM811:AM813" si="4822">IF($H811&gt;0,AJ811,0)</f>
        <v>0</v>
      </c>
      <c r="AN811" s="141">
        <f t="shared" ref="AN811:AN813" si="4823">IF(AM811&gt;0,1,0)</f>
        <v>0</v>
      </c>
      <c r="AO811" s="84">
        <f t="shared" ref="AO811" si="4824">IF($I811=AO$6,$E811,0)</f>
        <v>0</v>
      </c>
      <c r="AP811" s="84">
        <f t="shared" si="4808"/>
        <v>0</v>
      </c>
      <c r="AQ811" s="141">
        <f t="shared" ref="AQ811:AQ813" si="4825">IF($H811&gt;0,AO811,0)</f>
        <v>0</v>
      </c>
      <c r="AR811" s="141">
        <f t="shared" ref="AR811:AR813" si="4826">IF(AQ811&gt;0,1,0)</f>
        <v>0</v>
      </c>
      <c r="AS811" s="141">
        <f t="shared" ref="AS811:AS813" si="4827">IF($H811&gt;0,AP811,0)</f>
        <v>0</v>
      </c>
      <c r="AT811" s="141">
        <f t="shared" ref="AT811:AT813" si="4828">IF(AS811&gt;0,1,0)</f>
        <v>0</v>
      </c>
      <c r="AU811" s="141">
        <f>IF($H811&gt;0,#REF!,0)</f>
        <v>0</v>
      </c>
      <c r="AV811" s="141">
        <f t="shared" ref="AV811:AV813" si="4829">IF(AU811&gt;0,1,0)</f>
        <v>0</v>
      </c>
      <c r="AW811" s="141">
        <f>IF($H811&gt;0,#REF!,0)</f>
        <v>0</v>
      </c>
      <c r="AX811" s="141">
        <f t="shared" ref="AX811:AX813" si="4830">IF(AW811&gt;0,1,0)</f>
        <v>0</v>
      </c>
      <c r="AY811" s="247">
        <f t="shared" si="4661"/>
        <v>0</v>
      </c>
      <c r="AZ811" s="85"/>
      <c r="BA811" s="86">
        <v>0</v>
      </c>
    </row>
    <row r="812" spans="1:53" ht="45.75" hidden="1" x14ac:dyDescent="0.65">
      <c r="A812" s="87" t="str">
        <f>IF(E812+G812&gt;0,A810,"")</f>
        <v/>
      </c>
      <c r="B812" s="87" t="str">
        <f>IF(E812+G812&gt;0,B810,"")</f>
        <v/>
      </c>
      <c r="C812" s="76" t="str">
        <f>C811</f>
        <v/>
      </c>
      <c r="D812" s="77" t="s">
        <v>46</v>
      </c>
      <c r="E812" s="78">
        <v>0</v>
      </c>
      <c r="F812" s="137">
        <v>1.5</v>
      </c>
      <c r="G812" s="78">
        <v>0</v>
      </c>
      <c r="H812" s="249">
        <f t="shared" si="4660"/>
        <v>0</v>
      </c>
      <c r="I812" s="80">
        <f>SUMIF(Y$14:AT$14,C812,Y$7:AT$7)</f>
        <v>0</v>
      </c>
      <c r="J812" s="81">
        <f t="shared" si="4809"/>
        <v>0</v>
      </c>
      <c r="K812" s="80">
        <f t="shared" si="4810"/>
        <v>0</v>
      </c>
      <c r="L812" s="81">
        <f t="shared" si="4811"/>
        <v>0</v>
      </c>
      <c r="M812" s="81">
        <f t="shared" si="4812"/>
        <v>0</v>
      </c>
      <c r="N812" s="82"/>
      <c r="O812" s="81">
        <f t="shared" si="4813"/>
        <v>0</v>
      </c>
      <c r="Q812" s="83">
        <f t="shared" si="4686"/>
        <v>153.91</v>
      </c>
      <c r="R812" s="81">
        <f t="shared" si="4814"/>
        <v>0</v>
      </c>
      <c r="S812" s="83">
        <f t="shared" si="4815"/>
        <v>230.87</v>
      </c>
      <c r="T812" s="81">
        <f t="shared" si="4816"/>
        <v>0</v>
      </c>
      <c r="U812" s="81">
        <f t="shared" si="4817"/>
        <v>0</v>
      </c>
      <c r="V812" s="82"/>
      <c r="W812" s="81">
        <f t="shared" si="4818"/>
        <v>0</v>
      </c>
      <c r="X812" s="10"/>
      <c r="Y812" s="151"/>
      <c r="Z812" s="151"/>
      <c r="AA812" s="151"/>
      <c r="AB812" s="151"/>
      <c r="AC812" s="151"/>
      <c r="AD812" s="151"/>
      <c r="AE812" s="159"/>
      <c r="AF812" s="159"/>
      <c r="AG812" s="159"/>
      <c r="AH812" s="159"/>
      <c r="AI812" s="84">
        <f>IF($I812=AI$7,$E812,0)</f>
        <v>0</v>
      </c>
      <c r="AJ812" s="84">
        <f>IF($K812=ROUND(AI$7*$F812,2),$G812,0)</f>
        <v>0</v>
      </c>
      <c r="AK812" s="141">
        <f t="shared" si="4820"/>
        <v>0</v>
      </c>
      <c r="AL812" s="141">
        <f t="shared" si="4821"/>
        <v>0</v>
      </c>
      <c r="AM812" s="141">
        <f t="shared" si="4822"/>
        <v>0</v>
      </c>
      <c r="AN812" s="141">
        <f t="shared" si="4823"/>
        <v>0</v>
      </c>
      <c r="AO812" s="84">
        <f>IF($I812=AO$7,$E812,0)</f>
        <v>0</v>
      </c>
      <c r="AP812" s="84">
        <f>IF($K812=ROUND(AO$7*$F812,2),$G812,0)</f>
        <v>0</v>
      </c>
      <c r="AQ812" s="141">
        <f t="shared" si="4825"/>
        <v>0</v>
      </c>
      <c r="AR812" s="141">
        <f t="shared" si="4826"/>
        <v>0</v>
      </c>
      <c r="AS812" s="141">
        <f t="shared" si="4827"/>
        <v>0</v>
      </c>
      <c r="AT812" s="141">
        <f t="shared" si="4828"/>
        <v>0</v>
      </c>
      <c r="AU812" s="141">
        <f>IF($H812&gt;0,#REF!,0)</f>
        <v>0</v>
      </c>
      <c r="AV812" s="141">
        <f t="shared" si="4829"/>
        <v>0</v>
      </c>
      <c r="AW812" s="141">
        <f>IF($H812&gt;0,#REF!,0)</f>
        <v>0</v>
      </c>
      <c r="AX812" s="141">
        <f t="shared" si="4830"/>
        <v>0</v>
      </c>
      <c r="AY812" s="247">
        <f t="shared" si="4661"/>
        <v>0</v>
      </c>
      <c r="AZ812" s="85"/>
      <c r="BA812" s="86">
        <v>0</v>
      </c>
    </row>
    <row r="813" spans="1:53" ht="45.75" hidden="1" x14ac:dyDescent="0.65">
      <c r="A813" s="87" t="str">
        <f>IF(E813+G813&gt;0,A810,"")</f>
        <v/>
      </c>
      <c r="B813" s="87" t="str">
        <f>IF(E813+G813&gt;0,B810,"")</f>
        <v/>
      </c>
      <c r="C813" s="76" t="str">
        <f>C811</f>
        <v/>
      </c>
      <c r="D813" s="77" t="s">
        <v>46</v>
      </c>
      <c r="E813" s="78">
        <v>0</v>
      </c>
      <c r="F813" s="137">
        <v>1.1000000000000001</v>
      </c>
      <c r="G813" s="78">
        <v>0</v>
      </c>
      <c r="H813" s="249">
        <f t="shared" si="4660"/>
        <v>0</v>
      </c>
      <c r="I813" s="80">
        <f>SUMIF(Y$14:AT$14,C813,Y$7:AT$7)</f>
        <v>0</v>
      </c>
      <c r="J813" s="81">
        <f t="shared" si="4809"/>
        <v>0</v>
      </c>
      <c r="K813" s="80">
        <f t="shared" si="4810"/>
        <v>0</v>
      </c>
      <c r="L813" s="81">
        <f t="shared" si="4811"/>
        <v>0</v>
      </c>
      <c r="M813" s="81">
        <f t="shared" si="4812"/>
        <v>0</v>
      </c>
      <c r="N813" s="82"/>
      <c r="O813" s="81">
        <f t="shared" si="4813"/>
        <v>0</v>
      </c>
      <c r="Q813" s="83">
        <f t="shared" si="4686"/>
        <v>153.91</v>
      </c>
      <c r="R813" s="81">
        <f t="shared" si="4814"/>
        <v>0</v>
      </c>
      <c r="S813" s="83">
        <f t="shared" si="4815"/>
        <v>169.3</v>
      </c>
      <c r="T813" s="81">
        <f t="shared" si="4816"/>
        <v>0</v>
      </c>
      <c r="U813" s="81">
        <f t="shared" si="4817"/>
        <v>0</v>
      </c>
      <c r="V813" s="82"/>
      <c r="W813" s="81">
        <f t="shared" si="4818"/>
        <v>0</v>
      </c>
      <c r="X813" s="10"/>
      <c r="Y813" s="151"/>
      <c r="Z813" s="151"/>
      <c r="AA813" s="151"/>
      <c r="AB813" s="151"/>
      <c r="AC813" s="151"/>
      <c r="AD813" s="151"/>
      <c r="AE813" s="159"/>
      <c r="AF813" s="159"/>
      <c r="AG813" s="159"/>
      <c r="AH813" s="159"/>
      <c r="AI813" s="84">
        <f>IF($I813=AI$7,$E813,0)</f>
        <v>0</v>
      </c>
      <c r="AJ813" s="84">
        <f>IF($K813=ROUND(AI$7*$F813,2),$G813,0)</f>
        <v>0</v>
      </c>
      <c r="AK813" s="141">
        <f t="shared" si="4820"/>
        <v>0</v>
      </c>
      <c r="AL813" s="141">
        <f t="shared" si="4821"/>
        <v>0</v>
      </c>
      <c r="AM813" s="141">
        <f t="shared" si="4822"/>
        <v>0</v>
      </c>
      <c r="AN813" s="141">
        <f t="shared" si="4823"/>
        <v>0</v>
      </c>
      <c r="AO813" s="84">
        <f>IF($I813=AO$7,$E813,0)</f>
        <v>0</v>
      </c>
      <c r="AP813" s="84">
        <f>IF($K813=ROUND(AO$7*$F813,2),$G813,0)</f>
        <v>0</v>
      </c>
      <c r="AQ813" s="141">
        <f t="shared" si="4825"/>
        <v>0</v>
      </c>
      <c r="AR813" s="141">
        <f t="shared" si="4826"/>
        <v>0</v>
      </c>
      <c r="AS813" s="141">
        <f t="shared" si="4827"/>
        <v>0</v>
      </c>
      <c r="AT813" s="141">
        <f t="shared" si="4828"/>
        <v>0</v>
      </c>
      <c r="AU813" s="141">
        <f>IF($H813&gt;0,#REF!,0)</f>
        <v>0</v>
      </c>
      <c r="AV813" s="141">
        <f t="shared" si="4829"/>
        <v>0</v>
      </c>
      <c r="AW813" s="141">
        <f>IF($H813&gt;0,#REF!,0)</f>
        <v>0</v>
      </c>
      <c r="AX813" s="141">
        <f t="shared" si="4830"/>
        <v>0</v>
      </c>
      <c r="AY813" s="247">
        <f t="shared" si="4661"/>
        <v>0</v>
      </c>
      <c r="AZ813" s="85"/>
      <c r="BA813" s="86">
        <v>0</v>
      </c>
    </row>
    <row r="814" spans="1:53" ht="45.75" hidden="1" x14ac:dyDescent="0.65">
      <c r="A814" s="74" t="s">
        <v>46</v>
      </c>
      <c r="B814" s="74" t="s">
        <v>46</v>
      </c>
      <c r="C814" s="76" t="str">
        <f>C815</f>
        <v/>
      </c>
      <c r="D814" s="77" t="s">
        <v>46</v>
      </c>
      <c r="E814" s="78">
        <v>0</v>
      </c>
      <c r="F814" s="137">
        <v>1.5</v>
      </c>
      <c r="G814" s="78">
        <v>0</v>
      </c>
      <c r="H814" s="249">
        <f t="shared" si="4660"/>
        <v>0</v>
      </c>
      <c r="I814" s="80">
        <f>SUMIF(Y$14:AT$14,C814,Y$6:AT$6)</f>
        <v>0</v>
      </c>
      <c r="J814" s="81">
        <f>IF(H814=0,ROUND(E814*I814,2),ROUND(H814*E814,2))</f>
        <v>0</v>
      </c>
      <c r="K814" s="80">
        <f>ROUND(F814*I814,2)</f>
        <v>0</v>
      </c>
      <c r="L814" s="81">
        <f>IF(H814=0,ROUND(ROUND(F814*I814,2)*G814,2),ROUND(G814*H814,2))</f>
        <v>0</v>
      </c>
      <c r="M814" s="81">
        <f>L814-ROUND(G814*I814,2)</f>
        <v>0</v>
      </c>
      <c r="N814" s="82"/>
      <c r="O814" s="81">
        <f>J814+L814+N814</f>
        <v>0</v>
      </c>
      <c r="Q814" s="83">
        <f t="shared" si="4686"/>
        <v>153.91</v>
      </c>
      <c r="R814" s="81">
        <f>ROUND(Q814*E814,2)</f>
        <v>0</v>
      </c>
      <c r="S814" s="83">
        <f>ROUND(F814*Q814,2)</f>
        <v>230.87</v>
      </c>
      <c r="T814" s="81">
        <f>ROUND(S814*G814,2)</f>
        <v>0</v>
      </c>
      <c r="U814" s="81">
        <f>T814-ROUND(Q814*G814,2)</f>
        <v>0</v>
      </c>
      <c r="V814" s="82"/>
      <c r="W814" s="81">
        <f>R814+T814+V814</f>
        <v>0</v>
      </c>
      <c r="X814" s="10"/>
      <c r="Y814" s="151"/>
      <c r="Z814" s="151"/>
      <c r="AA814" s="151"/>
      <c r="AB814" s="151"/>
      <c r="AC814" s="151"/>
      <c r="AD814" s="151"/>
      <c r="AE814" s="159"/>
      <c r="AF814" s="159"/>
      <c r="AG814" s="159"/>
      <c r="AH814" s="159"/>
      <c r="AI814" s="84">
        <f>IF($I814=AI$6,$E814,0)</f>
        <v>0</v>
      </c>
      <c r="AJ814" s="84">
        <f t="shared" ref="AJ814:AJ815" si="4831">IF($K814=ROUND(AI$6*$F814,2),$G814,0)</f>
        <v>0</v>
      </c>
      <c r="AK814" s="141">
        <f>IF($H814&gt;0,AI814,0)</f>
        <v>0</v>
      </c>
      <c r="AL814" s="141">
        <f>IF(AK814&gt;0,1,0)</f>
        <v>0</v>
      </c>
      <c r="AM814" s="141">
        <f>IF($H814&gt;0,AJ814,0)</f>
        <v>0</v>
      </c>
      <c r="AN814" s="141">
        <f>IF(AM814&gt;0,1,0)</f>
        <v>0</v>
      </c>
      <c r="AO814" s="84">
        <f>IF($I814=AO$6,$E814,0)</f>
        <v>0</v>
      </c>
      <c r="AP814" s="84">
        <f t="shared" ref="AP814:AP815" si="4832">IF($K814=ROUND(AO$6*$F814,2),$G814,0)</f>
        <v>0</v>
      </c>
      <c r="AQ814" s="141">
        <f>IF($H814&gt;0,AO814,0)</f>
        <v>0</v>
      </c>
      <c r="AR814" s="141">
        <f>IF(AQ814&gt;0,1,0)</f>
        <v>0</v>
      </c>
      <c r="AS814" s="141">
        <f>IF($H814&gt;0,AP814,0)</f>
        <v>0</v>
      </c>
      <c r="AT814" s="141">
        <f>IF(AS814&gt;0,1,0)</f>
        <v>0</v>
      </c>
      <c r="AU814" s="141">
        <f>IF($H814&gt;0,#REF!,0)</f>
        <v>0</v>
      </c>
      <c r="AV814" s="141">
        <f>IF(AU814&gt;0,1,0)</f>
        <v>0</v>
      </c>
      <c r="AW814" s="141">
        <f>IF($H814&gt;0,#REF!,0)</f>
        <v>0</v>
      </c>
      <c r="AX814" s="141">
        <f>IF(AW814&gt;0,1,0)</f>
        <v>0</v>
      </c>
      <c r="AY814" s="247">
        <f t="shared" si="4661"/>
        <v>0</v>
      </c>
      <c r="AZ814" s="85"/>
      <c r="BA814" s="86">
        <v>0</v>
      </c>
    </row>
    <row r="815" spans="1:53" ht="45.75" hidden="1" x14ac:dyDescent="0.65">
      <c r="A815" s="87" t="str">
        <f>IF(E815+G815&gt;0,A814,"")</f>
        <v/>
      </c>
      <c r="B815" s="87" t="str">
        <f>IF(E815+G815&gt;0,B814,"")</f>
        <v/>
      </c>
      <c r="C815" s="76" t="s">
        <v>46</v>
      </c>
      <c r="D815" s="77" t="s">
        <v>46</v>
      </c>
      <c r="E815" s="78">
        <v>0</v>
      </c>
      <c r="F815" s="137">
        <v>1.1000000000000001</v>
      </c>
      <c r="G815" s="78">
        <v>0</v>
      </c>
      <c r="H815" s="249">
        <f t="shared" si="4660"/>
        <v>0</v>
      </c>
      <c r="I815" s="80">
        <f>SUMIF(Y$14:AT$14,C815,Y$6:AT$6)</f>
        <v>0</v>
      </c>
      <c r="J815" s="81">
        <f t="shared" ref="J815:J817" si="4833">IF(H815=0,ROUND(E815*I815,2),ROUND(H815*E815,2))</f>
        <v>0</v>
      </c>
      <c r="K815" s="80">
        <f t="shared" ref="K815:K817" si="4834">ROUND(F815*I815,2)</f>
        <v>0</v>
      </c>
      <c r="L815" s="81">
        <f t="shared" ref="L815:L817" si="4835">IF(H815=0,ROUND(ROUND(F815*I815,2)*G815,2),ROUND(G815*H815,2))</f>
        <v>0</v>
      </c>
      <c r="M815" s="81">
        <f t="shared" ref="M815:M817" si="4836">L815-ROUND(G815*I815,2)</f>
        <v>0</v>
      </c>
      <c r="N815" s="82"/>
      <c r="O815" s="81">
        <f t="shared" ref="O815:O817" si="4837">J815+L815+N815</f>
        <v>0</v>
      </c>
      <c r="Q815" s="83">
        <f t="shared" si="4686"/>
        <v>153.91</v>
      </c>
      <c r="R815" s="81">
        <f t="shared" ref="R815:R817" si="4838">ROUND(Q815*E815,2)</f>
        <v>0</v>
      </c>
      <c r="S815" s="83">
        <f t="shared" ref="S815:S817" si="4839">ROUND(F815*Q815,2)</f>
        <v>169.3</v>
      </c>
      <c r="T815" s="81">
        <f t="shared" ref="T815:T817" si="4840">ROUND(S815*G815,2)</f>
        <v>0</v>
      </c>
      <c r="U815" s="81">
        <f t="shared" ref="U815:U817" si="4841">T815-ROUND(Q815*G815,2)</f>
        <v>0</v>
      </c>
      <c r="V815" s="82"/>
      <c r="W815" s="81">
        <f t="shared" ref="W815:W817" si="4842">R815+T815+V815</f>
        <v>0</v>
      </c>
      <c r="X815" s="10"/>
      <c r="Y815" s="151"/>
      <c r="Z815" s="151"/>
      <c r="AA815" s="151"/>
      <c r="AB815" s="151"/>
      <c r="AC815" s="151"/>
      <c r="AD815" s="151"/>
      <c r="AE815" s="159"/>
      <c r="AF815" s="159"/>
      <c r="AG815" s="159"/>
      <c r="AH815" s="159"/>
      <c r="AI815" s="84">
        <f t="shared" ref="AI815" si="4843">IF($I815=AI$6,$E815,0)</f>
        <v>0</v>
      </c>
      <c r="AJ815" s="84">
        <f t="shared" si="4831"/>
        <v>0</v>
      </c>
      <c r="AK815" s="141">
        <f t="shared" ref="AK815:AK817" si="4844">IF($H815&gt;0,AI815,0)</f>
        <v>0</v>
      </c>
      <c r="AL815" s="141">
        <f t="shared" ref="AL815:AL817" si="4845">IF(AK815&gt;0,1,0)</f>
        <v>0</v>
      </c>
      <c r="AM815" s="141">
        <f t="shared" ref="AM815:AM817" si="4846">IF($H815&gt;0,AJ815,0)</f>
        <v>0</v>
      </c>
      <c r="AN815" s="141">
        <f t="shared" ref="AN815:AN817" si="4847">IF(AM815&gt;0,1,0)</f>
        <v>0</v>
      </c>
      <c r="AO815" s="84">
        <f t="shared" ref="AO815" si="4848">IF($I815=AO$6,$E815,0)</f>
        <v>0</v>
      </c>
      <c r="AP815" s="84">
        <f t="shared" si="4832"/>
        <v>0</v>
      </c>
      <c r="AQ815" s="141">
        <f t="shared" ref="AQ815:AQ817" si="4849">IF($H815&gt;0,AO815,0)</f>
        <v>0</v>
      </c>
      <c r="AR815" s="141">
        <f t="shared" ref="AR815:AR817" si="4850">IF(AQ815&gt;0,1,0)</f>
        <v>0</v>
      </c>
      <c r="AS815" s="141">
        <f t="shared" ref="AS815:AS817" si="4851">IF($H815&gt;0,AP815,0)</f>
        <v>0</v>
      </c>
      <c r="AT815" s="141">
        <f t="shared" ref="AT815:AT817" si="4852">IF(AS815&gt;0,1,0)</f>
        <v>0</v>
      </c>
      <c r="AU815" s="141">
        <f>IF($H815&gt;0,#REF!,0)</f>
        <v>0</v>
      </c>
      <c r="AV815" s="141">
        <f t="shared" ref="AV815:AV817" si="4853">IF(AU815&gt;0,1,0)</f>
        <v>0</v>
      </c>
      <c r="AW815" s="141">
        <f>IF($H815&gt;0,#REF!,0)</f>
        <v>0</v>
      </c>
      <c r="AX815" s="141">
        <f t="shared" ref="AX815:AX817" si="4854">IF(AW815&gt;0,1,0)</f>
        <v>0</v>
      </c>
      <c r="AY815" s="247">
        <f t="shared" si="4661"/>
        <v>0</v>
      </c>
      <c r="AZ815" s="85"/>
      <c r="BA815" s="86">
        <v>0</v>
      </c>
    </row>
    <row r="816" spans="1:53" ht="45.75" hidden="1" x14ac:dyDescent="0.65">
      <c r="A816" s="87" t="str">
        <f>IF(E816+G816&gt;0,A814,"")</f>
        <v/>
      </c>
      <c r="B816" s="87" t="str">
        <f>IF(E816+G816&gt;0,B814,"")</f>
        <v/>
      </c>
      <c r="C816" s="76" t="str">
        <f>C815</f>
        <v/>
      </c>
      <c r="D816" s="77" t="s">
        <v>46</v>
      </c>
      <c r="E816" s="78">
        <v>0</v>
      </c>
      <c r="F816" s="137">
        <v>1.5</v>
      </c>
      <c r="G816" s="78">
        <v>0</v>
      </c>
      <c r="H816" s="249">
        <f t="shared" si="4660"/>
        <v>0</v>
      </c>
      <c r="I816" s="80">
        <f>SUMIF(Y$14:AT$14,C816,Y$7:AT$7)</f>
        <v>0</v>
      </c>
      <c r="J816" s="81">
        <f t="shared" si="4833"/>
        <v>0</v>
      </c>
      <c r="K816" s="80">
        <f t="shared" si="4834"/>
        <v>0</v>
      </c>
      <c r="L816" s="81">
        <f t="shared" si="4835"/>
        <v>0</v>
      </c>
      <c r="M816" s="81">
        <f t="shared" si="4836"/>
        <v>0</v>
      </c>
      <c r="N816" s="82"/>
      <c r="O816" s="81">
        <f t="shared" si="4837"/>
        <v>0</v>
      </c>
      <c r="Q816" s="83">
        <f t="shared" si="4686"/>
        <v>153.91</v>
      </c>
      <c r="R816" s="81">
        <f t="shared" si="4838"/>
        <v>0</v>
      </c>
      <c r="S816" s="83">
        <f t="shared" si="4839"/>
        <v>230.87</v>
      </c>
      <c r="T816" s="81">
        <f t="shared" si="4840"/>
        <v>0</v>
      </c>
      <c r="U816" s="81">
        <f t="shared" si="4841"/>
        <v>0</v>
      </c>
      <c r="V816" s="82"/>
      <c r="W816" s="81">
        <f t="shared" si="4842"/>
        <v>0</v>
      </c>
      <c r="X816" s="10"/>
      <c r="Y816" s="151"/>
      <c r="Z816" s="151"/>
      <c r="AA816" s="151"/>
      <c r="AB816" s="151"/>
      <c r="AC816" s="151"/>
      <c r="AD816" s="151"/>
      <c r="AE816" s="159"/>
      <c r="AF816" s="159"/>
      <c r="AG816" s="159"/>
      <c r="AH816" s="159"/>
      <c r="AI816" s="84">
        <f>IF($I816=AI$7,$E816,0)</f>
        <v>0</v>
      </c>
      <c r="AJ816" s="84">
        <f>IF($K816=ROUND(AI$7*$F816,2),$G816,0)</f>
        <v>0</v>
      </c>
      <c r="AK816" s="141">
        <f t="shared" si="4844"/>
        <v>0</v>
      </c>
      <c r="AL816" s="141">
        <f t="shared" si="4845"/>
        <v>0</v>
      </c>
      <c r="AM816" s="141">
        <f t="shared" si="4846"/>
        <v>0</v>
      </c>
      <c r="AN816" s="141">
        <f t="shared" si="4847"/>
        <v>0</v>
      </c>
      <c r="AO816" s="84">
        <f>IF($I816=AO$7,$E816,0)</f>
        <v>0</v>
      </c>
      <c r="AP816" s="84">
        <f>IF($K816=ROUND(AO$7*$F816,2),$G816,0)</f>
        <v>0</v>
      </c>
      <c r="AQ816" s="141">
        <f t="shared" si="4849"/>
        <v>0</v>
      </c>
      <c r="AR816" s="141">
        <f t="shared" si="4850"/>
        <v>0</v>
      </c>
      <c r="AS816" s="141">
        <f t="shared" si="4851"/>
        <v>0</v>
      </c>
      <c r="AT816" s="141">
        <f t="shared" si="4852"/>
        <v>0</v>
      </c>
      <c r="AU816" s="141">
        <f>IF($H816&gt;0,#REF!,0)</f>
        <v>0</v>
      </c>
      <c r="AV816" s="141">
        <f t="shared" si="4853"/>
        <v>0</v>
      </c>
      <c r="AW816" s="141">
        <f>IF($H816&gt;0,#REF!,0)</f>
        <v>0</v>
      </c>
      <c r="AX816" s="141">
        <f t="shared" si="4854"/>
        <v>0</v>
      </c>
      <c r="AY816" s="247">
        <f t="shared" si="4661"/>
        <v>0</v>
      </c>
      <c r="AZ816" s="85"/>
      <c r="BA816" s="86">
        <v>0</v>
      </c>
    </row>
    <row r="817" spans="1:53" ht="45.75" hidden="1" x14ac:dyDescent="0.65">
      <c r="A817" s="87" t="str">
        <f>IF(E817+G817&gt;0,A814,"")</f>
        <v/>
      </c>
      <c r="B817" s="87" t="str">
        <f>IF(E817+G817&gt;0,B814,"")</f>
        <v/>
      </c>
      <c r="C817" s="76" t="str">
        <f>C815</f>
        <v/>
      </c>
      <c r="D817" s="77" t="s">
        <v>46</v>
      </c>
      <c r="E817" s="78">
        <v>0</v>
      </c>
      <c r="F817" s="137">
        <v>1.1000000000000001</v>
      </c>
      <c r="G817" s="78">
        <v>0</v>
      </c>
      <c r="H817" s="249">
        <f t="shared" si="4660"/>
        <v>0</v>
      </c>
      <c r="I817" s="80">
        <f>SUMIF(Y$14:AT$14,C817,Y$7:AT$7)</f>
        <v>0</v>
      </c>
      <c r="J817" s="81">
        <f t="shared" si="4833"/>
        <v>0</v>
      </c>
      <c r="K817" s="80">
        <f t="shared" si="4834"/>
        <v>0</v>
      </c>
      <c r="L817" s="81">
        <f t="shared" si="4835"/>
        <v>0</v>
      </c>
      <c r="M817" s="81">
        <f t="shared" si="4836"/>
        <v>0</v>
      </c>
      <c r="N817" s="82"/>
      <c r="O817" s="81">
        <f t="shared" si="4837"/>
        <v>0</v>
      </c>
      <c r="Q817" s="83">
        <f t="shared" si="4686"/>
        <v>153.91</v>
      </c>
      <c r="R817" s="81">
        <f t="shared" si="4838"/>
        <v>0</v>
      </c>
      <c r="S817" s="83">
        <f t="shared" si="4839"/>
        <v>169.3</v>
      </c>
      <c r="T817" s="81">
        <f t="shared" si="4840"/>
        <v>0</v>
      </c>
      <c r="U817" s="81">
        <f t="shared" si="4841"/>
        <v>0</v>
      </c>
      <c r="V817" s="82"/>
      <c r="W817" s="81">
        <f t="shared" si="4842"/>
        <v>0</v>
      </c>
      <c r="X817" s="10"/>
      <c r="Y817" s="151"/>
      <c r="Z817" s="151"/>
      <c r="AA817" s="151"/>
      <c r="AB817" s="151"/>
      <c r="AC817" s="151"/>
      <c r="AD817" s="151"/>
      <c r="AE817" s="159"/>
      <c r="AF817" s="159"/>
      <c r="AG817" s="159"/>
      <c r="AH817" s="159"/>
      <c r="AI817" s="84">
        <f>IF($I817=AI$7,$E817,0)</f>
        <v>0</v>
      </c>
      <c r="AJ817" s="84">
        <f>IF($K817=ROUND(AI$7*$F817,2),$G817,0)</f>
        <v>0</v>
      </c>
      <c r="AK817" s="141">
        <f t="shared" si="4844"/>
        <v>0</v>
      </c>
      <c r="AL817" s="141">
        <f t="shared" si="4845"/>
        <v>0</v>
      </c>
      <c r="AM817" s="141">
        <f t="shared" si="4846"/>
        <v>0</v>
      </c>
      <c r="AN817" s="141">
        <f t="shared" si="4847"/>
        <v>0</v>
      </c>
      <c r="AO817" s="84">
        <f>IF($I817=AO$7,$E817,0)</f>
        <v>0</v>
      </c>
      <c r="AP817" s="84">
        <f>IF($K817=ROUND(AO$7*$F817,2),$G817,0)</f>
        <v>0</v>
      </c>
      <c r="AQ817" s="141">
        <f t="shared" si="4849"/>
        <v>0</v>
      </c>
      <c r="AR817" s="141">
        <f t="shared" si="4850"/>
        <v>0</v>
      </c>
      <c r="AS817" s="141">
        <f t="shared" si="4851"/>
        <v>0</v>
      </c>
      <c r="AT817" s="141">
        <f t="shared" si="4852"/>
        <v>0</v>
      </c>
      <c r="AU817" s="141">
        <f>IF($H817&gt;0,#REF!,0)</f>
        <v>0</v>
      </c>
      <c r="AV817" s="141">
        <f t="shared" si="4853"/>
        <v>0</v>
      </c>
      <c r="AW817" s="141">
        <f>IF($H817&gt;0,#REF!,0)</f>
        <v>0</v>
      </c>
      <c r="AX817" s="141">
        <f t="shared" si="4854"/>
        <v>0</v>
      </c>
      <c r="AY817" s="247">
        <f t="shared" si="4661"/>
        <v>0</v>
      </c>
      <c r="AZ817" s="85"/>
      <c r="BA817" s="86">
        <v>0</v>
      </c>
    </row>
    <row r="818" spans="1:53" ht="45.75" hidden="1" x14ac:dyDescent="0.65">
      <c r="A818" s="74" t="s">
        <v>46</v>
      </c>
      <c r="B818" s="74" t="s">
        <v>46</v>
      </c>
      <c r="C818" s="76" t="str">
        <f>C819</f>
        <v/>
      </c>
      <c r="D818" s="77" t="s">
        <v>46</v>
      </c>
      <c r="E818" s="78">
        <v>0</v>
      </c>
      <c r="F818" s="137">
        <v>1.5</v>
      </c>
      <c r="G818" s="78">
        <v>0</v>
      </c>
      <c r="H818" s="249">
        <f t="shared" si="4660"/>
        <v>0</v>
      </c>
      <c r="I818" s="80">
        <f>SUMIF(Y$14:AT$14,C818,Y$6:AT$6)</f>
        <v>0</v>
      </c>
      <c r="J818" s="81">
        <f>IF(H818=0,ROUND(E818*I818,2),ROUND(H818*E818,2))</f>
        <v>0</v>
      </c>
      <c r="K818" s="80">
        <f>ROUND(F818*I818,2)</f>
        <v>0</v>
      </c>
      <c r="L818" s="81">
        <f>IF(H818=0,ROUND(ROUND(F818*I818,2)*G818,2),ROUND(G818*H818,2))</f>
        <v>0</v>
      </c>
      <c r="M818" s="81">
        <f>L818-ROUND(G818*I818,2)</f>
        <v>0</v>
      </c>
      <c r="N818" s="82"/>
      <c r="O818" s="81">
        <f>J818+L818+N818</f>
        <v>0</v>
      </c>
      <c r="Q818" s="83">
        <f t="shared" si="4686"/>
        <v>153.91</v>
      </c>
      <c r="R818" s="81">
        <f>ROUND(Q818*E818,2)</f>
        <v>0</v>
      </c>
      <c r="S818" s="83">
        <f>ROUND(F818*Q818,2)</f>
        <v>230.87</v>
      </c>
      <c r="T818" s="81">
        <f>ROUND(S818*G818,2)</f>
        <v>0</v>
      </c>
      <c r="U818" s="81">
        <f>T818-ROUND(Q818*G818,2)</f>
        <v>0</v>
      </c>
      <c r="V818" s="82"/>
      <c r="W818" s="81">
        <f>R818+T818+V818</f>
        <v>0</v>
      </c>
      <c r="X818" s="10"/>
      <c r="Y818" s="151"/>
      <c r="Z818" s="151"/>
      <c r="AA818" s="151"/>
      <c r="AB818" s="151"/>
      <c r="AC818" s="151"/>
      <c r="AD818" s="151"/>
      <c r="AE818" s="159"/>
      <c r="AF818" s="159"/>
      <c r="AG818" s="159"/>
      <c r="AH818" s="159"/>
      <c r="AI818" s="84">
        <f>IF($I818=AI$6,$E818,0)</f>
        <v>0</v>
      </c>
      <c r="AJ818" s="84">
        <f t="shared" ref="AJ818:AJ819" si="4855">IF($K818=ROUND(AI$6*$F818,2),$G818,0)</f>
        <v>0</v>
      </c>
      <c r="AK818" s="141">
        <f>IF($H818&gt;0,AI818,0)</f>
        <v>0</v>
      </c>
      <c r="AL818" s="141">
        <f>IF(AK818&gt;0,1,0)</f>
        <v>0</v>
      </c>
      <c r="AM818" s="141">
        <f>IF($H818&gt;0,AJ818,0)</f>
        <v>0</v>
      </c>
      <c r="AN818" s="141">
        <f>IF(AM818&gt;0,1,0)</f>
        <v>0</v>
      </c>
      <c r="AO818" s="84">
        <f>IF($I818=AO$6,$E818,0)</f>
        <v>0</v>
      </c>
      <c r="AP818" s="84">
        <f t="shared" ref="AP818:AP819" si="4856">IF($K818=ROUND(AO$6*$F818,2),$G818,0)</f>
        <v>0</v>
      </c>
      <c r="AQ818" s="141">
        <f>IF($H818&gt;0,AO818,0)</f>
        <v>0</v>
      </c>
      <c r="AR818" s="141">
        <f>IF(AQ818&gt;0,1,0)</f>
        <v>0</v>
      </c>
      <c r="AS818" s="141">
        <f>IF($H818&gt;0,AP818,0)</f>
        <v>0</v>
      </c>
      <c r="AT818" s="141">
        <f>IF(AS818&gt;0,1,0)</f>
        <v>0</v>
      </c>
      <c r="AU818" s="141">
        <f>IF($H818&gt;0,#REF!,0)</f>
        <v>0</v>
      </c>
      <c r="AV818" s="141">
        <f>IF(AU818&gt;0,1,0)</f>
        <v>0</v>
      </c>
      <c r="AW818" s="141">
        <f>IF($H818&gt;0,#REF!,0)</f>
        <v>0</v>
      </c>
      <c r="AX818" s="141">
        <f>IF(AW818&gt;0,1,0)</f>
        <v>0</v>
      </c>
      <c r="AY818" s="247">
        <f t="shared" si="4661"/>
        <v>0</v>
      </c>
      <c r="AZ818" s="85"/>
      <c r="BA818" s="86">
        <v>0</v>
      </c>
    </row>
    <row r="819" spans="1:53" ht="45.75" hidden="1" x14ac:dyDescent="0.65">
      <c r="A819" s="87" t="str">
        <f>IF(E819+G819&gt;0,A818,"")</f>
        <v/>
      </c>
      <c r="B819" s="87" t="str">
        <f>IF(E819+G819&gt;0,B818,"")</f>
        <v/>
      </c>
      <c r="C819" s="76" t="s">
        <v>46</v>
      </c>
      <c r="D819" s="77" t="s">
        <v>46</v>
      </c>
      <c r="E819" s="78">
        <v>0</v>
      </c>
      <c r="F819" s="137">
        <v>1.1000000000000001</v>
      </c>
      <c r="G819" s="78">
        <v>0</v>
      </c>
      <c r="H819" s="249">
        <f t="shared" si="4660"/>
        <v>0</v>
      </c>
      <c r="I819" s="80">
        <f>SUMIF(Y$14:AT$14,C819,Y$6:AT$6)</f>
        <v>0</v>
      </c>
      <c r="J819" s="81">
        <f t="shared" ref="J819:J821" si="4857">IF(H819=0,ROUND(E819*I819,2),ROUND(H819*E819,2))</f>
        <v>0</v>
      </c>
      <c r="K819" s="80">
        <f t="shared" ref="K819:K821" si="4858">ROUND(F819*I819,2)</f>
        <v>0</v>
      </c>
      <c r="L819" s="81">
        <f t="shared" ref="L819:L821" si="4859">IF(H819=0,ROUND(ROUND(F819*I819,2)*G819,2),ROUND(G819*H819,2))</f>
        <v>0</v>
      </c>
      <c r="M819" s="81">
        <f t="shared" ref="M819:M821" si="4860">L819-ROUND(G819*I819,2)</f>
        <v>0</v>
      </c>
      <c r="N819" s="82"/>
      <c r="O819" s="81">
        <f t="shared" ref="O819:O821" si="4861">J819+L819+N819</f>
        <v>0</v>
      </c>
      <c r="Q819" s="83">
        <f t="shared" si="4686"/>
        <v>153.91</v>
      </c>
      <c r="R819" s="81">
        <f t="shared" ref="R819:R821" si="4862">ROUND(Q819*E819,2)</f>
        <v>0</v>
      </c>
      <c r="S819" s="83">
        <f t="shared" ref="S819:S821" si="4863">ROUND(F819*Q819,2)</f>
        <v>169.3</v>
      </c>
      <c r="T819" s="81">
        <f t="shared" ref="T819:T821" si="4864">ROUND(S819*G819,2)</f>
        <v>0</v>
      </c>
      <c r="U819" s="81">
        <f t="shared" ref="U819:U821" si="4865">T819-ROUND(Q819*G819,2)</f>
        <v>0</v>
      </c>
      <c r="V819" s="82"/>
      <c r="W819" s="81">
        <f t="shared" ref="W819:W821" si="4866">R819+T819+V819</f>
        <v>0</v>
      </c>
      <c r="X819" s="10"/>
      <c r="Y819" s="151"/>
      <c r="Z819" s="151"/>
      <c r="AA819" s="151"/>
      <c r="AB819" s="151"/>
      <c r="AC819" s="151"/>
      <c r="AD819" s="151"/>
      <c r="AE819" s="159"/>
      <c r="AF819" s="159"/>
      <c r="AG819" s="159"/>
      <c r="AH819" s="159"/>
      <c r="AI819" s="84">
        <f t="shared" ref="AI819" si="4867">IF($I819=AI$6,$E819,0)</f>
        <v>0</v>
      </c>
      <c r="AJ819" s="84">
        <f t="shared" si="4855"/>
        <v>0</v>
      </c>
      <c r="AK819" s="141">
        <f t="shared" ref="AK819:AK821" si="4868">IF($H819&gt;0,AI819,0)</f>
        <v>0</v>
      </c>
      <c r="AL819" s="141">
        <f t="shared" ref="AL819:AL821" si="4869">IF(AK819&gt;0,1,0)</f>
        <v>0</v>
      </c>
      <c r="AM819" s="141">
        <f t="shared" ref="AM819:AM821" si="4870">IF($H819&gt;0,AJ819,0)</f>
        <v>0</v>
      </c>
      <c r="AN819" s="141">
        <f t="shared" ref="AN819:AN821" si="4871">IF(AM819&gt;0,1,0)</f>
        <v>0</v>
      </c>
      <c r="AO819" s="84">
        <f t="shared" ref="AO819" si="4872">IF($I819=AO$6,$E819,0)</f>
        <v>0</v>
      </c>
      <c r="AP819" s="84">
        <f t="shared" si="4856"/>
        <v>0</v>
      </c>
      <c r="AQ819" s="141">
        <f t="shared" ref="AQ819:AQ821" si="4873">IF($H819&gt;0,AO819,0)</f>
        <v>0</v>
      </c>
      <c r="AR819" s="141">
        <f t="shared" ref="AR819:AR821" si="4874">IF(AQ819&gt;0,1,0)</f>
        <v>0</v>
      </c>
      <c r="AS819" s="141">
        <f t="shared" ref="AS819:AS821" si="4875">IF($H819&gt;0,AP819,0)</f>
        <v>0</v>
      </c>
      <c r="AT819" s="141">
        <f t="shared" ref="AT819:AT821" si="4876">IF(AS819&gt;0,1,0)</f>
        <v>0</v>
      </c>
      <c r="AU819" s="141">
        <f>IF($H819&gt;0,#REF!,0)</f>
        <v>0</v>
      </c>
      <c r="AV819" s="141">
        <f t="shared" ref="AV819:AV821" si="4877">IF(AU819&gt;0,1,0)</f>
        <v>0</v>
      </c>
      <c r="AW819" s="141">
        <f>IF($H819&gt;0,#REF!,0)</f>
        <v>0</v>
      </c>
      <c r="AX819" s="141">
        <f t="shared" ref="AX819:AX821" si="4878">IF(AW819&gt;0,1,0)</f>
        <v>0</v>
      </c>
      <c r="AY819" s="247">
        <f t="shared" si="4661"/>
        <v>0</v>
      </c>
      <c r="AZ819" s="85"/>
      <c r="BA819" s="86">
        <v>0</v>
      </c>
    </row>
    <row r="820" spans="1:53" ht="45.75" hidden="1" x14ac:dyDescent="0.65">
      <c r="A820" s="87" t="str">
        <f>IF(E820+G820&gt;0,A818,"")</f>
        <v/>
      </c>
      <c r="B820" s="87" t="str">
        <f>IF(E820+G820&gt;0,B818,"")</f>
        <v/>
      </c>
      <c r="C820" s="76" t="str">
        <f>C819</f>
        <v/>
      </c>
      <c r="D820" s="77" t="s">
        <v>46</v>
      </c>
      <c r="E820" s="78">
        <v>0</v>
      </c>
      <c r="F820" s="137">
        <v>1.5</v>
      </c>
      <c r="G820" s="78">
        <v>0</v>
      </c>
      <c r="H820" s="249">
        <f t="shared" si="4660"/>
        <v>0</v>
      </c>
      <c r="I820" s="80">
        <f>SUMIF(Y$14:AT$14,C820,Y$7:AT$7)</f>
        <v>0</v>
      </c>
      <c r="J820" s="81">
        <f t="shared" si="4857"/>
        <v>0</v>
      </c>
      <c r="K820" s="80">
        <f t="shared" si="4858"/>
        <v>0</v>
      </c>
      <c r="L820" s="81">
        <f t="shared" si="4859"/>
        <v>0</v>
      </c>
      <c r="M820" s="81">
        <f t="shared" si="4860"/>
        <v>0</v>
      </c>
      <c r="N820" s="82"/>
      <c r="O820" s="81">
        <f t="shared" si="4861"/>
        <v>0</v>
      </c>
      <c r="Q820" s="83">
        <f t="shared" si="4686"/>
        <v>153.91</v>
      </c>
      <c r="R820" s="81">
        <f t="shared" si="4862"/>
        <v>0</v>
      </c>
      <c r="S820" s="83">
        <f t="shared" si="4863"/>
        <v>230.87</v>
      </c>
      <c r="T820" s="81">
        <f t="shared" si="4864"/>
        <v>0</v>
      </c>
      <c r="U820" s="81">
        <f t="shared" si="4865"/>
        <v>0</v>
      </c>
      <c r="V820" s="82"/>
      <c r="W820" s="81">
        <f t="shared" si="4866"/>
        <v>0</v>
      </c>
      <c r="X820" s="10"/>
      <c r="Y820" s="151"/>
      <c r="Z820" s="151"/>
      <c r="AA820" s="151"/>
      <c r="AB820" s="151"/>
      <c r="AC820" s="151"/>
      <c r="AD820" s="151"/>
      <c r="AE820" s="159"/>
      <c r="AF820" s="159"/>
      <c r="AG820" s="159"/>
      <c r="AH820" s="159"/>
      <c r="AI820" s="84">
        <f>IF($I820=AI$7,$E820,0)</f>
        <v>0</v>
      </c>
      <c r="AJ820" s="84">
        <f>IF($K820=ROUND(AI$7*$F820,2),$G820,0)</f>
        <v>0</v>
      </c>
      <c r="AK820" s="141">
        <f t="shared" si="4868"/>
        <v>0</v>
      </c>
      <c r="AL820" s="141">
        <f t="shared" si="4869"/>
        <v>0</v>
      </c>
      <c r="AM820" s="141">
        <f t="shared" si="4870"/>
        <v>0</v>
      </c>
      <c r="AN820" s="141">
        <f t="shared" si="4871"/>
        <v>0</v>
      </c>
      <c r="AO820" s="84">
        <f>IF($I820=AO$7,$E820,0)</f>
        <v>0</v>
      </c>
      <c r="AP820" s="84">
        <f>IF($K820=ROUND(AO$7*$F820,2),$G820,0)</f>
        <v>0</v>
      </c>
      <c r="AQ820" s="141">
        <f t="shared" si="4873"/>
        <v>0</v>
      </c>
      <c r="AR820" s="141">
        <f t="shared" si="4874"/>
        <v>0</v>
      </c>
      <c r="AS820" s="141">
        <f t="shared" si="4875"/>
        <v>0</v>
      </c>
      <c r="AT820" s="141">
        <f t="shared" si="4876"/>
        <v>0</v>
      </c>
      <c r="AU820" s="141">
        <f>IF($H820&gt;0,#REF!,0)</f>
        <v>0</v>
      </c>
      <c r="AV820" s="141">
        <f t="shared" si="4877"/>
        <v>0</v>
      </c>
      <c r="AW820" s="141">
        <f>IF($H820&gt;0,#REF!,0)</f>
        <v>0</v>
      </c>
      <c r="AX820" s="141">
        <f t="shared" si="4878"/>
        <v>0</v>
      </c>
      <c r="AY820" s="247">
        <f t="shared" si="4661"/>
        <v>0</v>
      </c>
      <c r="AZ820" s="85"/>
      <c r="BA820" s="86">
        <v>0</v>
      </c>
    </row>
    <row r="821" spans="1:53" ht="45.75" hidden="1" x14ac:dyDescent="0.65">
      <c r="A821" s="87" t="str">
        <f>IF(E821+G821&gt;0,A818,"")</f>
        <v/>
      </c>
      <c r="B821" s="87" t="str">
        <f>IF(E821+G821&gt;0,B818,"")</f>
        <v/>
      </c>
      <c r="C821" s="76" t="str">
        <f>C819</f>
        <v/>
      </c>
      <c r="D821" s="77" t="s">
        <v>46</v>
      </c>
      <c r="E821" s="78">
        <v>0</v>
      </c>
      <c r="F821" s="137">
        <v>1.1000000000000001</v>
      </c>
      <c r="G821" s="78">
        <v>0</v>
      </c>
      <c r="H821" s="249">
        <f t="shared" si="4660"/>
        <v>0</v>
      </c>
      <c r="I821" s="80">
        <f>SUMIF(Y$14:AT$14,C821,Y$7:AT$7)</f>
        <v>0</v>
      </c>
      <c r="J821" s="81">
        <f t="shared" si="4857"/>
        <v>0</v>
      </c>
      <c r="K821" s="80">
        <f t="shared" si="4858"/>
        <v>0</v>
      </c>
      <c r="L821" s="81">
        <f t="shared" si="4859"/>
        <v>0</v>
      </c>
      <c r="M821" s="81">
        <f t="shared" si="4860"/>
        <v>0</v>
      </c>
      <c r="N821" s="82"/>
      <c r="O821" s="81">
        <f t="shared" si="4861"/>
        <v>0</v>
      </c>
      <c r="Q821" s="83">
        <f t="shared" si="4686"/>
        <v>153.91</v>
      </c>
      <c r="R821" s="81">
        <f t="shared" si="4862"/>
        <v>0</v>
      </c>
      <c r="S821" s="83">
        <f t="shared" si="4863"/>
        <v>169.3</v>
      </c>
      <c r="T821" s="81">
        <f t="shared" si="4864"/>
        <v>0</v>
      </c>
      <c r="U821" s="81">
        <f t="shared" si="4865"/>
        <v>0</v>
      </c>
      <c r="V821" s="82"/>
      <c r="W821" s="81">
        <f t="shared" si="4866"/>
        <v>0</v>
      </c>
      <c r="X821" s="10"/>
      <c r="Y821" s="151"/>
      <c r="Z821" s="151"/>
      <c r="AA821" s="151"/>
      <c r="AB821" s="151"/>
      <c r="AC821" s="151"/>
      <c r="AD821" s="151"/>
      <c r="AE821" s="159"/>
      <c r="AF821" s="159"/>
      <c r="AG821" s="159"/>
      <c r="AH821" s="159"/>
      <c r="AI821" s="84">
        <f>IF($I821=AI$7,$E821,0)</f>
        <v>0</v>
      </c>
      <c r="AJ821" s="84">
        <f>IF($K821=ROUND(AI$7*$F821,2),$G821,0)</f>
        <v>0</v>
      </c>
      <c r="AK821" s="141">
        <f t="shared" si="4868"/>
        <v>0</v>
      </c>
      <c r="AL821" s="141">
        <f t="shared" si="4869"/>
        <v>0</v>
      </c>
      <c r="AM821" s="141">
        <f t="shared" si="4870"/>
        <v>0</v>
      </c>
      <c r="AN821" s="141">
        <f t="shared" si="4871"/>
        <v>0</v>
      </c>
      <c r="AO821" s="84">
        <f>IF($I821=AO$7,$E821,0)</f>
        <v>0</v>
      </c>
      <c r="AP821" s="84">
        <f>IF($K821=ROUND(AO$7*$F821,2),$G821,0)</f>
        <v>0</v>
      </c>
      <c r="AQ821" s="141">
        <f t="shared" si="4873"/>
        <v>0</v>
      </c>
      <c r="AR821" s="141">
        <f t="shared" si="4874"/>
        <v>0</v>
      </c>
      <c r="AS821" s="141">
        <f t="shared" si="4875"/>
        <v>0</v>
      </c>
      <c r="AT821" s="141">
        <f t="shared" si="4876"/>
        <v>0</v>
      </c>
      <c r="AU821" s="141">
        <f>IF($H821&gt;0,#REF!,0)</f>
        <v>0</v>
      </c>
      <c r="AV821" s="141">
        <f t="shared" si="4877"/>
        <v>0</v>
      </c>
      <c r="AW821" s="141">
        <f>IF($H821&gt;0,#REF!,0)</f>
        <v>0</v>
      </c>
      <c r="AX821" s="141">
        <f t="shared" si="4878"/>
        <v>0</v>
      </c>
      <c r="AY821" s="247">
        <f t="shared" si="4661"/>
        <v>0</v>
      </c>
      <c r="AZ821" s="85"/>
      <c r="BA821" s="86">
        <v>0</v>
      </c>
    </row>
    <row r="822" spans="1:53" ht="45.75" hidden="1" x14ac:dyDescent="0.65">
      <c r="A822" s="74" t="s">
        <v>46</v>
      </c>
      <c r="B822" s="74" t="s">
        <v>46</v>
      </c>
      <c r="C822" s="76" t="str">
        <f>C823</f>
        <v/>
      </c>
      <c r="D822" s="77" t="s">
        <v>46</v>
      </c>
      <c r="E822" s="78">
        <v>0</v>
      </c>
      <c r="F822" s="137">
        <v>1.5</v>
      </c>
      <c r="G822" s="78">
        <v>0</v>
      </c>
      <c r="H822" s="249">
        <f t="shared" si="4660"/>
        <v>0</v>
      </c>
      <c r="I822" s="80">
        <f>SUMIF(Y$14:AT$14,C822,Y$6:AT$6)</f>
        <v>0</v>
      </c>
      <c r="J822" s="81">
        <f>IF(H822=0,ROUND(E822*I822,2),ROUND(H822*E822,2))</f>
        <v>0</v>
      </c>
      <c r="K822" s="80">
        <f>ROUND(F822*I822,2)</f>
        <v>0</v>
      </c>
      <c r="L822" s="81">
        <f>IF(H822=0,ROUND(ROUND(F822*I822,2)*G822,2),ROUND(G822*H822,2))</f>
        <v>0</v>
      </c>
      <c r="M822" s="81">
        <f>L822-ROUND(G822*I822,2)</f>
        <v>0</v>
      </c>
      <c r="N822" s="82"/>
      <c r="O822" s="81">
        <f>J822+L822+N822</f>
        <v>0</v>
      </c>
      <c r="Q822" s="83">
        <f t="shared" si="4686"/>
        <v>153.91</v>
      </c>
      <c r="R822" s="81">
        <f>ROUND(Q822*E822,2)</f>
        <v>0</v>
      </c>
      <c r="S822" s="83">
        <f>ROUND(F822*Q822,2)</f>
        <v>230.87</v>
      </c>
      <c r="T822" s="81">
        <f>ROUND(S822*G822,2)</f>
        <v>0</v>
      </c>
      <c r="U822" s="81">
        <f>T822-ROUND(Q822*G822,2)</f>
        <v>0</v>
      </c>
      <c r="V822" s="82"/>
      <c r="W822" s="81">
        <f>R822+T822+V822</f>
        <v>0</v>
      </c>
      <c r="X822" s="10"/>
      <c r="Y822" s="151"/>
      <c r="Z822" s="151"/>
      <c r="AA822" s="151"/>
      <c r="AB822" s="151"/>
      <c r="AC822" s="151"/>
      <c r="AD822" s="151"/>
      <c r="AE822" s="159"/>
      <c r="AF822" s="159"/>
      <c r="AG822" s="159"/>
      <c r="AH822" s="159"/>
      <c r="AI822" s="84">
        <f>IF($I822=AI$6,$E822,0)</f>
        <v>0</v>
      </c>
      <c r="AJ822" s="84">
        <f t="shared" ref="AJ822:AJ823" si="4879">IF($K822=ROUND(AI$6*$F822,2),$G822,0)</f>
        <v>0</v>
      </c>
      <c r="AK822" s="141">
        <f>IF($H822&gt;0,AI822,0)</f>
        <v>0</v>
      </c>
      <c r="AL822" s="141">
        <f>IF(AK822&gt;0,1,0)</f>
        <v>0</v>
      </c>
      <c r="AM822" s="141">
        <f>IF($H822&gt;0,AJ822,0)</f>
        <v>0</v>
      </c>
      <c r="AN822" s="141">
        <f>IF(AM822&gt;0,1,0)</f>
        <v>0</v>
      </c>
      <c r="AO822" s="84">
        <f>IF($I822=AO$6,$E822,0)</f>
        <v>0</v>
      </c>
      <c r="AP822" s="84">
        <f t="shared" ref="AP822:AP823" si="4880">IF($K822=ROUND(AO$6*$F822,2),$G822,0)</f>
        <v>0</v>
      </c>
      <c r="AQ822" s="141">
        <f>IF($H822&gt;0,AO822,0)</f>
        <v>0</v>
      </c>
      <c r="AR822" s="141">
        <f>IF(AQ822&gt;0,1,0)</f>
        <v>0</v>
      </c>
      <c r="AS822" s="141">
        <f>IF($H822&gt;0,AP822,0)</f>
        <v>0</v>
      </c>
      <c r="AT822" s="141">
        <f>IF(AS822&gt;0,1,0)</f>
        <v>0</v>
      </c>
      <c r="AU822" s="141">
        <f>IF($H822&gt;0,#REF!,0)</f>
        <v>0</v>
      </c>
      <c r="AV822" s="141">
        <f>IF(AU822&gt;0,1,0)</f>
        <v>0</v>
      </c>
      <c r="AW822" s="141">
        <f>IF($H822&gt;0,#REF!,0)</f>
        <v>0</v>
      </c>
      <c r="AX822" s="141">
        <f>IF(AW822&gt;0,1,0)</f>
        <v>0</v>
      </c>
      <c r="AY822" s="247">
        <f t="shared" si="4661"/>
        <v>0</v>
      </c>
      <c r="AZ822" s="85"/>
      <c r="BA822" s="86">
        <v>0</v>
      </c>
    </row>
    <row r="823" spans="1:53" ht="45.75" hidden="1" x14ac:dyDescent="0.65">
      <c r="A823" s="87" t="str">
        <f>IF(E823+G823&gt;0,A822,"")</f>
        <v/>
      </c>
      <c r="B823" s="87" t="str">
        <f>IF(E823+G823&gt;0,B822,"")</f>
        <v/>
      </c>
      <c r="C823" s="76" t="s">
        <v>46</v>
      </c>
      <c r="D823" s="77" t="s">
        <v>46</v>
      </c>
      <c r="E823" s="78">
        <v>0</v>
      </c>
      <c r="F823" s="137">
        <v>1.1000000000000001</v>
      </c>
      <c r="G823" s="78">
        <v>0</v>
      </c>
      <c r="H823" s="249">
        <f t="shared" si="4660"/>
        <v>0</v>
      </c>
      <c r="I823" s="80">
        <f>SUMIF(Y$14:AT$14,C823,Y$6:AT$6)</f>
        <v>0</v>
      </c>
      <c r="J823" s="81">
        <f t="shared" ref="J823:J825" si="4881">IF(H823=0,ROUND(E823*I823,2),ROUND(H823*E823,2))</f>
        <v>0</v>
      </c>
      <c r="K823" s="80">
        <f t="shared" ref="K823:K825" si="4882">ROUND(F823*I823,2)</f>
        <v>0</v>
      </c>
      <c r="L823" s="81">
        <f t="shared" ref="L823:L825" si="4883">IF(H823=0,ROUND(ROUND(F823*I823,2)*G823,2),ROUND(G823*H823,2))</f>
        <v>0</v>
      </c>
      <c r="M823" s="81">
        <f t="shared" ref="M823:M825" si="4884">L823-ROUND(G823*I823,2)</f>
        <v>0</v>
      </c>
      <c r="N823" s="82"/>
      <c r="O823" s="81">
        <f t="shared" ref="O823:O825" si="4885">J823+L823+N823</f>
        <v>0</v>
      </c>
      <c r="Q823" s="83">
        <f t="shared" si="4686"/>
        <v>153.91</v>
      </c>
      <c r="R823" s="81">
        <f t="shared" ref="R823:R825" si="4886">ROUND(Q823*E823,2)</f>
        <v>0</v>
      </c>
      <c r="S823" s="83">
        <f t="shared" ref="S823:S825" si="4887">ROUND(F823*Q823,2)</f>
        <v>169.3</v>
      </c>
      <c r="T823" s="81">
        <f t="shared" ref="T823:T825" si="4888">ROUND(S823*G823,2)</f>
        <v>0</v>
      </c>
      <c r="U823" s="81">
        <f t="shared" ref="U823:U825" si="4889">T823-ROUND(Q823*G823,2)</f>
        <v>0</v>
      </c>
      <c r="V823" s="82"/>
      <c r="W823" s="81">
        <f t="shared" ref="W823:W825" si="4890">R823+T823+V823</f>
        <v>0</v>
      </c>
      <c r="X823" s="10"/>
      <c r="Y823" s="151"/>
      <c r="Z823" s="151"/>
      <c r="AA823" s="151"/>
      <c r="AB823" s="151"/>
      <c r="AC823" s="151"/>
      <c r="AD823" s="151"/>
      <c r="AE823" s="159"/>
      <c r="AF823" s="159"/>
      <c r="AG823" s="159"/>
      <c r="AH823" s="159"/>
      <c r="AI823" s="84">
        <f t="shared" ref="AI823" si="4891">IF($I823=AI$6,$E823,0)</f>
        <v>0</v>
      </c>
      <c r="AJ823" s="84">
        <f t="shared" si="4879"/>
        <v>0</v>
      </c>
      <c r="AK823" s="141">
        <f t="shared" ref="AK823:AK825" si="4892">IF($H823&gt;0,AI823,0)</f>
        <v>0</v>
      </c>
      <c r="AL823" s="141">
        <f t="shared" ref="AL823:AL825" si="4893">IF(AK823&gt;0,1,0)</f>
        <v>0</v>
      </c>
      <c r="AM823" s="141">
        <f t="shared" ref="AM823:AM825" si="4894">IF($H823&gt;0,AJ823,0)</f>
        <v>0</v>
      </c>
      <c r="AN823" s="141">
        <f t="shared" ref="AN823:AN825" si="4895">IF(AM823&gt;0,1,0)</f>
        <v>0</v>
      </c>
      <c r="AO823" s="84">
        <f t="shared" ref="AO823" si="4896">IF($I823=AO$6,$E823,0)</f>
        <v>0</v>
      </c>
      <c r="AP823" s="84">
        <f t="shared" si="4880"/>
        <v>0</v>
      </c>
      <c r="AQ823" s="141">
        <f t="shared" ref="AQ823:AQ825" si="4897">IF($H823&gt;0,AO823,0)</f>
        <v>0</v>
      </c>
      <c r="AR823" s="141">
        <f t="shared" ref="AR823:AR825" si="4898">IF(AQ823&gt;0,1,0)</f>
        <v>0</v>
      </c>
      <c r="AS823" s="141">
        <f t="shared" ref="AS823:AS825" si="4899">IF($H823&gt;0,AP823,0)</f>
        <v>0</v>
      </c>
      <c r="AT823" s="141">
        <f t="shared" ref="AT823:AT825" si="4900">IF(AS823&gt;0,1,0)</f>
        <v>0</v>
      </c>
      <c r="AU823" s="141">
        <f>IF($H823&gt;0,#REF!,0)</f>
        <v>0</v>
      </c>
      <c r="AV823" s="141">
        <f t="shared" ref="AV823:AV825" si="4901">IF(AU823&gt;0,1,0)</f>
        <v>0</v>
      </c>
      <c r="AW823" s="141">
        <f>IF($H823&gt;0,#REF!,0)</f>
        <v>0</v>
      </c>
      <c r="AX823" s="141">
        <f t="shared" ref="AX823:AX825" si="4902">IF(AW823&gt;0,1,0)</f>
        <v>0</v>
      </c>
      <c r="AY823" s="247">
        <f t="shared" si="4661"/>
        <v>0</v>
      </c>
      <c r="AZ823" s="85"/>
      <c r="BA823" s="86">
        <v>0</v>
      </c>
    </row>
    <row r="824" spans="1:53" ht="45.75" hidden="1" x14ac:dyDescent="0.65">
      <c r="A824" s="87" t="str">
        <f>IF(E824+G824&gt;0,A822,"")</f>
        <v/>
      </c>
      <c r="B824" s="87" t="str">
        <f>IF(E824+G824&gt;0,B822,"")</f>
        <v/>
      </c>
      <c r="C824" s="76" t="str">
        <f>C823</f>
        <v/>
      </c>
      <c r="D824" s="77" t="s">
        <v>46</v>
      </c>
      <c r="E824" s="78">
        <v>0</v>
      </c>
      <c r="F824" s="137">
        <v>1.5</v>
      </c>
      <c r="G824" s="78">
        <v>0</v>
      </c>
      <c r="H824" s="249">
        <f t="shared" si="4660"/>
        <v>0</v>
      </c>
      <c r="I824" s="80">
        <f>SUMIF(Y$14:AT$14,C824,Y$7:AT$7)</f>
        <v>0</v>
      </c>
      <c r="J824" s="81">
        <f t="shared" si="4881"/>
        <v>0</v>
      </c>
      <c r="K824" s="80">
        <f t="shared" si="4882"/>
        <v>0</v>
      </c>
      <c r="L824" s="81">
        <f t="shared" si="4883"/>
        <v>0</v>
      </c>
      <c r="M824" s="81">
        <f t="shared" si="4884"/>
        <v>0</v>
      </c>
      <c r="N824" s="82"/>
      <c r="O824" s="81">
        <f t="shared" si="4885"/>
        <v>0</v>
      </c>
      <c r="Q824" s="83">
        <f t="shared" si="4686"/>
        <v>153.91</v>
      </c>
      <c r="R824" s="81">
        <f t="shared" si="4886"/>
        <v>0</v>
      </c>
      <c r="S824" s="83">
        <f t="shared" si="4887"/>
        <v>230.87</v>
      </c>
      <c r="T824" s="81">
        <f t="shared" si="4888"/>
        <v>0</v>
      </c>
      <c r="U824" s="81">
        <f t="shared" si="4889"/>
        <v>0</v>
      </c>
      <c r="V824" s="82"/>
      <c r="W824" s="81">
        <f t="shared" si="4890"/>
        <v>0</v>
      </c>
      <c r="X824" s="10"/>
      <c r="Y824" s="151"/>
      <c r="Z824" s="151"/>
      <c r="AA824" s="151"/>
      <c r="AB824" s="151"/>
      <c r="AC824" s="151"/>
      <c r="AD824" s="151"/>
      <c r="AE824" s="159"/>
      <c r="AF824" s="159"/>
      <c r="AG824" s="159"/>
      <c r="AH824" s="159"/>
      <c r="AI824" s="84">
        <f>IF($I824=AI$7,$E824,0)</f>
        <v>0</v>
      </c>
      <c r="AJ824" s="84">
        <f>IF($K824=ROUND(AI$7*$F824,2),$G824,0)</f>
        <v>0</v>
      </c>
      <c r="AK824" s="141">
        <f t="shared" si="4892"/>
        <v>0</v>
      </c>
      <c r="AL824" s="141">
        <f t="shared" si="4893"/>
        <v>0</v>
      </c>
      <c r="AM824" s="141">
        <f t="shared" si="4894"/>
        <v>0</v>
      </c>
      <c r="AN824" s="141">
        <f t="shared" si="4895"/>
        <v>0</v>
      </c>
      <c r="AO824" s="84">
        <f>IF($I824=AO$7,$E824,0)</f>
        <v>0</v>
      </c>
      <c r="AP824" s="84">
        <f>IF($K824=ROUND(AO$7*$F824,2),$G824,0)</f>
        <v>0</v>
      </c>
      <c r="AQ824" s="141">
        <f t="shared" si="4897"/>
        <v>0</v>
      </c>
      <c r="AR824" s="141">
        <f t="shared" si="4898"/>
        <v>0</v>
      </c>
      <c r="AS824" s="141">
        <f t="shared" si="4899"/>
        <v>0</v>
      </c>
      <c r="AT824" s="141">
        <f t="shared" si="4900"/>
        <v>0</v>
      </c>
      <c r="AU824" s="141">
        <f>IF($H824&gt;0,#REF!,0)</f>
        <v>0</v>
      </c>
      <c r="AV824" s="141">
        <f t="shared" si="4901"/>
        <v>0</v>
      </c>
      <c r="AW824" s="141">
        <f>IF($H824&gt;0,#REF!,0)</f>
        <v>0</v>
      </c>
      <c r="AX824" s="141">
        <f t="shared" si="4902"/>
        <v>0</v>
      </c>
      <c r="AY824" s="247">
        <f t="shared" si="4661"/>
        <v>0</v>
      </c>
      <c r="AZ824" s="85"/>
      <c r="BA824" s="86">
        <v>0</v>
      </c>
    </row>
    <row r="825" spans="1:53" ht="45.75" hidden="1" x14ac:dyDescent="0.65">
      <c r="A825" s="87" t="str">
        <f>IF(E825+G825&gt;0,A822,"")</f>
        <v/>
      </c>
      <c r="B825" s="87" t="str">
        <f>IF(E825+G825&gt;0,B822,"")</f>
        <v/>
      </c>
      <c r="C825" s="76" t="str">
        <f>C823</f>
        <v/>
      </c>
      <c r="D825" s="77" t="s">
        <v>46</v>
      </c>
      <c r="E825" s="78">
        <v>0</v>
      </c>
      <c r="F825" s="137">
        <v>1.1000000000000001</v>
      </c>
      <c r="G825" s="78">
        <v>0</v>
      </c>
      <c r="H825" s="249">
        <f t="shared" si="4660"/>
        <v>0</v>
      </c>
      <c r="I825" s="80">
        <f>SUMIF(Y$14:AT$14,C825,Y$7:AT$7)</f>
        <v>0</v>
      </c>
      <c r="J825" s="81">
        <f t="shared" si="4881"/>
        <v>0</v>
      </c>
      <c r="K825" s="80">
        <f t="shared" si="4882"/>
        <v>0</v>
      </c>
      <c r="L825" s="81">
        <f t="shared" si="4883"/>
        <v>0</v>
      </c>
      <c r="M825" s="81">
        <f t="shared" si="4884"/>
        <v>0</v>
      </c>
      <c r="N825" s="82"/>
      <c r="O825" s="81">
        <f t="shared" si="4885"/>
        <v>0</v>
      </c>
      <c r="Q825" s="83">
        <f t="shared" si="4686"/>
        <v>153.91</v>
      </c>
      <c r="R825" s="81">
        <f t="shared" si="4886"/>
        <v>0</v>
      </c>
      <c r="S825" s="83">
        <f t="shared" si="4887"/>
        <v>169.3</v>
      </c>
      <c r="T825" s="81">
        <f t="shared" si="4888"/>
        <v>0</v>
      </c>
      <c r="U825" s="81">
        <f t="shared" si="4889"/>
        <v>0</v>
      </c>
      <c r="V825" s="82"/>
      <c r="W825" s="81">
        <f t="shared" si="4890"/>
        <v>0</v>
      </c>
      <c r="X825" s="10"/>
      <c r="Y825" s="151"/>
      <c r="Z825" s="151"/>
      <c r="AA825" s="151"/>
      <c r="AB825" s="151"/>
      <c r="AC825" s="151"/>
      <c r="AD825" s="151"/>
      <c r="AE825" s="159"/>
      <c r="AF825" s="159"/>
      <c r="AG825" s="159"/>
      <c r="AH825" s="159"/>
      <c r="AI825" s="84">
        <f>IF($I825=AI$7,$E825,0)</f>
        <v>0</v>
      </c>
      <c r="AJ825" s="84">
        <f>IF($K825=ROUND(AI$7*$F825,2),$G825,0)</f>
        <v>0</v>
      </c>
      <c r="AK825" s="141">
        <f t="shared" si="4892"/>
        <v>0</v>
      </c>
      <c r="AL825" s="141">
        <f t="shared" si="4893"/>
        <v>0</v>
      </c>
      <c r="AM825" s="141">
        <f t="shared" si="4894"/>
        <v>0</v>
      </c>
      <c r="AN825" s="141">
        <f t="shared" si="4895"/>
        <v>0</v>
      </c>
      <c r="AO825" s="84">
        <f>IF($I825=AO$7,$E825,0)</f>
        <v>0</v>
      </c>
      <c r="AP825" s="84">
        <f>IF($K825=ROUND(AO$7*$F825,2),$G825,0)</f>
        <v>0</v>
      </c>
      <c r="AQ825" s="141">
        <f t="shared" si="4897"/>
        <v>0</v>
      </c>
      <c r="AR825" s="141">
        <f t="shared" si="4898"/>
        <v>0</v>
      </c>
      <c r="AS825" s="141">
        <f t="shared" si="4899"/>
        <v>0</v>
      </c>
      <c r="AT825" s="141">
        <f t="shared" si="4900"/>
        <v>0</v>
      </c>
      <c r="AU825" s="141">
        <f>IF($H825&gt;0,#REF!,0)</f>
        <v>0</v>
      </c>
      <c r="AV825" s="141">
        <f t="shared" si="4901"/>
        <v>0</v>
      </c>
      <c r="AW825" s="141">
        <f>IF($H825&gt;0,#REF!,0)</f>
        <v>0</v>
      </c>
      <c r="AX825" s="141">
        <f t="shared" si="4902"/>
        <v>0</v>
      </c>
      <c r="AY825" s="247">
        <f t="shared" si="4661"/>
        <v>0</v>
      </c>
      <c r="AZ825" s="85"/>
      <c r="BA825" s="86">
        <v>0</v>
      </c>
    </row>
    <row r="826" spans="1:53" ht="45.75" hidden="1" x14ac:dyDescent="0.65">
      <c r="A826" s="74" t="s">
        <v>46</v>
      </c>
      <c r="B826" s="74" t="s">
        <v>46</v>
      </c>
      <c r="C826" s="76" t="str">
        <f>C827</f>
        <v/>
      </c>
      <c r="D826" s="77" t="s">
        <v>46</v>
      </c>
      <c r="E826" s="78">
        <v>0</v>
      </c>
      <c r="F826" s="137">
        <v>1.5</v>
      </c>
      <c r="G826" s="78">
        <v>0</v>
      </c>
      <c r="H826" s="249">
        <f t="shared" si="4660"/>
        <v>0</v>
      </c>
      <c r="I826" s="80">
        <f>SUMIF(Y$14:AT$14,C826,Y$6:AT$6)</f>
        <v>0</v>
      </c>
      <c r="J826" s="81">
        <f>IF(H826=0,ROUND(E826*I826,2),ROUND(H826*E826,2))</f>
        <v>0</v>
      </c>
      <c r="K826" s="80">
        <f>ROUND(F826*I826,2)</f>
        <v>0</v>
      </c>
      <c r="L826" s="81">
        <f>IF(H826=0,ROUND(ROUND(F826*I826,2)*G826,2),ROUND(G826*H826,2))</f>
        <v>0</v>
      </c>
      <c r="M826" s="81">
        <f>L826-ROUND(G826*I826,2)</f>
        <v>0</v>
      </c>
      <c r="N826" s="82"/>
      <c r="O826" s="81">
        <f>J826+L826+N826</f>
        <v>0</v>
      </c>
      <c r="Q826" s="83">
        <f t="shared" si="4686"/>
        <v>153.91</v>
      </c>
      <c r="R826" s="81">
        <f>ROUND(Q826*E826,2)</f>
        <v>0</v>
      </c>
      <c r="S826" s="83">
        <f>ROUND(F826*Q826,2)</f>
        <v>230.87</v>
      </c>
      <c r="T826" s="81">
        <f>ROUND(S826*G826,2)</f>
        <v>0</v>
      </c>
      <c r="U826" s="81">
        <f>T826-ROUND(Q826*G826,2)</f>
        <v>0</v>
      </c>
      <c r="V826" s="82"/>
      <c r="W826" s="81">
        <f>R826+T826+V826</f>
        <v>0</v>
      </c>
      <c r="X826" s="10"/>
      <c r="Y826" s="151"/>
      <c r="Z826" s="151"/>
      <c r="AA826" s="151"/>
      <c r="AB826" s="151"/>
      <c r="AC826" s="151"/>
      <c r="AD826" s="151"/>
      <c r="AE826" s="159"/>
      <c r="AF826" s="159"/>
      <c r="AG826" s="159"/>
      <c r="AH826" s="159"/>
      <c r="AI826" s="84">
        <f>IF($I826=AI$6,$E826,0)</f>
        <v>0</v>
      </c>
      <c r="AJ826" s="84">
        <f t="shared" ref="AJ826:AJ827" si="4903">IF($K826=ROUND(AI$6*$F826,2),$G826,0)</f>
        <v>0</v>
      </c>
      <c r="AK826" s="141">
        <f>IF($H826&gt;0,AI826,0)</f>
        <v>0</v>
      </c>
      <c r="AL826" s="141">
        <f>IF(AK826&gt;0,1,0)</f>
        <v>0</v>
      </c>
      <c r="AM826" s="141">
        <f>IF($H826&gt;0,AJ826,0)</f>
        <v>0</v>
      </c>
      <c r="AN826" s="141">
        <f>IF(AM826&gt;0,1,0)</f>
        <v>0</v>
      </c>
      <c r="AO826" s="84">
        <f>IF($I826=AO$6,$E826,0)</f>
        <v>0</v>
      </c>
      <c r="AP826" s="84">
        <f t="shared" ref="AP826:AP827" si="4904">IF($K826=ROUND(AO$6*$F826,2),$G826,0)</f>
        <v>0</v>
      </c>
      <c r="AQ826" s="141">
        <f>IF($H826&gt;0,AO826,0)</f>
        <v>0</v>
      </c>
      <c r="AR826" s="141">
        <f>IF(AQ826&gt;0,1,0)</f>
        <v>0</v>
      </c>
      <c r="AS826" s="141">
        <f>IF($H826&gt;0,AP826,0)</f>
        <v>0</v>
      </c>
      <c r="AT826" s="141">
        <f>IF(AS826&gt;0,1,0)</f>
        <v>0</v>
      </c>
      <c r="AU826" s="141">
        <f>IF($H826&gt;0,#REF!,0)</f>
        <v>0</v>
      </c>
      <c r="AV826" s="141">
        <f>IF(AU826&gt;0,1,0)</f>
        <v>0</v>
      </c>
      <c r="AW826" s="141">
        <f>IF($H826&gt;0,#REF!,0)</f>
        <v>0</v>
      </c>
      <c r="AX826" s="141">
        <f>IF(AW826&gt;0,1,0)</f>
        <v>0</v>
      </c>
      <c r="AY826" s="247">
        <f t="shared" si="4661"/>
        <v>0</v>
      </c>
      <c r="AZ826" s="85"/>
      <c r="BA826" s="86">
        <v>0</v>
      </c>
    </row>
    <row r="827" spans="1:53" ht="45.75" hidden="1" x14ac:dyDescent="0.65">
      <c r="A827" s="87" t="str">
        <f>IF(E827+G827&gt;0,A826,"")</f>
        <v/>
      </c>
      <c r="B827" s="87" t="str">
        <f>IF(E827+G827&gt;0,B826,"")</f>
        <v/>
      </c>
      <c r="C827" s="76" t="s">
        <v>46</v>
      </c>
      <c r="D827" s="77" t="s">
        <v>46</v>
      </c>
      <c r="E827" s="78">
        <v>0</v>
      </c>
      <c r="F827" s="137">
        <v>1.1000000000000001</v>
      </c>
      <c r="G827" s="78">
        <v>0</v>
      </c>
      <c r="H827" s="249">
        <f t="shared" si="4660"/>
        <v>0</v>
      </c>
      <c r="I827" s="80">
        <f>SUMIF(Y$14:AT$14,C827,Y$6:AT$6)</f>
        <v>0</v>
      </c>
      <c r="J827" s="81">
        <f t="shared" ref="J827:J829" si="4905">IF(H827=0,ROUND(E827*I827,2),ROUND(H827*E827,2))</f>
        <v>0</v>
      </c>
      <c r="K827" s="80">
        <f t="shared" ref="K827:K829" si="4906">ROUND(F827*I827,2)</f>
        <v>0</v>
      </c>
      <c r="L827" s="81">
        <f t="shared" ref="L827:L829" si="4907">IF(H827=0,ROUND(ROUND(F827*I827,2)*G827,2),ROUND(G827*H827,2))</f>
        <v>0</v>
      </c>
      <c r="M827" s="81">
        <f t="shared" ref="M827:M829" si="4908">L827-ROUND(G827*I827,2)</f>
        <v>0</v>
      </c>
      <c r="N827" s="82"/>
      <c r="O827" s="81">
        <f t="shared" ref="O827:O829" si="4909">J827+L827+N827</f>
        <v>0</v>
      </c>
      <c r="Q827" s="83">
        <f t="shared" si="4686"/>
        <v>153.91</v>
      </c>
      <c r="R827" s="81">
        <f t="shared" ref="R827:R829" si="4910">ROUND(Q827*E827,2)</f>
        <v>0</v>
      </c>
      <c r="S827" s="83">
        <f t="shared" ref="S827:S829" si="4911">ROUND(F827*Q827,2)</f>
        <v>169.3</v>
      </c>
      <c r="T827" s="81">
        <f t="shared" ref="T827:T829" si="4912">ROUND(S827*G827,2)</f>
        <v>0</v>
      </c>
      <c r="U827" s="81">
        <f t="shared" ref="U827:U829" si="4913">T827-ROUND(Q827*G827,2)</f>
        <v>0</v>
      </c>
      <c r="V827" s="82"/>
      <c r="W827" s="81">
        <f t="shared" ref="W827:W829" si="4914">R827+T827+V827</f>
        <v>0</v>
      </c>
      <c r="X827" s="10"/>
      <c r="Y827" s="151"/>
      <c r="Z827" s="151"/>
      <c r="AA827" s="151"/>
      <c r="AB827" s="151"/>
      <c r="AC827" s="151"/>
      <c r="AD827" s="151"/>
      <c r="AE827" s="159"/>
      <c r="AF827" s="159"/>
      <c r="AG827" s="159"/>
      <c r="AH827" s="159"/>
      <c r="AI827" s="84">
        <f t="shared" ref="AI827" si="4915">IF($I827=AI$6,$E827,0)</f>
        <v>0</v>
      </c>
      <c r="AJ827" s="84">
        <f t="shared" si="4903"/>
        <v>0</v>
      </c>
      <c r="AK827" s="141">
        <f t="shared" ref="AK827:AK829" si="4916">IF($H827&gt;0,AI827,0)</f>
        <v>0</v>
      </c>
      <c r="AL827" s="141">
        <f t="shared" ref="AL827:AL829" si="4917">IF(AK827&gt;0,1,0)</f>
        <v>0</v>
      </c>
      <c r="AM827" s="141">
        <f t="shared" ref="AM827:AM829" si="4918">IF($H827&gt;0,AJ827,0)</f>
        <v>0</v>
      </c>
      <c r="AN827" s="141">
        <f t="shared" ref="AN827:AN829" si="4919">IF(AM827&gt;0,1,0)</f>
        <v>0</v>
      </c>
      <c r="AO827" s="84">
        <f t="shared" ref="AO827" si="4920">IF($I827=AO$6,$E827,0)</f>
        <v>0</v>
      </c>
      <c r="AP827" s="84">
        <f t="shared" si="4904"/>
        <v>0</v>
      </c>
      <c r="AQ827" s="141">
        <f t="shared" ref="AQ827:AQ829" si="4921">IF($H827&gt;0,AO827,0)</f>
        <v>0</v>
      </c>
      <c r="AR827" s="141">
        <f t="shared" ref="AR827:AR829" si="4922">IF(AQ827&gt;0,1,0)</f>
        <v>0</v>
      </c>
      <c r="AS827" s="141">
        <f t="shared" ref="AS827:AS829" si="4923">IF($H827&gt;0,AP827,0)</f>
        <v>0</v>
      </c>
      <c r="AT827" s="141">
        <f t="shared" ref="AT827:AT829" si="4924">IF(AS827&gt;0,1,0)</f>
        <v>0</v>
      </c>
      <c r="AU827" s="141">
        <f>IF($H827&gt;0,#REF!,0)</f>
        <v>0</v>
      </c>
      <c r="AV827" s="141">
        <f t="shared" ref="AV827:AV829" si="4925">IF(AU827&gt;0,1,0)</f>
        <v>0</v>
      </c>
      <c r="AW827" s="141">
        <f>IF($H827&gt;0,#REF!,0)</f>
        <v>0</v>
      </c>
      <c r="AX827" s="141">
        <f t="shared" ref="AX827:AX829" si="4926">IF(AW827&gt;0,1,0)</f>
        <v>0</v>
      </c>
      <c r="AY827" s="247">
        <f t="shared" si="4661"/>
        <v>0</v>
      </c>
      <c r="AZ827" s="85"/>
      <c r="BA827" s="86">
        <v>0</v>
      </c>
    </row>
    <row r="828" spans="1:53" ht="45.75" hidden="1" x14ac:dyDescent="0.65">
      <c r="A828" s="87" t="str">
        <f>IF(E828+G828&gt;0,A826,"")</f>
        <v/>
      </c>
      <c r="B828" s="87" t="str">
        <f>IF(E828+G828&gt;0,B826,"")</f>
        <v/>
      </c>
      <c r="C828" s="76" t="str">
        <f>C827</f>
        <v/>
      </c>
      <c r="D828" s="77" t="s">
        <v>46</v>
      </c>
      <c r="E828" s="78">
        <v>0</v>
      </c>
      <c r="F828" s="137">
        <v>1.5</v>
      </c>
      <c r="G828" s="78">
        <v>0</v>
      </c>
      <c r="H828" s="249">
        <f t="shared" si="4660"/>
        <v>0</v>
      </c>
      <c r="I828" s="80">
        <f>SUMIF(Y$14:AT$14,C828,Y$7:AT$7)</f>
        <v>0</v>
      </c>
      <c r="J828" s="81">
        <f t="shared" si="4905"/>
        <v>0</v>
      </c>
      <c r="K828" s="80">
        <f t="shared" si="4906"/>
        <v>0</v>
      </c>
      <c r="L828" s="81">
        <f t="shared" si="4907"/>
        <v>0</v>
      </c>
      <c r="M828" s="81">
        <f t="shared" si="4908"/>
        <v>0</v>
      </c>
      <c r="N828" s="82"/>
      <c r="O828" s="81">
        <f t="shared" si="4909"/>
        <v>0</v>
      </c>
      <c r="Q828" s="83">
        <f t="shared" si="4686"/>
        <v>153.91</v>
      </c>
      <c r="R828" s="81">
        <f t="shared" si="4910"/>
        <v>0</v>
      </c>
      <c r="S828" s="83">
        <f t="shared" si="4911"/>
        <v>230.87</v>
      </c>
      <c r="T828" s="81">
        <f t="shared" si="4912"/>
        <v>0</v>
      </c>
      <c r="U828" s="81">
        <f t="shared" si="4913"/>
        <v>0</v>
      </c>
      <c r="V828" s="82"/>
      <c r="W828" s="81">
        <f t="shared" si="4914"/>
        <v>0</v>
      </c>
      <c r="X828" s="10"/>
      <c r="Y828" s="151"/>
      <c r="Z828" s="151"/>
      <c r="AA828" s="151"/>
      <c r="AB828" s="151"/>
      <c r="AC828" s="151"/>
      <c r="AD828" s="151"/>
      <c r="AE828" s="159"/>
      <c r="AF828" s="159"/>
      <c r="AG828" s="159"/>
      <c r="AH828" s="159"/>
      <c r="AI828" s="84">
        <f>IF($I828=AI$7,$E828,0)</f>
        <v>0</v>
      </c>
      <c r="AJ828" s="84">
        <f>IF($K828=ROUND(AI$7*$F828,2),$G828,0)</f>
        <v>0</v>
      </c>
      <c r="AK828" s="141">
        <f t="shared" si="4916"/>
        <v>0</v>
      </c>
      <c r="AL828" s="141">
        <f t="shared" si="4917"/>
        <v>0</v>
      </c>
      <c r="AM828" s="141">
        <f t="shared" si="4918"/>
        <v>0</v>
      </c>
      <c r="AN828" s="141">
        <f t="shared" si="4919"/>
        <v>0</v>
      </c>
      <c r="AO828" s="84">
        <f>IF($I828=AO$7,$E828,0)</f>
        <v>0</v>
      </c>
      <c r="AP828" s="84">
        <f>IF($K828=ROUND(AO$7*$F828,2),$G828,0)</f>
        <v>0</v>
      </c>
      <c r="AQ828" s="141">
        <f t="shared" si="4921"/>
        <v>0</v>
      </c>
      <c r="AR828" s="141">
        <f t="shared" si="4922"/>
        <v>0</v>
      </c>
      <c r="AS828" s="141">
        <f t="shared" si="4923"/>
        <v>0</v>
      </c>
      <c r="AT828" s="141">
        <f t="shared" si="4924"/>
        <v>0</v>
      </c>
      <c r="AU828" s="141">
        <f>IF($H828&gt;0,#REF!,0)</f>
        <v>0</v>
      </c>
      <c r="AV828" s="141">
        <f t="shared" si="4925"/>
        <v>0</v>
      </c>
      <c r="AW828" s="141">
        <f>IF($H828&gt;0,#REF!,0)</f>
        <v>0</v>
      </c>
      <c r="AX828" s="141">
        <f t="shared" si="4926"/>
        <v>0</v>
      </c>
      <c r="AY828" s="247">
        <f t="shared" si="4661"/>
        <v>0</v>
      </c>
      <c r="AZ828" s="85"/>
      <c r="BA828" s="86">
        <v>0</v>
      </c>
    </row>
    <row r="829" spans="1:53" ht="45.75" hidden="1" x14ac:dyDescent="0.65">
      <c r="A829" s="87" t="str">
        <f>IF(E829+G829&gt;0,A826,"")</f>
        <v/>
      </c>
      <c r="B829" s="87" t="str">
        <f>IF(E829+G829&gt;0,B826,"")</f>
        <v/>
      </c>
      <c r="C829" s="76" t="str">
        <f>C827</f>
        <v/>
      </c>
      <c r="D829" s="77" t="s">
        <v>46</v>
      </c>
      <c r="E829" s="78">
        <v>0</v>
      </c>
      <c r="F829" s="137">
        <v>1.1000000000000001</v>
      </c>
      <c r="G829" s="78">
        <v>0</v>
      </c>
      <c r="H829" s="249">
        <f t="shared" si="4660"/>
        <v>0</v>
      </c>
      <c r="I829" s="80">
        <f>SUMIF(Y$14:AT$14,C829,Y$7:AT$7)</f>
        <v>0</v>
      </c>
      <c r="J829" s="81">
        <f t="shared" si="4905"/>
        <v>0</v>
      </c>
      <c r="K829" s="80">
        <f t="shared" si="4906"/>
        <v>0</v>
      </c>
      <c r="L829" s="81">
        <f t="shared" si="4907"/>
        <v>0</v>
      </c>
      <c r="M829" s="81">
        <f t="shared" si="4908"/>
        <v>0</v>
      </c>
      <c r="N829" s="82"/>
      <c r="O829" s="81">
        <f t="shared" si="4909"/>
        <v>0</v>
      </c>
      <c r="Q829" s="83">
        <f t="shared" si="4686"/>
        <v>153.91</v>
      </c>
      <c r="R829" s="81">
        <f t="shared" si="4910"/>
        <v>0</v>
      </c>
      <c r="S829" s="83">
        <f t="shared" si="4911"/>
        <v>169.3</v>
      </c>
      <c r="T829" s="81">
        <f t="shared" si="4912"/>
        <v>0</v>
      </c>
      <c r="U829" s="81">
        <f t="shared" si="4913"/>
        <v>0</v>
      </c>
      <c r="V829" s="82"/>
      <c r="W829" s="81">
        <f t="shared" si="4914"/>
        <v>0</v>
      </c>
      <c r="X829" s="10"/>
      <c r="Y829" s="151"/>
      <c r="Z829" s="151"/>
      <c r="AA829" s="151"/>
      <c r="AB829" s="151"/>
      <c r="AC829" s="151"/>
      <c r="AD829" s="151"/>
      <c r="AE829" s="159"/>
      <c r="AF829" s="159"/>
      <c r="AG829" s="159"/>
      <c r="AH829" s="159"/>
      <c r="AI829" s="84">
        <f>IF($I829=AI$7,$E829,0)</f>
        <v>0</v>
      </c>
      <c r="AJ829" s="84">
        <f>IF($K829=ROUND(AI$7*$F829,2),$G829,0)</f>
        <v>0</v>
      </c>
      <c r="AK829" s="141">
        <f t="shared" si="4916"/>
        <v>0</v>
      </c>
      <c r="AL829" s="141">
        <f t="shared" si="4917"/>
        <v>0</v>
      </c>
      <c r="AM829" s="141">
        <f t="shared" si="4918"/>
        <v>0</v>
      </c>
      <c r="AN829" s="141">
        <f t="shared" si="4919"/>
        <v>0</v>
      </c>
      <c r="AO829" s="84">
        <f>IF($I829=AO$7,$E829,0)</f>
        <v>0</v>
      </c>
      <c r="AP829" s="84">
        <f>IF($K829=ROUND(AO$7*$F829,2),$G829,0)</f>
        <v>0</v>
      </c>
      <c r="AQ829" s="141">
        <f t="shared" si="4921"/>
        <v>0</v>
      </c>
      <c r="AR829" s="141">
        <f t="shared" si="4922"/>
        <v>0</v>
      </c>
      <c r="AS829" s="141">
        <f t="shared" si="4923"/>
        <v>0</v>
      </c>
      <c r="AT829" s="141">
        <f t="shared" si="4924"/>
        <v>0</v>
      </c>
      <c r="AU829" s="141">
        <f>IF($H829&gt;0,#REF!,0)</f>
        <v>0</v>
      </c>
      <c r="AV829" s="141">
        <f t="shared" si="4925"/>
        <v>0</v>
      </c>
      <c r="AW829" s="141">
        <f>IF($H829&gt;0,#REF!,0)</f>
        <v>0</v>
      </c>
      <c r="AX829" s="141">
        <f t="shared" si="4926"/>
        <v>0</v>
      </c>
      <c r="AY829" s="247">
        <f t="shared" si="4661"/>
        <v>0</v>
      </c>
      <c r="AZ829" s="85"/>
      <c r="BA829" s="86">
        <v>0</v>
      </c>
    </row>
    <row r="830" spans="1:53" ht="45.75" hidden="1" x14ac:dyDescent="0.65">
      <c r="A830" s="74" t="s">
        <v>46</v>
      </c>
      <c r="B830" s="74" t="s">
        <v>46</v>
      </c>
      <c r="C830" s="76" t="str">
        <f>C831</f>
        <v/>
      </c>
      <c r="D830" s="77" t="s">
        <v>46</v>
      </c>
      <c r="E830" s="78">
        <v>0</v>
      </c>
      <c r="F830" s="137">
        <v>1.5</v>
      </c>
      <c r="G830" s="78">
        <v>0</v>
      </c>
      <c r="H830" s="249">
        <f t="shared" si="4660"/>
        <v>0</v>
      </c>
      <c r="I830" s="80">
        <f>SUMIF(Y$14:AT$14,C830,Y$6:AT$6)</f>
        <v>0</v>
      </c>
      <c r="J830" s="81">
        <f>IF(H830=0,ROUND(E830*I830,2),ROUND(H830*E830,2))</f>
        <v>0</v>
      </c>
      <c r="K830" s="80">
        <f>ROUND(F830*I830,2)</f>
        <v>0</v>
      </c>
      <c r="L830" s="81">
        <f>IF(H830=0,ROUND(ROUND(F830*I830,2)*G830,2),ROUND(G830*H830,2))</f>
        <v>0</v>
      </c>
      <c r="M830" s="81">
        <f>L830-ROUND(G830*I830,2)</f>
        <v>0</v>
      </c>
      <c r="N830" s="82"/>
      <c r="O830" s="81">
        <f>J830+L830+N830</f>
        <v>0</v>
      </c>
      <c r="Q830" s="83">
        <f t="shared" si="4686"/>
        <v>153.91</v>
      </c>
      <c r="R830" s="81">
        <f>ROUND(Q830*E830,2)</f>
        <v>0</v>
      </c>
      <c r="S830" s="83">
        <f>ROUND(F830*Q830,2)</f>
        <v>230.87</v>
      </c>
      <c r="T830" s="81">
        <f>ROUND(S830*G830,2)</f>
        <v>0</v>
      </c>
      <c r="U830" s="81">
        <f>T830-ROUND(Q830*G830,2)</f>
        <v>0</v>
      </c>
      <c r="V830" s="82"/>
      <c r="W830" s="81">
        <f>R830+T830+V830</f>
        <v>0</v>
      </c>
      <c r="X830" s="10"/>
      <c r="Y830" s="151"/>
      <c r="Z830" s="151"/>
      <c r="AA830" s="151"/>
      <c r="AB830" s="151"/>
      <c r="AC830" s="151"/>
      <c r="AD830" s="151"/>
      <c r="AE830" s="159"/>
      <c r="AF830" s="159"/>
      <c r="AG830" s="159"/>
      <c r="AH830" s="159"/>
      <c r="AI830" s="84">
        <f>IF($I830=AI$6,$E830,0)</f>
        <v>0</v>
      </c>
      <c r="AJ830" s="84">
        <f t="shared" ref="AJ830:AJ831" si="4927">IF($K830=ROUND(AI$6*$F830,2),$G830,0)</f>
        <v>0</v>
      </c>
      <c r="AK830" s="141">
        <f>IF($H830&gt;0,AI830,0)</f>
        <v>0</v>
      </c>
      <c r="AL830" s="141">
        <f>IF(AK830&gt;0,1,0)</f>
        <v>0</v>
      </c>
      <c r="AM830" s="141">
        <f>IF($H830&gt;0,AJ830,0)</f>
        <v>0</v>
      </c>
      <c r="AN830" s="141">
        <f>IF(AM830&gt;0,1,0)</f>
        <v>0</v>
      </c>
      <c r="AO830" s="84">
        <f>IF($I830=AO$6,$E830,0)</f>
        <v>0</v>
      </c>
      <c r="AP830" s="84">
        <f t="shared" ref="AP830:AP831" si="4928">IF($K830=ROUND(AO$6*$F830,2),$G830,0)</f>
        <v>0</v>
      </c>
      <c r="AQ830" s="141">
        <f>IF($H830&gt;0,AO830,0)</f>
        <v>0</v>
      </c>
      <c r="AR830" s="141">
        <f>IF(AQ830&gt;0,1,0)</f>
        <v>0</v>
      </c>
      <c r="AS830" s="141">
        <f>IF($H830&gt;0,AP830,0)</f>
        <v>0</v>
      </c>
      <c r="AT830" s="141">
        <f>IF(AS830&gt;0,1,0)</f>
        <v>0</v>
      </c>
      <c r="AU830" s="141">
        <f>IF($H830&gt;0,#REF!,0)</f>
        <v>0</v>
      </c>
      <c r="AV830" s="141">
        <f>IF(AU830&gt;0,1,0)</f>
        <v>0</v>
      </c>
      <c r="AW830" s="141">
        <f>IF($H830&gt;0,#REF!,0)</f>
        <v>0</v>
      </c>
      <c r="AX830" s="141">
        <f>IF(AW830&gt;0,1,0)</f>
        <v>0</v>
      </c>
      <c r="AY830" s="247">
        <f t="shared" si="4661"/>
        <v>0</v>
      </c>
      <c r="AZ830" s="85"/>
      <c r="BA830" s="86">
        <v>0</v>
      </c>
    </row>
    <row r="831" spans="1:53" ht="45.75" hidden="1" x14ac:dyDescent="0.65">
      <c r="A831" s="87" t="str">
        <f>IF(E831+G831&gt;0,A830,"")</f>
        <v/>
      </c>
      <c r="B831" s="87" t="str">
        <f>IF(E831+G831&gt;0,B830,"")</f>
        <v/>
      </c>
      <c r="C831" s="76" t="s">
        <v>46</v>
      </c>
      <c r="D831" s="77" t="s">
        <v>46</v>
      </c>
      <c r="E831" s="78">
        <v>0</v>
      </c>
      <c r="F831" s="137">
        <v>1.1000000000000001</v>
      </c>
      <c r="G831" s="78">
        <v>0</v>
      </c>
      <c r="H831" s="249">
        <f t="shared" si="4660"/>
        <v>0</v>
      </c>
      <c r="I831" s="80">
        <f>SUMIF(Y$14:AT$14,C831,Y$6:AT$6)</f>
        <v>0</v>
      </c>
      <c r="J831" s="81">
        <f t="shared" ref="J831:J833" si="4929">IF(H831=0,ROUND(E831*I831,2),ROUND(H831*E831,2))</f>
        <v>0</v>
      </c>
      <c r="K831" s="80">
        <f t="shared" ref="K831:K833" si="4930">ROUND(F831*I831,2)</f>
        <v>0</v>
      </c>
      <c r="L831" s="81">
        <f t="shared" ref="L831:L833" si="4931">IF(H831=0,ROUND(ROUND(F831*I831,2)*G831,2),ROUND(G831*H831,2))</f>
        <v>0</v>
      </c>
      <c r="M831" s="81">
        <f t="shared" ref="M831:M833" si="4932">L831-ROUND(G831*I831,2)</f>
        <v>0</v>
      </c>
      <c r="N831" s="82"/>
      <c r="O831" s="81">
        <f t="shared" ref="O831:O833" si="4933">J831+L831+N831</f>
        <v>0</v>
      </c>
      <c r="Q831" s="83">
        <f t="shared" si="4686"/>
        <v>153.91</v>
      </c>
      <c r="R831" s="81">
        <f t="shared" ref="R831:R833" si="4934">ROUND(Q831*E831,2)</f>
        <v>0</v>
      </c>
      <c r="S831" s="83">
        <f t="shared" ref="S831:S833" si="4935">ROUND(F831*Q831,2)</f>
        <v>169.3</v>
      </c>
      <c r="T831" s="81">
        <f t="shared" ref="T831:T833" si="4936">ROUND(S831*G831,2)</f>
        <v>0</v>
      </c>
      <c r="U831" s="81">
        <f t="shared" ref="U831:U833" si="4937">T831-ROUND(Q831*G831,2)</f>
        <v>0</v>
      </c>
      <c r="V831" s="82"/>
      <c r="W831" s="81">
        <f t="shared" ref="W831:W833" si="4938">R831+T831+V831</f>
        <v>0</v>
      </c>
      <c r="X831" s="10"/>
      <c r="Y831" s="151"/>
      <c r="Z831" s="151"/>
      <c r="AA831" s="151"/>
      <c r="AB831" s="151"/>
      <c r="AC831" s="151"/>
      <c r="AD831" s="151"/>
      <c r="AE831" s="159"/>
      <c r="AF831" s="159"/>
      <c r="AG831" s="159"/>
      <c r="AH831" s="159"/>
      <c r="AI831" s="84">
        <f t="shared" ref="AI831" si="4939">IF($I831=AI$6,$E831,0)</f>
        <v>0</v>
      </c>
      <c r="AJ831" s="84">
        <f t="shared" si="4927"/>
        <v>0</v>
      </c>
      <c r="AK831" s="141">
        <f t="shared" ref="AK831:AK833" si="4940">IF($H831&gt;0,AI831,0)</f>
        <v>0</v>
      </c>
      <c r="AL831" s="141">
        <f t="shared" ref="AL831:AL833" si="4941">IF(AK831&gt;0,1,0)</f>
        <v>0</v>
      </c>
      <c r="AM831" s="141">
        <f t="shared" ref="AM831:AM833" si="4942">IF($H831&gt;0,AJ831,0)</f>
        <v>0</v>
      </c>
      <c r="AN831" s="141">
        <f t="shared" ref="AN831:AN833" si="4943">IF(AM831&gt;0,1,0)</f>
        <v>0</v>
      </c>
      <c r="AO831" s="84">
        <f t="shared" ref="AO831" si="4944">IF($I831=AO$6,$E831,0)</f>
        <v>0</v>
      </c>
      <c r="AP831" s="84">
        <f t="shared" si="4928"/>
        <v>0</v>
      </c>
      <c r="AQ831" s="141">
        <f t="shared" ref="AQ831:AQ833" si="4945">IF($H831&gt;0,AO831,0)</f>
        <v>0</v>
      </c>
      <c r="AR831" s="141">
        <f t="shared" ref="AR831:AR833" si="4946">IF(AQ831&gt;0,1,0)</f>
        <v>0</v>
      </c>
      <c r="AS831" s="141">
        <f t="shared" ref="AS831:AS833" si="4947">IF($H831&gt;0,AP831,0)</f>
        <v>0</v>
      </c>
      <c r="AT831" s="141">
        <f t="shared" ref="AT831:AT833" si="4948">IF(AS831&gt;0,1,0)</f>
        <v>0</v>
      </c>
      <c r="AU831" s="141">
        <f>IF($H831&gt;0,#REF!,0)</f>
        <v>0</v>
      </c>
      <c r="AV831" s="141">
        <f t="shared" ref="AV831:AV833" si="4949">IF(AU831&gt;0,1,0)</f>
        <v>0</v>
      </c>
      <c r="AW831" s="141">
        <f>IF($H831&gt;0,#REF!,0)</f>
        <v>0</v>
      </c>
      <c r="AX831" s="141">
        <f t="shared" ref="AX831:AX833" si="4950">IF(AW831&gt;0,1,0)</f>
        <v>0</v>
      </c>
      <c r="AY831" s="247">
        <f t="shared" si="4661"/>
        <v>0</v>
      </c>
      <c r="AZ831" s="85"/>
      <c r="BA831" s="86">
        <v>0</v>
      </c>
    </row>
    <row r="832" spans="1:53" ht="45.75" hidden="1" x14ac:dyDescent="0.65">
      <c r="A832" s="87" t="str">
        <f>IF(E832+G832&gt;0,A830,"")</f>
        <v/>
      </c>
      <c r="B832" s="87" t="str">
        <f>IF(E832+G832&gt;0,B830,"")</f>
        <v/>
      </c>
      <c r="C832" s="76" t="str">
        <f>C831</f>
        <v/>
      </c>
      <c r="D832" s="77" t="s">
        <v>46</v>
      </c>
      <c r="E832" s="78">
        <v>0</v>
      </c>
      <c r="F832" s="137">
        <v>1.5</v>
      </c>
      <c r="G832" s="78">
        <v>0</v>
      </c>
      <c r="H832" s="249">
        <f t="shared" si="4660"/>
        <v>0</v>
      </c>
      <c r="I832" s="80">
        <f>SUMIF(Y$14:AT$14,C832,Y$7:AT$7)</f>
        <v>0</v>
      </c>
      <c r="J832" s="81">
        <f t="shared" si="4929"/>
        <v>0</v>
      </c>
      <c r="K832" s="80">
        <f t="shared" si="4930"/>
        <v>0</v>
      </c>
      <c r="L832" s="81">
        <f t="shared" si="4931"/>
        <v>0</v>
      </c>
      <c r="M832" s="81">
        <f t="shared" si="4932"/>
        <v>0</v>
      </c>
      <c r="N832" s="82"/>
      <c r="O832" s="81">
        <f t="shared" si="4933"/>
        <v>0</v>
      </c>
      <c r="Q832" s="83">
        <f t="shared" si="4686"/>
        <v>153.91</v>
      </c>
      <c r="R832" s="81">
        <f t="shared" si="4934"/>
        <v>0</v>
      </c>
      <c r="S832" s="83">
        <f t="shared" si="4935"/>
        <v>230.87</v>
      </c>
      <c r="T832" s="81">
        <f t="shared" si="4936"/>
        <v>0</v>
      </c>
      <c r="U832" s="81">
        <f t="shared" si="4937"/>
        <v>0</v>
      </c>
      <c r="V832" s="82"/>
      <c r="W832" s="81">
        <f t="shared" si="4938"/>
        <v>0</v>
      </c>
      <c r="X832" s="10"/>
      <c r="Y832" s="151"/>
      <c r="Z832" s="151"/>
      <c r="AA832" s="151"/>
      <c r="AB832" s="151"/>
      <c r="AC832" s="151"/>
      <c r="AD832" s="151"/>
      <c r="AE832" s="159"/>
      <c r="AF832" s="159"/>
      <c r="AG832" s="159"/>
      <c r="AH832" s="159"/>
      <c r="AI832" s="84">
        <f>IF($I832=AI$7,$E832,0)</f>
        <v>0</v>
      </c>
      <c r="AJ832" s="84">
        <f>IF($K832=ROUND(AI$7*$F832,2),$G832,0)</f>
        <v>0</v>
      </c>
      <c r="AK832" s="141">
        <f t="shared" si="4940"/>
        <v>0</v>
      </c>
      <c r="AL832" s="141">
        <f t="shared" si="4941"/>
        <v>0</v>
      </c>
      <c r="AM832" s="141">
        <f t="shared" si="4942"/>
        <v>0</v>
      </c>
      <c r="AN832" s="141">
        <f t="shared" si="4943"/>
        <v>0</v>
      </c>
      <c r="AO832" s="84">
        <f>IF($I832=AO$7,$E832,0)</f>
        <v>0</v>
      </c>
      <c r="AP832" s="84">
        <f>IF($K832=ROUND(AO$7*$F832,2),$G832,0)</f>
        <v>0</v>
      </c>
      <c r="AQ832" s="141">
        <f t="shared" si="4945"/>
        <v>0</v>
      </c>
      <c r="AR832" s="141">
        <f t="shared" si="4946"/>
        <v>0</v>
      </c>
      <c r="AS832" s="141">
        <f t="shared" si="4947"/>
        <v>0</v>
      </c>
      <c r="AT832" s="141">
        <f t="shared" si="4948"/>
        <v>0</v>
      </c>
      <c r="AU832" s="141">
        <f>IF($H832&gt;0,#REF!,0)</f>
        <v>0</v>
      </c>
      <c r="AV832" s="141">
        <f t="shared" si="4949"/>
        <v>0</v>
      </c>
      <c r="AW832" s="141">
        <f>IF($H832&gt;0,#REF!,0)</f>
        <v>0</v>
      </c>
      <c r="AX832" s="141">
        <f t="shared" si="4950"/>
        <v>0</v>
      </c>
      <c r="AY832" s="247">
        <f t="shared" si="4661"/>
        <v>0</v>
      </c>
      <c r="AZ832" s="85"/>
      <c r="BA832" s="86">
        <v>0</v>
      </c>
    </row>
    <row r="833" spans="1:53" ht="45.75" hidden="1" x14ac:dyDescent="0.65">
      <c r="A833" s="87" t="str">
        <f>IF(E833+G833&gt;0,A830,"")</f>
        <v/>
      </c>
      <c r="B833" s="87" t="str">
        <f>IF(E833+G833&gt;0,B830,"")</f>
        <v/>
      </c>
      <c r="C833" s="76" t="str">
        <f>C831</f>
        <v/>
      </c>
      <c r="D833" s="77" t="s">
        <v>46</v>
      </c>
      <c r="E833" s="78">
        <v>0</v>
      </c>
      <c r="F833" s="137">
        <v>1.1000000000000001</v>
      </c>
      <c r="G833" s="78">
        <v>0</v>
      </c>
      <c r="H833" s="249">
        <f t="shared" si="4660"/>
        <v>0</v>
      </c>
      <c r="I833" s="80">
        <f>SUMIF(Y$14:AT$14,C833,Y$7:AT$7)</f>
        <v>0</v>
      </c>
      <c r="J833" s="81">
        <f t="shared" si="4929"/>
        <v>0</v>
      </c>
      <c r="K833" s="80">
        <f t="shared" si="4930"/>
        <v>0</v>
      </c>
      <c r="L833" s="81">
        <f t="shared" si="4931"/>
        <v>0</v>
      </c>
      <c r="M833" s="81">
        <f t="shared" si="4932"/>
        <v>0</v>
      </c>
      <c r="N833" s="82"/>
      <c r="O833" s="81">
        <f t="shared" si="4933"/>
        <v>0</v>
      </c>
      <c r="Q833" s="83">
        <f t="shared" si="4686"/>
        <v>153.91</v>
      </c>
      <c r="R833" s="81">
        <f t="shared" si="4934"/>
        <v>0</v>
      </c>
      <c r="S833" s="83">
        <f t="shared" si="4935"/>
        <v>169.3</v>
      </c>
      <c r="T833" s="81">
        <f t="shared" si="4936"/>
        <v>0</v>
      </c>
      <c r="U833" s="81">
        <f t="shared" si="4937"/>
        <v>0</v>
      </c>
      <c r="V833" s="82"/>
      <c r="W833" s="81">
        <f t="shared" si="4938"/>
        <v>0</v>
      </c>
      <c r="X833" s="10"/>
      <c r="Y833" s="151"/>
      <c r="Z833" s="151"/>
      <c r="AA833" s="151"/>
      <c r="AB833" s="151"/>
      <c r="AC833" s="151"/>
      <c r="AD833" s="151"/>
      <c r="AE833" s="159"/>
      <c r="AF833" s="159"/>
      <c r="AG833" s="159"/>
      <c r="AH833" s="159"/>
      <c r="AI833" s="84">
        <f>IF($I833=AI$7,$E833,0)</f>
        <v>0</v>
      </c>
      <c r="AJ833" s="84">
        <f>IF($K833=ROUND(AI$7*$F833,2),$G833,0)</f>
        <v>0</v>
      </c>
      <c r="AK833" s="141">
        <f t="shared" si="4940"/>
        <v>0</v>
      </c>
      <c r="AL833" s="141">
        <f t="shared" si="4941"/>
        <v>0</v>
      </c>
      <c r="AM833" s="141">
        <f t="shared" si="4942"/>
        <v>0</v>
      </c>
      <c r="AN833" s="141">
        <f t="shared" si="4943"/>
        <v>0</v>
      </c>
      <c r="AO833" s="84">
        <f>IF($I833=AO$7,$E833,0)</f>
        <v>0</v>
      </c>
      <c r="AP833" s="84">
        <f>IF($K833=ROUND(AO$7*$F833,2),$G833,0)</f>
        <v>0</v>
      </c>
      <c r="AQ833" s="141">
        <f t="shared" si="4945"/>
        <v>0</v>
      </c>
      <c r="AR833" s="141">
        <f t="shared" si="4946"/>
        <v>0</v>
      </c>
      <c r="AS833" s="141">
        <f t="shared" si="4947"/>
        <v>0</v>
      </c>
      <c r="AT833" s="141">
        <f t="shared" si="4948"/>
        <v>0</v>
      </c>
      <c r="AU833" s="141">
        <f>IF($H833&gt;0,#REF!,0)</f>
        <v>0</v>
      </c>
      <c r="AV833" s="141">
        <f t="shared" si="4949"/>
        <v>0</v>
      </c>
      <c r="AW833" s="141">
        <f>IF($H833&gt;0,#REF!,0)</f>
        <v>0</v>
      </c>
      <c r="AX833" s="141">
        <f t="shared" si="4950"/>
        <v>0</v>
      </c>
      <c r="AY833" s="247">
        <f t="shared" si="4661"/>
        <v>0</v>
      </c>
      <c r="AZ833" s="85"/>
      <c r="BA833" s="86">
        <v>0</v>
      </c>
    </row>
    <row r="834" spans="1:53" ht="45.75" hidden="1" x14ac:dyDescent="0.65">
      <c r="A834" s="74" t="s">
        <v>46</v>
      </c>
      <c r="B834" s="74" t="s">
        <v>46</v>
      </c>
      <c r="C834" s="76" t="str">
        <f>C835</f>
        <v/>
      </c>
      <c r="D834" s="77" t="s">
        <v>46</v>
      </c>
      <c r="E834" s="78">
        <v>0</v>
      </c>
      <c r="F834" s="137">
        <v>1.5</v>
      </c>
      <c r="G834" s="78">
        <v>0</v>
      </c>
      <c r="H834" s="249">
        <f t="shared" si="4660"/>
        <v>0</v>
      </c>
      <c r="I834" s="80">
        <f>SUMIF(Y$14:AT$14,C834,Y$6:AT$6)</f>
        <v>0</v>
      </c>
      <c r="J834" s="81">
        <f>IF(H834=0,ROUND(E834*I834,2),ROUND(H834*E834,2))</f>
        <v>0</v>
      </c>
      <c r="K834" s="80">
        <f>ROUND(F834*I834,2)</f>
        <v>0</v>
      </c>
      <c r="L834" s="81">
        <f>IF(H834=0,ROUND(ROUND(F834*I834,2)*G834,2),ROUND(G834*H834,2))</f>
        <v>0</v>
      </c>
      <c r="M834" s="81">
        <f>L834-ROUND(G834*I834,2)</f>
        <v>0</v>
      </c>
      <c r="N834" s="82"/>
      <c r="O834" s="81">
        <f>J834+L834+N834</f>
        <v>0</v>
      </c>
      <c r="Q834" s="83">
        <f t="shared" si="4686"/>
        <v>153.91</v>
      </c>
      <c r="R834" s="81">
        <f>ROUND(Q834*E834,2)</f>
        <v>0</v>
      </c>
      <c r="S834" s="83">
        <f>ROUND(F834*Q834,2)</f>
        <v>230.87</v>
      </c>
      <c r="T834" s="81">
        <f>ROUND(S834*G834,2)</f>
        <v>0</v>
      </c>
      <c r="U834" s="81">
        <f>T834-ROUND(Q834*G834,2)</f>
        <v>0</v>
      </c>
      <c r="V834" s="82"/>
      <c r="W834" s="81">
        <f>R834+T834+V834</f>
        <v>0</v>
      </c>
      <c r="X834" s="10"/>
      <c r="Y834" s="151"/>
      <c r="Z834" s="151"/>
      <c r="AA834" s="151"/>
      <c r="AB834" s="151"/>
      <c r="AC834" s="151"/>
      <c r="AD834" s="151"/>
      <c r="AE834" s="159"/>
      <c r="AF834" s="159"/>
      <c r="AG834" s="159"/>
      <c r="AH834" s="159"/>
      <c r="AI834" s="84">
        <f>IF($I834=AI$6,$E834,0)</f>
        <v>0</v>
      </c>
      <c r="AJ834" s="84">
        <f t="shared" ref="AJ834:AJ835" si="4951">IF($K834=ROUND(AI$6*$F834,2),$G834,0)</f>
        <v>0</v>
      </c>
      <c r="AK834" s="141">
        <f>IF($H834&gt;0,AI834,0)</f>
        <v>0</v>
      </c>
      <c r="AL834" s="141">
        <f>IF(AK834&gt;0,1,0)</f>
        <v>0</v>
      </c>
      <c r="AM834" s="141">
        <f>IF($H834&gt;0,AJ834,0)</f>
        <v>0</v>
      </c>
      <c r="AN834" s="141">
        <f>IF(AM834&gt;0,1,0)</f>
        <v>0</v>
      </c>
      <c r="AO834" s="84">
        <f>IF($I834=AO$6,$E834,0)</f>
        <v>0</v>
      </c>
      <c r="AP834" s="84">
        <f t="shared" ref="AP834:AP835" si="4952">IF($K834=ROUND(AO$6*$F834,2),$G834,0)</f>
        <v>0</v>
      </c>
      <c r="AQ834" s="141">
        <f>IF($H834&gt;0,AO834,0)</f>
        <v>0</v>
      </c>
      <c r="AR834" s="141">
        <f>IF(AQ834&gt;0,1,0)</f>
        <v>0</v>
      </c>
      <c r="AS834" s="141">
        <f>IF($H834&gt;0,AP834,0)</f>
        <v>0</v>
      </c>
      <c r="AT834" s="141">
        <f>IF(AS834&gt;0,1,0)</f>
        <v>0</v>
      </c>
      <c r="AU834" s="141">
        <f>IF($H834&gt;0,#REF!,0)</f>
        <v>0</v>
      </c>
      <c r="AV834" s="141">
        <f>IF(AU834&gt;0,1,0)</f>
        <v>0</v>
      </c>
      <c r="AW834" s="141">
        <f>IF($H834&gt;0,#REF!,0)</f>
        <v>0</v>
      </c>
      <c r="AX834" s="141">
        <f>IF(AW834&gt;0,1,0)</f>
        <v>0</v>
      </c>
      <c r="AY834" s="247">
        <f t="shared" si="4661"/>
        <v>0</v>
      </c>
      <c r="AZ834" s="85"/>
      <c r="BA834" s="86">
        <v>0</v>
      </c>
    </row>
    <row r="835" spans="1:53" ht="45.75" hidden="1" x14ac:dyDescent="0.65">
      <c r="A835" s="87" t="str">
        <f>IF(E835+G835&gt;0,A834,"")</f>
        <v/>
      </c>
      <c r="B835" s="87" t="str">
        <f>IF(E835+G835&gt;0,B834,"")</f>
        <v/>
      </c>
      <c r="C835" s="76" t="s">
        <v>46</v>
      </c>
      <c r="D835" s="77" t="s">
        <v>46</v>
      </c>
      <c r="E835" s="78">
        <v>0</v>
      </c>
      <c r="F835" s="137">
        <v>1.1000000000000001</v>
      </c>
      <c r="G835" s="78">
        <v>0</v>
      </c>
      <c r="H835" s="249">
        <f t="shared" si="4660"/>
        <v>0</v>
      </c>
      <c r="I835" s="80">
        <f>SUMIF(Y$14:AT$14,C835,Y$6:AT$6)</f>
        <v>0</v>
      </c>
      <c r="J835" s="81">
        <f t="shared" ref="J835:J837" si="4953">IF(H835=0,ROUND(E835*I835,2),ROUND(H835*E835,2))</f>
        <v>0</v>
      </c>
      <c r="K835" s="80">
        <f t="shared" ref="K835:K837" si="4954">ROUND(F835*I835,2)</f>
        <v>0</v>
      </c>
      <c r="L835" s="81">
        <f t="shared" ref="L835:L837" si="4955">IF(H835=0,ROUND(ROUND(F835*I835,2)*G835,2),ROUND(G835*H835,2))</f>
        <v>0</v>
      </c>
      <c r="M835" s="81">
        <f t="shared" ref="M835:M837" si="4956">L835-ROUND(G835*I835,2)</f>
        <v>0</v>
      </c>
      <c r="N835" s="82"/>
      <c r="O835" s="81">
        <f t="shared" ref="O835:O837" si="4957">J835+L835+N835</f>
        <v>0</v>
      </c>
      <c r="Q835" s="83">
        <f t="shared" si="4686"/>
        <v>153.91</v>
      </c>
      <c r="R835" s="81">
        <f t="shared" ref="R835:R837" si="4958">ROUND(Q835*E835,2)</f>
        <v>0</v>
      </c>
      <c r="S835" s="83">
        <f t="shared" ref="S835:S837" si="4959">ROUND(F835*Q835,2)</f>
        <v>169.3</v>
      </c>
      <c r="T835" s="81">
        <f t="shared" ref="T835:T837" si="4960">ROUND(S835*G835,2)</f>
        <v>0</v>
      </c>
      <c r="U835" s="81">
        <f t="shared" ref="U835:U837" si="4961">T835-ROUND(Q835*G835,2)</f>
        <v>0</v>
      </c>
      <c r="V835" s="82"/>
      <c r="W835" s="81">
        <f t="shared" ref="W835:W837" si="4962">R835+T835+V835</f>
        <v>0</v>
      </c>
      <c r="X835" s="10"/>
      <c r="Y835" s="151"/>
      <c r="Z835" s="151"/>
      <c r="AA835" s="151"/>
      <c r="AB835" s="151"/>
      <c r="AC835" s="151"/>
      <c r="AD835" s="151"/>
      <c r="AE835" s="159"/>
      <c r="AF835" s="159"/>
      <c r="AG835" s="159"/>
      <c r="AH835" s="159"/>
      <c r="AI835" s="84">
        <f t="shared" ref="AI835" si="4963">IF($I835=AI$6,$E835,0)</f>
        <v>0</v>
      </c>
      <c r="AJ835" s="84">
        <f t="shared" si="4951"/>
        <v>0</v>
      </c>
      <c r="AK835" s="141">
        <f t="shared" ref="AK835:AK837" si="4964">IF($H835&gt;0,AI835,0)</f>
        <v>0</v>
      </c>
      <c r="AL835" s="141">
        <f t="shared" ref="AL835:AL837" si="4965">IF(AK835&gt;0,1,0)</f>
        <v>0</v>
      </c>
      <c r="AM835" s="141">
        <f t="shared" ref="AM835:AM837" si="4966">IF($H835&gt;0,AJ835,0)</f>
        <v>0</v>
      </c>
      <c r="AN835" s="141">
        <f t="shared" ref="AN835:AN837" si="4967">IF(AM835&gt;0,1,0)</f>
        <v>0</v>
      </c>
      <c r="AO835" s="84">
        <f t="shared" ref="AO835" si="4968">IF($I835=AO$6,$E835,0)</f>
        <v>0</v>
      </c>
      <c r="AP835" s="84">
        <f t="shared" si="4952"/>
        <v>0</v>
      </c>
      <c r="AQ835" s="141">
        <f t="shared" ref="AQ835:AQ837" si="4969">IF($H835&gt;0,AO835,0)</f>
        <v>0</v>
      </c>
      <c r="AR835" s="141">
        <f t="shared" ref="AR835:AR837" si="4970">IF(AQ835&gt;0,1,0)</f>
        <v>0</v>
      </c>
      <c r="AS835" s="141">
        <f t="shared" ref="AS835:AS837" si="4971">IF($H835&gt;0,AP835,0)</f>
        <v>0</v>
      </c>
      <c r="AT835" s="141">
        <f t="shared" ref="AT835:AT837" si="4972">IF(AS835&gt;0,1,0)</f>
        <v>0</v>
      </c>
      <c r="AU835" s="141">
        <f>IF($H835&gt;0,#REF!,0)</f>
        <v>0</v>
      </c>
      <c r="AV835" s="141">
        <f t="shared" ref="AV835:AV837" si="4973">IF(AU835&gt;0,1,0)</f>
        <v>0</v>
      </c>
      <c r="AW835" s="141">
        <f>IF($H835&gt;0,#REF!,0)</f>
        <v>0</v>
      </c>
      <c r="AX835" s="141">
        <f t="shared" ref="AX835:AX837" si="4974">IF(AW835&gt;0,1,0)</f>
        <v>0</v>
      </c>
      <c r="AY835" s="247">
        <f t="shared" si="4661"/>
        <v>0</v>
      </c>
      <c r="AZ835" s="85"/>
      <c r="BA835" s="86">
        <v>0</v>
      </c>
    </row>
    <row r="836" spans="1:53" ht="45.75" hidden="1" x14ac:dyDescent="0.65">
      <c r="A836" s="87" t="str">
        <f>IF(E836+G836&gt;0,A834,"")</f>
        <v/>
      </c>
      <c r="B836" s="87" t="str">
        <f>IF(E836+G836&gt;0,B834,"")</f>
        <v/>
      </c>
      <c r="C836" s="76" t="str">
        <f>C835</f>
        <v/>
      </c>
      <c r="D836" s="77" t="s">
        <v>46</v>
      </c>
      <c r="E836" s="78">
        <v>0</v>
      </c>
      <c r="F836" s="137">
        <v>1.5</v>
      </c>
      <c r="G836" s="78">
        <v>0</v>
      </c>
      <c r="H836" s="249">
        <f t="shared" si="4660"/>
        <v>0</v>
      </c>
      <c r="I836" s="80">
        <f>SUMIF(Y$14:AT$14,C836,Y$7:AT$7)</f>
        <v>0</v>
      </c>
      <c r="J836" s="81">
        <f t="shared" si="4953"/>
        <v>0</v>
      </c>
      <c r="K836" s="80">
        <f t="shared" si="4954"/>
        <v>0</v>
      </c>
      <c r="L836" s="81">
        <f t="shared" si="4955"/>
        <v>0</v>
      </c>
      <c r="M836" s="81">
        <f t="shared" si="4956"/>
        <v>0</v>
      </c>
      <c r="N836" s="82"/>
      <c r="O836" s="81">
        <f t="shared" si="4957"/>
        <v>0</v>
      </c>
      <c r="Q836" s="83">
        <f t="shared" si="4686"/>
        <v>153.91</v>
      </c>
      <c r="R836" s="81">
        <f t="shared" si="4958"/>
        <v>0</v>
      </c>
      <c r="S836" s="83">
        <f t="shared" si="4959"/>
        <v>230.87</v>
      </c>
      <c r="T836" s="81">
        <f t="shared" si="4960"/>
        <v>0</v>
      </c>
      <c r="U836" s="81">
        <f t="shared" si="4961"/>
        <v>0</v>
      </c>
      <c r="V836" s="82"/>
      <c r="W836" s="81">
        <f t="shared" si="4962"/>
        <v>0</v>
      </c>
      <c r="X836" s="10"/>
      <c r="Y836" s="151"/>
      <c r="Z836" s="151"/>
      <c r="AA836" s="151"/>
      <c r="AB836" s="151"/>
      <c r="AC836" s="151"/>
      <c r="AD836" s="151"/>
      <c r="AE836" s="159"/>
      <c r="AF836" s="159"/>
      <c r="AG836" s="159"/>
      <c r="AH836" s="159"/>
      <c r="AI836" s="84">
        <f>IF($I836=AI$7,$E836,0)</f>
        <v>0</v>
      </c>
      <c r="AJ836" s="84">
        <f>IF($K836=ROUND(AI$7*$F836,2),$G836,0)</f>
        <v>0</v>
      </c>
      <c r="AK836" s="141">
        <f t="shared" si="4964"/>
        <v>0</v>
      </c>
      <c r="AL836" s="141">
        <f t="shared" si="4965"/>
        <v>0</v>
      </c>
      <c r="AM836" s="141">
        <f t="shared" si="4966"/>
        <v>0</v>
      </c>
      <c r="AN836" s="141">
        <f t="shared" si="4967"/>
        <v>0</v>
      </c>
      <c r="AO836" s="84">
        <f>IF($I836=AO$7,$E836,0)</f>
        <v>0</v>
      </c>
      <c r="AP836" s="84">
        <f>IF($K836=ROUND(AO$7*$F836,2),$G836,0)</f>
        <v>0</v>
      </c>
      <c r="AQ836" s="141">
        <f t="shared" si="4969"/>
        <v>0</v>
      </c>
      <c r="AR836" s="141">
        <f t="shared" si="4970"/>
        <v>0</v>
      </c>
      <c r="AS836" s="141">
        <f t="shared" si="4971"/>
        <v>0</v>
      </c>
      <c r="AT836" s="141">
        <f t="shared" si="4972"/>
        <v>0</v>
      </c>
      <c r="AU836" s="141">
        <f>IF($H836&gt;0,#REF!,0)</f>
        <v>0</v>
      </c>
      <c r="AV836" s="141">
        <f t="shared" si="4973"/>
        <v>0</v>
      </c>
      <c r="AW836" s="141">
        <f>IF($H836&gt;0,#REF!,0)</f>
        <v>0</v>
      </c>
      <c r="AX836" s="141">
        <f t="shared" si="4974"/>
        <v>0</v>
      </c>
      <c r="AY836" s="247">
        <f t="shared" si="4661"/>
        <v>0</v>
      </c>
      <c r="AZ836" s="85"/>
      <c r="BA836" s="86">
        <v>0</v>
      </c>
    </row>
    <row r="837" spans="1:53" ht="45.75" hidden="1" x14ac:dyDescent="0.65">
      <c r="A837" s="87" t="str">
        <f>IF(E837+G837&gt;0,A834,"")</f>
        <v/>
      </c>
      <c r="B837" s="87" t="str">
        <f>IF(E837+G837&gt;0,B834,"")</f>
        <v/>
      </c>
      <c r="C837" s="76" t="str">
        <f>C835</f>
        <v/>
      </c>
      <c r="D837" s="77" t="s">
        <v>46</v>
      </c>
      <c r="E837" s="78">
        <v>0</v>
      </c>
      <c r="F837" s="137">
        <v>1.1000000000000001</v>
      </c>
      <c r="G837" s="78">
        <v>0</v>
      </c>
      <c r="H837" s="249">
        <f t="shared" si="4660"/>
        <v>0</v>
      </c>
      <c r="I837" s="80">
        <f>SUMIF(Y$14:AT$14,C837,Y$7:AT$7)</f>
        <v>0</v>
      </c>
      <c r="J837" s="81">
        <f t="shared" si="4953"/>
        <v>0</v>
      </c>
      <c r="K837" s="80">
        <f t="shared" si="4954"/>
        <v>0</v>
      </c>
      <c r="L837" s="81">
        <f t="shared" si="4955"/>
        <v>0</v>
      </c>
      <c r="M837" s="81">
        <f t="shared" si="4956"/>
        <v>0</v>
      </c>
      <c r="N837" s="82"/>
      <c r="O837" s="81">
        <f t="shared" si="4957"/>
        <v>0</v>
      </c>
      <c r="Q837" s="83">
        <f t="shared" si="4686"/>
        <v>153.91</v>
      </c>
      <c r="R837" s="81">
        <f t="shared" si="4958"/>
        <v>0</v>
      </c>
      <c r="S837" s="83">
        <f t="shared" si="4959"/>
        <v>169.3</v>
      </c>
      <c r="T837" s="81">
        <f t="shared" si="4960"/>
        <v>0</v>
      </c>
      <c r="U837" s="81">
        <f t="shared" si="4961"/>
        <v>0</v>
      </c>
      <c r="V837" s="82"/>
      <c r="W837" s="81">
        <f t="shared" si="4962"/>
        <v>0</v>
      </c>
      <c r="X837" s="10"/>
      <c r="Y837" s="151"/>
      <c r="Z837" s="151"/>
      <c r="AA837" s="151"/>
      <c r="AB837" s="151"/>
      <c r="AC837" s="151"/>
      <c r="AD837" s="151"/>
      <c r="AE837" s="159"/>
      <c r="AF837" s="159"/>
      <c r="AG837" s="159"/>
      <c r="AH837" s="159"/>
      <c r="AI837" s="84">
        <f>IF($I837=AI$7,$E837,0)</f>
        <v>0</v>
      </c>
      <c r="AJ837" s="84">
        <f>IF($K837=ROUND(AI$7*$F837,2),$G837,0)</f>
        <v>0</v>
      </c>
      <c r="AK837" s="141">
        <f t="shared" si="4964"/>
        <v>0</v>
      </c>
      <c r="AL837" s="141">
        <f t="shared" si="4965"/>
        <v>0</v>
      </c>
      <c r="AM837" s="141">
        <f t="shared" si="4966"/>
        <v>0</v>
      </c>
      <c r="AN837" s="141">
        <f t="shared" si="4967"/>
        <v>0</v>
      </c>
      <c r="AO837" s="84">
        <f>IF($I837=AO$7,$E837,0)</f>
        <v>0</v>
      </c>
      <c r="AP837" s="84">
        <f>IF($K837=ROUND(AO$7*$F837,2),$G837,0)</f>
        <v>0</v>
      </c>
      <c r="AQ837" s="141">
        <f t="shared" si="4969"/>
        <v>0</v>
      </c>
      <c r="AR837" s="141">
        <f t="shared" si="4970"/>
        <v>0</v>
      </c>
      <c r="AS837" s="141">
        <f t="shared" si="4971"/>
        <v>0</v>
      </c>
      <c r="AT837" s="141">
        <f t="shared" si="4972"/>
        <v>0</v>
      </c>
      <c r="AU837" s="141">
        <f>IF($H837&gt;0,#REF!,0)</f>
        <v>0</v>
      </c>
      <c r="AV837" s="141">
        <f t="shared" si="4973"/>
        <v>0</v>
      </c>
      <c r="AW837" s="141">
        <f>IF($H837&gt;0,#REF!,0)</f>
        <v>0</v>
      </c>
      <c r="AX837" s="141">
        <f t="shared" si="4974"/>
        <v>0</v>
      </c>
      <c r="AY837" s="247">
        <f t="shared" si="4661"/>
        <v>0</v>
      </c>
      <c r="AZ837" s="85"/>
      <c r="BA837" s="86">
        <v>0</v>
      </c>
    </row>
    <row r="838" spans="1:53" ht="45.75" hidden="1" x14ac:dyDescent="0.65">
      <c r="A838" s="74" t="s">
        <v>46</v>
      </c>
      <c r="B838" s="74" t="s">
        <v>46</v>
      </c>
      <c r="C838" s="76" t="str">
        <f>C839</f>
        <v/>
      </c>
      <c r="D838" s="77" t="s">
        <v>46</v>
      </c>
      <c r="E838" s="78">
        <v>0</v>
      </c>
      <c r="F838" s="137">
        <v>1.5</v>
      </c>
      <c r="G838" s="78">
        <v>0</v>
      </c>
      <c r="H838" s="249">
        <f t="shared" si="4660"/>
        <v>0</v>
      </c>
      <c r="I838" s="80">
        <f>SUMIF(Y$14:AT$14,C838,Y$6:AT$6)</f>
        <v>0</v>
      </c>
      <c r="J838" s="81">
        <f>IF(H838=0,ROUND(E838*I838,2),ROUND(H838*E838,2))</f>
        <v>0</v>
      </c>
      <c r="K838" s="80">
        <f>ROUND(F838*I838,2)</f>
        <v>0</v>
      </c>
      <c r="L838" s="81">
        <f>IF(H838=0,ROUND(ROUND(F838*I838,2)*G838,2),ROUND(G838*H838,2))</f>
        <v>0</v>
      </c>
      <c r="M838" s="81">
        <f>L838-ROUND(G838*I838,2)</f>
        <v>0</v>
      </c>
      <c r="N838" s="82"/>
      <c r="O838" s="81">
        <f>J838+L838+N838</f>
        <v>0</v>
      </c>
      <c r="Q838" s="83">
        <f t="shared" si="4686"/>
        <v>153.91</v>
      </c>
      <c r="R838" s="81">
        <f>ROUND(Q838*E838,2)</f>
        <v>0</v>
      </c>
      <c r="S838" s="83">
        <f>ROUND(F838*Q838,2)</f>
        <v>230.87</v>
      </c>
      <c r="T838" s="81">
        <f>ROUND(S838*G838,2)</f>
        <v>0</v>
      </c>
      <c r="U838" s="81">
        <f>T838-ROUND(Q838*G838,2)</f>
        <v>0</v>
      </c>
      <c r="V838" s="82"/>
      <c r="W838" s="81">
        <f>R838+T838+V838</f>
        <v>0</v>
      </c>
      <c r="X838" s="10"/>
      <c r="Y838" s="151"/>
      <c r="Z838" s="151"/>
      <c r="AA838" s="151"/>
      <c r="AB838" s="151"/>
      <c r="AC838" s="151"/>
      <c r="AD838" s="151"/>
      <c r="AE838" s="159"/>
      <c r="AF838" s="159"/>
      <c r="AG838" s="159"/>
      <c r="AH838" s="159"/>
      <c r="AI838" s="84">
        <f>IF($I838=AI$6,$E838,0)</f>
        <v>0</v>
      </c>
      <c r="AJ838" s="84">
        <f t="shared" ref="AJ838:AJ839" si="4975">IF($K838=ROUND(AI$6*$F838,2),$G838,0)</f>
        <v>0</v>
      </c>
      <c r="AK838" s="141">
        <f>IF($H838&gt;0,AI838,0)</f>
        <v>0</v>
      </c>
      <c r="AL838" s="141">
        <f>IF(AK838&gt;0,1,0)</f>
        <v>0</v>
      </c>
      <c r="AM838" s="141">
        <f>IF($H838&gt;0,AJ838,0)</f>
        <v>0</v>
      </c>
      <c r="AN838" s="141">
        <f>IF(AM838&gt;0,1,0)</f>
        <v>0</v>
      </c>
      <c r="AO838" s="84">
        <f>IF($I838=AO$6,$E838,0)</f>
        <v>0</v>
      </c>
      <c r="AP838" s="84">
        <f t="shared" ref="AP838:AP839" si="4976">IF($K838=ROUND(AO$6*$F838,2),$G838,0)</f>
        <v>0</v>
      </c>
      <c r="AQ838" s="141">
        <f>IF($H838&gt;0,AO838,0)</f>
        <v>0</v>
      </c>
      <c r="AR838" s="141">
        <f>IF(AQ838&gt;0,1,0)</f>
        <v>0</v>
      </c>
      <c r="AS838" s="141">
        <f>IF($H838&gt;0,AP838,0)</f>
        <v>0</v>
      </c>
      <c r="AT838" s="141">
        <f>IF(AS838&gt;0,1,0)</f>
        <v>0</v>
      </c>
      <c r="AU838" s="141">
        <f>IF($H838&gt;0,#REF!,0)</f>
        <v>0</v>
      </c>
      <c r="AV838" s="141">
        <f>IF(AU838&gt;0,1,0)</f>
        <v>0</v>
      </c>
      <c r="AW838" s="141">
        <f>IF($H838&gt;0,#REF!,0)</f>
        <v>0</v>
      </c>
      <c r="AX838" s="141">
        <f>IF(AW838&gt;0,1,0)</f>
        <v>0</v>
      </c>
      <c r="AY838" s="247">
        <f t="shared" si="4661"/>
        <v>0</v>
      </c>
      <c r="AZ838" s="85"/>
      <c r="BA838" s="86">
        <v>0</v>
      </c>
    </row>
    <row r="839" spans="1:53" ht="45.75" hidden="1" x14ac:dyDescent="0.65">
      <c r="A839" s="87" t="str">
        <f>IF(E839+G839&gt;0,A838,"")</f>
        <v/>
      </c>
      <c r="B839" s="87" t="str">
        <f>IF(E839+G839&gt;0,B838,"")</f>
        <v/>
      </c>
      <c r="C839" s="76" t="s">
        <v>46</v>
      </c>
      <c r="D839" s="77" t="s">
        <v>46</v>
      </c>
      <c r="E839" s="78">
        <v>0</v>
      </c>
      <c r="F839" s="137">
        <v>1.1000000000000001</v>
      </c>
      <c r="G839" s="78">
        <v>0</v>
      </c>
      <c r="H839" s="249">
        <f t="shared" si="4660"/>
        <v>0</v>
      </c>
      <c r="I839" s="80">
        <f>SUMIF(Y$14:AT$14,C839,Y$6:AT$6)</f>
        <v>0</v>
      </c>
      <c r="J839" s="81">
        <f t="shared" ref="J839:J851" si="4977">IF(H839=0,ROUND(E839*I839,2),ROUND(H839*E839,2))</f>
        <v>0</v>
      </c>
      <c r="K839" s="80">
        <f t="shared" ref="K839:K841" si="4978">ROUND(F839*I839,2)</f>
        <v>0</v>
      </c>
      <c r="L839" s="81">
        <f t="shared" ref="L839:L841" si="4979">IF(H839=0,ROUND(ROUND(F839*I839,2)*G839,2),ROUND(G839*H839,2))</f>
        <v>0</v>
      </c>
      <c r="M839" s="81">
        <f t="shared" ref="M839:M841" si="4980">L839-ROUND(G839*I839,2)</f>
        <v>0</v>
      </c>
      <c r="N839" s="82"/>
      <c r="O839" s="81">
        <f t="shared" ref="O839:O851" si="4981">J839+L839+N839</f>
        <v>0</v>
      </c>
      <c r="Q839" s="83">
        <f t="shared" si="4686"/>
        <v>153.91</v>
      </c>
      <c r="R839" s="81">
        <f t="shared" ref="R839:R841" si="4982">ROUND(Q839*E839,2)</f>
        <v>0</v>
      </c>
      <c r="S839" s="83">
        <f t="shared" ref="S839:S841" si="4983">ROUND(F839*Q839,2)</f>
        <v>169.3</v>
      </c>
      <c r="T839" s="81">
        <f t="shared" ref="T839:T841" si="4984">ROUND(S839*G839,2)</f>
        <v>0</v>
      </c>
      <c r="U839" s="81">
        <f t="shared" ref="U839:U841" si="4985">T839-ROUND(Q839*G839,2)</f>
        <v>0</v>
      </c>
      <c r="V839" s="82"/>
      <c r="W839" s="81">
        <f t="shared" ref="W839:W841" si="4986">R839+T839+V839</f>
        <v>0</v>
      </c>
      <c r="X839" s="10"/>
      <c r="Y839" s="151"/>
      <c r="Z839" s="151"/>
      <c r="AA839" s="151"/>
      <c r="AB839" s="151"/>
      <c r="AC839" s="151"/>
      <c r="AD839" s="151"/>
      <c r="AE839" s="159"/>
      <c r="AF839" s="159"/>
      <c r="AG839" s="159"/>
      <c r="AH839" s="159"/>
      <c r="AI839" s="84">
        <f t="shared" ref="AI839" si="4987">IF($I839=AI$6,$E839,0)</f>
        <v>0</v>
      </c>
      <c r="AJ839" s="84">
        <f t="shared" si="4975"/>
        <v>0</v>
      </c>
      <c r="AK839" s="141">
        <f t="shared" ref="AK839:AK841" si="4988">IF($H839&gt;0,AI839,0)</f>
        <v>0</v>
      </c>
      <c r="AL839" s="141">
        <f t="shared" ref="AL839:AL841" si="4989">IF(AK839&gt;0,1,0)</f>
        <v>0</v>
      </c>
      <c r="AM839" s="141">
        <f t="shared" ref="AM839:AM841" si="4990">IF($H839&gt;0,AJ839,0)</f>
        <v>0</v>
      </c>
      <c r="AN839" s="141">
        <f t="shared" ref="AN839:AN841" si="4991">IF(AM839&gt;0,1,0)</f>
        <v>0</v>
      </c>
      <c r="AO839" s="84">
        <f t="shared" ref="AO839" si="4992">IF($I839=AO$6,$E839,0)</f>
        <v>0</v>
      </c>
      <c r="AP839" s="84">
        <f t="shared" si="4976"/>
        <v>0</v>
      </c>
      <c r="AQ839" s="141">
        <f t="shared" ref="AQ839:AQ841" si="4993">IF($H839&gt;0,AO839,0)</f>
        <v>0</v>
      </c>
      <c r="AR839" s="141">
        <f t="shared" ref="AR839:AR841" si="4994">IF(AQ839&gt;0,1,0)</f>
        <v>0</v>
      </c>
      <c r="AS839" s="141">
        <f t="shared" ref="AS839:AS841" si="4995">IF($H839&gt;0,AP839,0)</f>
        <v>0</v>
      </c>
      <c r="AT839" s="141">
        <f t="shared" ref="AT839:AT841" si="4996">IF(AS839&gt;0,1,0)</f>
        <v>0</v>
      </c>
      <c r="AU839" s="141">
        <f>IF($H839&gt;0,#REF!,0)</f>
        <v>0</v>
      </c>
      <c r="AV839" s="141">
        <f t="shared" ref="AV839:AV841" si="4997">IF(AU839&gt;0,1,0)</f>
        <v>0</v>
      </c>
      <c r="AW839" s="141">
        <f>IF($H839&gt;0,#REF!,0)</f>
        <v>0</v>
      </c>
      <c r="AX839" s="141">
        <f t="shared" ref="AX839:AX841" si="4998">IF(AW839&gt;0,1,0)</f>
        <v>0</v>
      </c>
      <c r="AY839" s="247">
        <f t="shared" si="4661"/>
        <v>0</v>
      </c>
      <c r="AZ839" s="85"/>
      <c r="BA839" s="86">
        <v>0</v>
      </c>
    </row>
    <row r="840" spans="1:53" ht="45.75" hidden="1" x14ac:dyDescent="0.65">
      <c r="A840" s="87" t="str">
        <f>IF(E840+G840&gt;0,A838,"")</f>
        <v/>
      </c>
      <c r="B840" s="87" t="str">
        <f>IF(E840+G840&gt;0,B838,"")</f>
        <v/>
      </c>
      <c r="C840" s="76" t="str">
        <f>C839</f>
        <v/>
      </c>
      <c r="D840" s="77" t="s">
        <v>46</v>
      </c>
      <c r="E840" s="78">
        <v>0</v>
      </c>
      <c r="F840" s="137">
        <v>1.5</v>
      </c>
      <c r="G840" s="78">
        <v>0</v>
      </c>
      <c r="H840" s="249">
        <f t="shared" si="4660"/>
        <v>0</v>
      </c>
      <c r="I840" s="80">
        <f>SUMIF(Y$14:AT$14,C840,Y$7:AT$7)</f>
        <v>0</v>
      </c>
      <c r="J840" s="81">
        <f t="shared" si="4977"/>
        <v>0</v>
      </c>
      <c r="K840" s="80">
        <f t="shared" si="4978"/>
        <v>0</v>
      </c>
      <c r="L840" s="81">
        <f t="shared" si="4979"/>
        <v>0</v>
      </c>
      <c r="M840" s="81">
        <f t="shared" si="4980"/>
        <v>0</v>
      </c>
      <c r="N840" s="82"/>
      <c r="O840" s="81">
        <f t="shared" si="4981"/>
        <v>0</v>
      </c>
      <c r="Q840" s="83">
        <f t="shared" si="4686"/>
        <v>153.91</v>
      </c>
      <c r="R840" s="81">
        <f t="shared" si="4982"/>
        <v>0</v>
      </c>
      <c r="S840" s="83">
        <f t="shared" si="4983"/>
        <v>230.87</v>
      </c>
      <c r="T840" s="81">
        <f t="shared" si="4984"/>
        <v>0</v>
      </c>
      <c r="U840" s="81">
        <f t="shared" si="4985"/>
        <v>0</v>
      </c>
      <c r="V840" s="82"/>
      <c r="W840" s="81">
        <f t="shared" si="4986"/>
        <v>0</v>
      </c>
      <c r="X840" s="10"/>
      <c r="Y840" s="151"/>
      <c r="Z840" s="151"/>
      <c r="AA840" s="151"/>
      <c r="AB840" s="151"/>
      <c r="AC840" s="151"/>
      <c r="AD840" s="151"/>
      <c r="AE840" s="159"/>
      <c r="AF840" s="159"/>
      <c r="AG840" s="159"/>
      <c r="AH840" s="159"/>
      <c r="AI840" s="84">
        <f>IF($I840=AI$7,$E840,0)</f>
        <v>0</v>
      </c>
      <c r="AJ840" s="84">
        <f>IF($K840=ROUND(AI$7*$F840,2),$G840,0)</f>
        <v>0</v>
      </c>
      <c r="AK840" s="141">
        <f t="shared" si="4988"/>
        <v>0</v>
      </c>
      <c r="AL840" s="141">
        <f t="shared" si="4989"/>
        <v>0</v>
      </c>
      <c r="AM840" s="141">
        <f t="shared" si="4990"/>
        <v>0</v>
      </c>
      <c r="AN840" s="141">
        <f t="shared" si="4991"/>
        <v>0</v>
      </c>
      <c r="AO840" s="84">
        <f>IF($I840=AO$7,$E840,0)</f>
        <v>0</v>
      </c>
      <c r="AP840" s="84">
        <f>IF($K840=ROUND(AO$7*$F840,2),$G840,0)</f>
        <v>0</v>
      </c>
      <c r="AQ840" s="141">
        <f t="shared" si="4993"/>
        <v>0</v>
      </c>
      <c r="AR840" s="141">
        <f t="shared" si="4994"/>
        <v>0</v>
      </c>
      <c r="AS840" s="141">
        <f t="shared" si="4995"/>
        <v>0</v>
      </c>
      <c r="AT840" s="141">
        <f t="shared" si="4996"/>
        <v>0</v>
      </c>
      <c r="AU840" s="141">
        <f>IF($H840&gt;0,#REF!,0)</f>
        <v>0</v>
      </c>
      <c r="AV840" s="141">
        <f t="shared" si="4997"/>
        <v>0</v>
      </c>
      <c r="AW840" s="141">
        <f>IF($H840&gt;0,#REF!,0)</f>
        <v>0</v>
      </c>
      <c r="AX840" s="141">
        <f t="shared" si="4998"/>
        <v>0</v>
      </c>
      <c r="AY840" s="247">
        <f t="shared" si="4661"/>
        <v>0</v>
      </c>
      <c r="AZ840" s="85"/>
      <c r="BA840" s="86">
        <v>0</v>
      </c>
    </row>
    <row r="841" spans="1:53" ht="45.75" hidden="1" x14ac:dyDescent="0.65">
      <c r="A841" s="87" t="str">
        <f>IF(E841+G841&gt;0,A838,"")</f>
        <v/>
      </c>
      <c r="B841" s="87" t="str">
        <f>IF(E841+G841&gt;0,B838,"")</f>
        <v/>
      </c>
      <c r="C841" s="76" t="str">
        <f>C839</f>
        <v/>
      </c>
      <c r="D841" s="77" t="s">
        <v>46</v>
      </c>
      <c r="E841" s="78">
        <v>0</v>
      </c>
      <c r="F841" s="137">
        <v>1.1000000000000001</v>
      </c>
      <c r="G841" s="78">
        <v>0</v>
      </c>
      <c r="H841" s="249">
        <f t="shared" si="4660"/>
        <v>0</v>
      </c>
      <c r="I841" s="80">
        <f>SUMIF(Y$14:AT$14,C841,Y$7:AT$7)</f>
        <v>0</v>
      </c>
      <c r="J841" s="81">
        <f t="shared" si="4977"/>
        <v>0</v>
      </c>
      <c r="K841" s="80">
        <f t="shared" si="4978"/>
        <v>0</v>
      </c>
      <c r="L841" s="81">
        <f t="shared" si="4979"/>
        <v>0</v>
      </c>
      <c r="M841" s="81">
        <f t="shared" si="4980"/>
        <v>0</v>
      </c>
      <c r="N841" s="82"/>
      <c r="O841" s="81">
        <f t="shared" si="4981"/>
        <v>0</v>
      </c>
      <c r="Q841" s="83">
        <f t="shared" si="4686"/>
        <v>153.91</v>
      </c>
      <c r="R841" s="81">
        <f t="shared" si="4982"/>
        <v>0</v>
      </c>
      <c r="S841" s="83">
        <f t="shared" si="4983"/>
        <v>169.3</v>
      </c>
      <c r="T841" s="81">
        <f t="shared" si="4984"/>
        <v>0</v>
      </c>
      <c r="U841" s="81">
        <f t="shared" si="4985"/>
        <v>0</v>
      </c>
      <c r="V841" s="82"/>
      <c r="W841" s="81">
        <f t="shared" si="4986"/>
        <v>0</v>
      </c>
      <c r="X841" s="10"/>
      <c r="Y841" s="151"/>
      <c r="Z841" s="151"/>
      <c r="AA841" s="151"/>
      <c r="AB841" s="151"/>
      <c r="AC841" s="151"/>
      <c r="AD841" s="151"/>
      <c r="AE841" s="159"/>
      <c r="AF841" s="159"/>
      <c r="AG841" s="159"/>
      <c r="AH841" s="159"/>
      <c r="AI841" s="84">
        <f>IF($I841=AI$7,$E841,0)</f>
        <v>0</v>
      </c>
      <c r="AJ841" s="84">
        <f>IF($K841=ROUND(AI$7*$F841,2),$G841,0)</f>
        <v>0</v>
      </c>
      <c r="AK841" s="141">
        <f t="shared" si="4988"/>
        <v>0</v>
      </c>
      <c r="AL841" s="141">
        <f t="shared" si="4989"/>
        <v>0</v>
      </c>
      <c r="AM841" s="141">
        <f t="shared" si="4990"/>
        <v>0</v>
      </c>
      <c r="AN841" s="141">
        <f t="shared" si="4991"/>
        <v>0</v>
      </c>
      <c r="AO841" s="84">
        <f>IF($I841=AO$7,$E841,0)</f>
        <v>0</v>
      </c>
      <c r="AP841" s="84">
        <f>IF($K841=ROUND(AO$7*$F841,2),$G841,0)</f>
        <v>0</v>
      </c>
      <c r="AQ841" s="141">
        <f t="shared" si="4993"/>
        <v>0</v>
      </c>
      <c r="AR841" s="141">
        <f t="shared" si="4994"/>
        <v>0</v>
      </c>
      <c r="AS841" s="141">
        <f t="shared" si="4995"/>
        <v>0</v>
      </c>
      <c r="AT841" s="141">
        <f t="shared" si="4996"/>
        <v>0</v>
      </c>
      <c r="AU841" s="141">
        <f>IF($H841&gt;0,#REF!,0)</f>
        <v>0</v>
      </c>
      <c r="AV841" s="141">
        <f t="shared" si="4997"/>
        <v>0</v>
      </c>
      <c r="AW841" s="141">
        <f>IF($H841&gt;0,#REF!,0)</f>
        <v>0</v>
      </c>
      <c r="AX841" s="141">
        <f t="shared" si="4998"/>
        <v>0</v>
      </c>
      <c r="AY841" s="247">
        <f t="shared" si="4661"/>
        <v>0</v>
      </c>
      <c r="AZ841" s="85"/>
      <c r="BA841" s="86">
        <v>0</v>
      </c>
    </row>
    <row r="842" spans="1:53" ht="45.75" x14ac:dyDescent="0.65">
      <c r="A842" s="164" t="s">
        <v>393</v>
      </c>
      <c r="B842" s="164" t="s">
        <v>394</v>
      </c>
      <c r="C842" s="166">
        <v>8</v>
      </c>
      <c r="D842" s="167" t="s">
        <v>395</v>
      </c>
      <c r="E842" s="169">
        <v>980.53599999999994</v>
      </c>
      <c r="F842" s="168"/>
      <c r="G842" s="169"/>
      <c r="H842" s="249">
        <f t="shared" si="4660"/>
        <v>0.98053599999999996</v>
      </c>
      <c r="I842" s="170">
        <f>SUMIF(Y$14:AY$14,C842,Y$6:AY$6)</f>
        <v>671.84</v>
      </c>
      <c r="J842" s="171">
        <f t="shared" si="4977"/>
        <v>961.45</v>
      </c>
      <c r="K842" s="170"/>
      <c r="L842" s="171"/>
      <c r="M842" s="171"/>
      <c r="N842" s="172"/>
      <c r="O842" s="171">
        <f t="shared" si="4981"/>
        <v>961.45</v>
      </c>
      <c r="Q842" s="83"/>
      <c r="R842" s="81"/>
      <c r="S842" s="83"/>
      <c r="T842" s="81"/>
      <c r="U842" s="81"/>
      <c r="V842" s="82"/>
      <c r="W842" s="81"/>
      <c r="X842" s="10"/>
      <c r="Y842" s="151"/>
      <c r="Z842" s="151"/>
      <c r="AA842" s="151"/>
      <c r="AB842" s="151"/>
      <c r="AC842" s="151"/>
      <c r="AD842" s="151"/>
      <c r="AE842" s="160"/>
      <c r="AF842" s="160"/>
      <c r="AG842" s="160"/>
      <c r="AH842" s="160"/>
      <c r="AI842" s="84"/>
      <c r="AJ842" s="84"/>
      <c r="AK842" s="142"/>
      <c r="AL842" s="142"/>
      <c r="AM842" s="142"/>
      <c r="AN842" s="142"/>
      <c r="AO842" s="84"/>
      <c r="AP842" s="84"/>
      <c r="AQ842" s="142"/>
      <c r="AR842" s="142"/>
      <c r="AS842" s="142"/>
      <c r="AT842" s="142"/>
      <c r="AU842" s="142"/>
      <c r="AV842" s="142"/>
      <c r="AW842" s="142"/>
      <c r="AX842" s="142"/>
      <c r="AY842" s="247">
        <f t="shared" si="4661"/>
        <v>0.60936000000000001</v>
      </c>
      <c r="AZ842" s="85"/>
      <c r="BA842" s="86">
        <v>609.36</v>
      </c>
    </row>
    <row r="843" spans="1:53" ht="46.5" thickBot="1" x14ac:dyDescent="0.7">
      <c r="A843" s="165" t="s">
        <v>46</v>
      </c>
      <c r="B843" s="165" t="s">
        <v>46</v>
      </c>
      <c r="C843" s="166" t="s">
        <v>46</v>
      </c>
      <c r="D843" s="167" t="s">
        <v>46</v>
      </c>
      <c r="E843" s="169">
        <v>0</v>
      </c>
      <c r="F843" s="168"/>
      <c r="G843" s="169"/>
      <c r="H843" s="249">
        <f t="shared" si="4660"/>
        <v>0</v>
      </c>
      <c r="I843" s="170">
        <f>SUMIF(Y$14:AY$14,C843,Y$6:AY$6)</f>
        <v>0</v>
      </c>
      <c r="J843" s="171">
        <f t="shared" si="4977"/>
        <v>0</v>
      </c>
      <c r="K843" s="170"/>
      <c r="L843" s="171"/>
      <c r="M843" s="171"/>
      <c r="N843" s="172"/>
      <c r="O843" s="171">
        <f t="shared" si="4981"/>
        <v>0</v>
      </c>
      <c r="Q843" s="83"/>
      <c r="R843" s="81"/>
      <c r="S843" s="83"/>
      <c r="T843" s="81"/>
      <c r="U843" s="81"/>
      <c r="V843" s="82"/>
      <c r="W843" s="81"/>
      <c r="X843" s="10"/>
      <c r="Y843" s="151"/>
      <c r="Z843" s="151"/>
      <c r="AA843" s="151"/>
      <c r="AB843" s="151"/>
      <c r="AC843" s="151"/>
      <c r="AD843" s="151"/>
      <c r="AE843" s="160"/>
      <c r="AF843" s="160"/>
      <c r="AG843" s="160"/>
      <c r="AH843" s="160"/>
      <c r="AI843" s="84"/>
      <c r="AJ843" s="84"/>
      <c r="AK843" s="142"/>
      <c r="AL843" s="142"/>
      <c r="AM843" s="142"/>
      <c r="AN843" s="142"/>
      <c r="AO843" s="84"/>
      <c r="AP843" s="84"/>
      <c r="AQ843" s="142"/>
      <c r="AR843" s="142"/>
      <c r="AS843" s="142"/>
      <c r="AT843" s="142"/>
      <c r="AU843" s="142"/>
      <c r="AV843" s="142"/>
      <c r="AW843" s="142"/>
      <c r="AX843" s="142"/>
      <c r="AY843" s="247" t="e">
        <f t="shared" si="4661"/>
        <v>#VALUE!</v>
      </c>
      <c r="AZ843" s="85"/>
      <c r="BA843" s="86" t="s">
        <v>46</v>
      </c>
    </row>
    <row r="844" spans="1:53" ht="46.5" hidden="1" thickBot="1" x14ac:dyDescent="0.7">
      <c r="A844" s="156" t="s">
        <v>46</v>
      </c>
      <c r="B844" s="75" t="s">
        <v>46</v>
      </c>
      <c r="C844" s="76" t="s">
        <v>46</v>
      </c>
      <c r="D844" s="77" t="s">
        <v>46</v>
      </c>
      <c r="E844" s="88">
        <v>0</v>
      </c>
      <c r="F844" s="79"/>
      <c r="G844" s="78"/>
      <c r="H844" s="249">
        <f t="shared" si="4660"/>
        <v>0</v>
      </c>
      <c r="I844" s="80">
        <f t="shared" ref="I844:I851" si="4999">SUMIF(Y$14:AT$14,C844,Y$6:AT$6)</f>
        <v>0</v>
      </c>
      <c r="J844" s="81">
        <f t="shared" si="4977"/>
        <v>0</v>
      </c>
      <c r="K844" s="80"/>
      <c r="L844" s="81"/>
      <c r="M844" s="81"/>
      <c r="N844" s="82">
        <f t="shared" ref="N844:N851" si="5000">ROUND(J844*0.2,2)+ROUND(L844*0.2,2)</f>
        <v>0</v>
      </c>
      <c r="O844" s="81">
        <f t="shared" si="4981"/>
        <v>0</v>
      </c>
      <c r="Q844" s="83"/>
      <c r="R844" s="81"/>
      <c r="S844" s="83"/>
      <c r="T844" s="81"/>
      <c r="U844" s="81"/>
      <c r="V844" s="82"/>
      <c r="W844" s="81"/>
      <c r="X844" s="10"/>
      <c r="Y844" s="151"/>
      <c r="Z844" s="151"/>
      <c r="AA844" s="151"/>
      <c r="AB844" s="151"/>
      <c r="AC844" s="151"/>
      <c r="AD844" s="151"/>
      <c r="AE844" s="160"/>
      <c r="AF844" s="160"/>
      <c r="AG844" s="160"/>
      <c r="AH844" s="160"/>
      <c r="AI844" s="84"/>
      <c r="AJ844" s="84"/>
      <c r="AK844" s="142"/>
      <c r="AL844" s="142"/>
      <c r="AM844" s="142"/>
      <c r="AN844" s="142"/>
      <c r="AO844" s="84"/>
      <c r="AP844" s="84"/>
      <c r="AQ844" s="142"/>
      <c r="AR844" s="142"/>
      <c r="AS844" s="142"/>
      <c r="AT844" s="142"/>
      <c r="AU844" s="142"/>
      <c r="AV844" s="142"/>
      <c r="AW844" s="142"/>
      <c r="AX844" s="142"/>
      <c r="AY844" s="247" t="e">
        <f t="shared" si="4661"/>
        <v>#VALUE!</v>
      </c>
      <c r="AZ844" s="85"/>
      <c r="BA844" s="86" t="s">
        <v>46</v>
      </c>
    </row>
    <row r="845" spans="1:53" ht="46.5" hidden="1" thickBot="1" x14ac:dyDescent="0.7">
      <c r="A845" s="156" t="s">
        <v>46</v>
      </c>
      <c r="B845" s="75" t="s">
        <v>46</v>
      </c>
      <c r="C845" s="76" t="s">
        <v>46</v>
      </c>
      <c r="D845" s="77" t="s">
        <v>46</v>
      </c>
      <c r="E845" s="88">
        <v>0</v>
      </c>
      <c r="F845" s="79"/>
      <c r="G845" s="78"/>
      <c r="H845" s="249">
        <f t="shared" si="4660"/>
        <v>0</v>
      </c>
      <c r="I845" s="80">
        <f t="shared" si="4999"/>
        <v>0</v>
      </c>
      <c r="J845" s="81">
        <f t="shared" si="4977"/>
        <v>0</v>
      </c>
      <c r="K845" s="80"/>
      <c r="L845" s="81"/>
      <c r="M845" s="81"/>
      <c r="N845" s="82">
        <f t="shared" si="5000"/>
        <v>0</v>
      </c>
      <c r="O845" s="81">
        <f t="shared" si="4981"/>
        <v>0</v>
      </c>
      <c r="Q845" s="83"/>
      <c r="R845" s="81"/>
      <c r="S845" s="83"/>
      <c r="T845" s="81"/>
      <c r="U845" s="81"/>
      <c r="V845" s="82"/>
      <c r="W845" s="81"/>
      <c r="X845" s="10"/>
      <c r="Y845" s="151"/>
      <c r="Z845" s="151"/>
      <c r="AA845" s="151"/>
      <c r="AB845" s="151"/>
      <c r="AC845" s="151"/>
      <c r="AD845" s="151"/>
      <c r="AE845" s="160"/>
      <c r="AF845" s="160"/>
      <c r="AG845" s="160"/>
      <c r="AH845" s="160"/>
      <c r="AI845" s="84"/>
      <c r="AJ845" s="84"/>
      <c r="AK845" s="142"/>
      <c r="AL845" s="142"/>
      <c r="AM845" s="142"/>
      <c r="AN845" s="142"/>
      <c r="AO845" s="84"/>
      <c r="AP845" s="84"/>
      <c r="AQ845" s="142"/>
      <c r="AR845" s="142"/>
      <c r="AS845" s="142"/>
      <c r="AT845" s="142"/>
      <c r="AU845" s="142"/>
      <c r="AV845" s="142"/>
      <c r="AW845" s="142"/>
      <c r="AX845" s="142"/>
      <c r="AY845" s="247" t="e">
        <f t="shared" si="4661"/>
        <v>#VALUE!</v>
      </c>
      <c r="AZ845" s="85"/>
      <c r="BA845" s="86" t="s">
        <v>46</v>
      </c>
    </row>
    <row r="846" spans="1:53" ht="46.5" hidden="1" thickBot="1" x14ac:dyDescent="0.7">
      <c r="A846" s="156" t="s">
        <v>46</v>
      </c>
      <c r="B846" s="75" t="s">
        <v>46</v>
      </c>
      <c r="C846" s="76">
        <v>8</v>
      </c>
      <c r="D846" s="77" t="s">
        <v>46</v>
      </c>
      <c r="E846" s="88">
        <v>0</v>
      </c>
      <c r="F846" s="79"/>
      <c r="G846" s="78"/>
      <c r="H846" s="249">
        <f t="shared" si="4660"/>
        <v>0</v>
      </c>
      <c r="I846" s="80">
        <f t="shared" si="4999"/>
        <v>0</v>
      </c>
      <c r="J846" s="81">
        <f t="shared" si="4977"/>
        <v>0</v>
      </c>
      <c r="K846" s="80"/>
      <c r="L846" s="81"/>
      <c r="M846" s="81"/>
      <c r="N846" s="82">
        <f t="shared" si="5000"/>
        <v>0</v>
      </c>
      <c r="O846" s="81">
        <f t="shared" si="4981"/>
        <v>0</v>
      </c>
      <c r="Q846" s="83"/>
      <c r="R846" s="81"/>
      <c r="S846" s="83"/>
      <c r="T846" s="81"/>
      <c r="U846" s="81"/>
      <c r="V846" s="82"/>
      <c r="W846" s="81"/>
      <c r="X846" s="10"/>
      <c r="Y846" s="151"/>
      <c r="Z846" s="151"/>
      <c r="AA846" s="151"/>
      <c r="AB846" s="151"/>
      <c r="AC846" s="151"/>
      <c r="AD846" s="151"/>
      <c r="AE846" s="160"/>
      <c r="AF846" s="160"/>
      <c r="AG846" s="160"/>
      <c r="AH846" s="160"/>
      <c r="AI846" s="84"/>
      <c r="AJ846" s="84"/>
      <c r="AK846" s="142"/>
      <c r="AL846" s="142"/>
      <c r="AM846" s="142"/>
      <c r="AN846" s="142"/>
      <c r="AO846" s="84"/>
      <c r="AP846" s="84"/>
      <c r="AQ846" s="142"/>
      <c r="AR846" s="142"/>
      <c r="AS846" s="142"/>
      <c r="AT846" s="142"/>
      <c r="AU846" s="142"/>
      <c r="AV846" s="142"/>
      <c r="AW846" s="142"/>
      <c r="AX846" s="142"/>
      <c r="AY846" s="247">
        <f t="shared" si="4661"/>
        <v>0</v>
      </c>
      <c r="AZ846" s="85"/>
      <c r="BA846" s="86">
        <v>0</v>
      </c>
    </row>
    <row r="847" spans="1:53" ht="46.5" hidden="1" thickBot="1" x14ac:dyDescent="0.7">
      <c r="A847" s="156" t="s">
        <v>46</v>
      </c>
      <c r="B847" s="75" t="s">
        <v>46</v>
      </c>
      <c r="C847" s="76">
        <v>8</v>
      </c>
      <c r="D847" s="77" t="s">
        <v>46</v>
      </c>
      <c r="E847" s="88">
        <v>0</v>
      </c>
      <c r="F847" s="79"/>
      <c r="G847" s="78"/>
      <c r="H847" s="249">
        <f t="shared" si="4660"/>
        <v>0</v>
      </c>
      <c r="I847" s="80">
        <f t="shared" si="4999"/>
        <v>0</v>
      </c>
      <c r="J847" s="81">
        <f t="shared" si="4977"/>
        <v>0</v>
      </c>
      <c r="K847" s="80"/>
      <c r="L847" s="81"/>
      <c r="M847" s="81"/>
      <c r="N847" s="82">
        <f t="shared" si="5000"/>
        <v>0</v>
      </c>
      <c r="O847" s="81">
        <f t="shared" si="4981"/>
        <v>0</v>
      </c>
      <c r="Q847" s="83"/>
      <c r="R847" s="81"/>
      <c r="S847" s="83"/>
      <c r="T847" s="81"/>
      <c r="U847" s="81"/>
      <c r="V847" s="82"/>
      <c r="W847" s="81"/>
      <c r="X847" s="10"/>
      <c r="Y847" s="151"/>
      <c r="Z847" s="151"/>
      <c r="AA847" s="151"/>
      <c r="AB847" s="151"/>
      <c r="AC847" s="151"/>
      <c r="AD847" s="151"/>
      <c r="AE847" s="160"/>
      <c r="AF847" s="160"/>
      <c r="AG847" s="160"/>
      <c r="AH847" s="160"/>
      <c r="AI847" s="84"/>
      <c r="AJ847" s="84"/>
      <c r="AK847" s="142"/>
      <c r="AL847" s="142"/>
      <c r="AM847" s="142"/>
      <c r="AN847" s="142"/>
      <c r="AO847" s="84"/>
      <c r="AP847" s="84"/>
      <c r="AQ847" s="142"/>
      <c r="AR847" s="142"/>
      <c r="AS847" s="142"/>
      <c r="AT847" s="142"/>
      <c r="AU847" s="142"/>
      <c r="AV847" s="142"/>
      <c r="AW847" s="142"/>
      <c r="AX847" s="142"/>
      <c r="AY847" s="247">
        <f t="shared" si="4661"/>
        <v>0</v>
      </c>
      <c r="AZ847" s="85"/>
      <c r="BA847" s="86">
        <v>0</v>
      </c>
    </row>
    <row r="848" spans="1:53" ht="46.5" hidden="1" thickBot="1" x14ac:dyDescent="0.7">
      <c r="A848" s="156" t="s">
        <v>46</v>
      </c>
      <c r="B848" s="75" t="s">
        <v>46</v>
      </c>
      <c r="C848" s="76">
        <v>8</v>
      </c>
      <c r="D848" s="77" t="s">
        <v>46</v>
      </c>
      <c r="E848" s="88">
        <v>0</v>
      </c>
      <c r="F848" s="79"/>
      <c r="G848" s="78"/>
      <c r="H848" s="249">
        <f t="shared" si="4660"/>
        <v>0</v>
      </c>
      <c r="I848" s="80">
        <f t="shared" si="4999"/>
        <v>0</v>
      </c>
      <c r="J848" s="81">
        <f t="shared" si="4977"/>
        <v>0</v>
      </c>
      <c r="K848" s="80"/>
      <c r="L848" s="81"/>
      <c r="M848" s="81"/>
      <c r="N848" s="82">
        <f t="shared" si="5000"/>
        <v>0</v>
      </c>
      <c r="O848" s="81">
        <f t="shared" si="4981"/>
        <v>0</v>
      </c>
      <c r="Q848" s="83"/>
      <c r="R848" s="81"/>
      <c r="S848" s="83"/>
      <c r="T848" s="81"/>
      <c r="U848" s="81"/>
      <c r="V848" s="82"/>
      <c r="W848" s="81"/>
      <c r="X848" s="10"/>
      <c r="Y848" s="151"/>
      <c r="Z848" s="151"/>
      <c r="AA848" s="151"/>
      <c r="AB848" s="151"/>
      <c r="AC848" s="151"/>
      <c r="AD848" s="151"/>
      <c r="AE848" s="160"/>
      <c r="AF848" s="160"/>
      <c r="AG848" s="160"/>
      <c r="AH848" s="160"/>
      <c r="AI848" s="84"/>
      <c r="AJ848" s="84"/>
      <c r="AK848" s="142"/>
      <c r="AL848" s="142"/>
      <c r="AM848" s="142"/>
      <c r="AN848" s="142"/>
      <c r="AO848" s="84"/>
      <c r="AP848" s="84"/>
      <c r="AQ848" s="142"/>
      <c r="AR848" s="142"/>
      <c r="AS848" s="142"/>
      <c r="AT848" s="142"/>
      <c r="AU848" s="142"/>
      <c r="AV848" s="142"/>
      <c r="AW848" s="142"/>
      <c r="AX848" s="142"/>
      <c r="AY848" s="247">
        <f t="shared" si="4661"/>
        <v>0</v>
      </c>
      <c r="AZ848" s="85"/>
      <c r="BA848" s="86">
        <v>0</v>
      </c>
    </row>
    <row r="849" spans="1:53" ht="46.5" hidden="1" thickBot="1" x14ac:dyDescent="0.7">
      <c r="A849" s="156" t="s">
        <v>46</v>
      </c>
      <c r="B849" s="75" t="s">
        <v>46</v>
      </c>
      <c r="C849" s="76">
        <v>8</v>
      </c>
      <c r="D849" s="77" t="s">
        <v>46</v>
      </c>
      <c r="E849" s="88">
        <v>0</v>
      </c>
      <c r="F849" s="79"/>
      <c r="G849" s="78"/>
      <c r="H849" s="249">
        <f t="shared" ref="H849:H852" si="5001">(E849+G849)/1000</f>
        <v>0</v>
      </c>
      <c r="I849" s="80">
        <f t="shared" si="4999"/>
        <v>0</v>
      </c>
      <c r="J849" s="81">
        <f t="shared" si="4977"/>
        <v>0</v>
      </c>
      <c r="K849" s="80"/>
      <c r="L849" s="81"/>
      <c r="M849" s="81"/>
      <c r="N849" s="82">
        <f t="shared" si="5000"/>
        <v>0</v>
      </c>
      <c r="O849" s="81">
        <f t="shared" si="4981"/>
        <v>0</v>
      </c>
      <c r="Q849" s="83"/>
      <c r="R849" s="81"/>
      <c r="S849" s="83"/>
      <c r="T849" s="81"/>
      <c r="U849" s="81"/>
      <c r="V849" s="82"/>
      <c r="W849" s="81"/>
      <c r="X849" s="10"/>
      <c r="Y849" s="151"/>
      <c r="Z849" s="151"/>
      <c r="AA849" s="151"/>
      <c r="AB849" s="151"/>
      <c r="AC849" s="151"/>
      <c r="AD849" s="151"/>
      <c r="AE849" s="160"/>
      <c r="AF849" s="160"/>
      <c r="AG849" s="160"/>
      <c r="AH849" s="160"/>
      <c r="AI849" s="84"/>
      <c r="AJ849" s="84"/>
      <c r="AK849" s="142"/>
      <c r="AL849" s="142"/>
      <c r="AM849" s="142"/>
      <c r="AN849" s="142"/>
      <c r="AO849" s="84"/>
      <c r="AP849" s="84"/>
      <c r="AQ849" s="142"/>
      <c r="AR849" s="142"/>
      <c r="AS849" s="142"/>
      <c r="AT849" s="142"/>
      <c r="AU849" s="142"/>
      <c r="AV849" s="142"/>
      <c r="AW849" s="142"/>
      <c r="AX849" s="142"/>
      <c r="AY849" s="247">
        <f t="shared" ref="AY849:AY852" si="5002">BA849/1000</f>
        <v>0</v>
      </c>
      <c r="AZ849" s="85"/>
      <c r="BA849" s="86">
        <v>0</v>
      </c>
    </row>
    <row r="850" spans="1:53" ht="46.5" hidden="1" thickBot="1" x14ac:dyDescent="0.7">
      <c r="A850" s="156" t="s">
        <v>46</v>
      </c>
      <c r="B850" s="75" t="s">
        <v>46</v>
      </c>
      <c r="C850" s="76" t="s">
        <v>46</v>
      </c>
      <c r="D850" s="77" t="s">
        <v>46</v>
      </c>
      <c r="E850" s="88">
        <v>0</v>
      </c>
      <c r="F850" s="79"/>
      <c r="G850" s="78"/>
      <c r="H850" s="249">
        <f t="shared" si="5001"/>
        <v>0</v>
      </c>
      <c r="I850" s="80">
        <f t="shared" si="4999"/>
        <v>0</v>
      </c>
      <c r="J850" s="81">
        <f t="shared" si="4977"/>
        <v>0</v>
      </c>
      <c r="K850" s="80"/>
      <c r="L850" s="81"/>
      <c r="M850" s="81"/>
      <c r="N850" s="82">
        <f t="shared" si="5000"/>
        <v>0</v>
      </c>
      <c r="O850" s="81">
        <f t="shared" si="4981"/>
        <v>0</v>
      </c>
      <c r="Q850" s="83"/>
      <c r="R850" s="81"/>
      <c r="S850" s="83"/>
      <c r="T850" s="81"/>
      <c r="U850" s="81"/>
      <c r="V850" s="82"/>
      <c r="W850" s="81"/>
      <c r="X850" s="10"/>
      <c r="Y850" s="151"/>
      <c r="Z850" s="151"/>
      <c r="AA850" s="151"/>
      <c r="AB850" s="151"/>
      <c r="AC850" s="151"/>
      <c r="AD850" s="151"/>
      <c r="AE850" s="160"/>
      <c r="AF850" s="160"/>
      <c r="AG850" s="160"/>
      <c r="AH850" s="160"/>
      <c r="AI850" s="84"/>
      <c r="AJ850" s="84"/>
      <c r="AK850" s="142"/>
      <c r="AL850" s="142"/>
      <c r="AM850" s="142"/>
      <c r="AN850" s="142"/>
      <c r="AO850" s="84"/>
      <c r="AP850" s="84"/>
      <c r="AQ850" s="142"/>
      <c r="AR850" s="142"/>
      <c r="AS850" s="142"/>
      <c r="AT850" s="142"/>
      <c r="AU850" s="142"/>
      <c r="AV850" s="142"/>
      <c r="AW850" s="142"/>
      <c r="AX850" s="142"/>
      <c r="AY850" s="247" t="e">
        <f t="shared" si="5002"/>
        <v>#VALUE!</v>
      </c>
      <c r="AZ850" s="85"/>
      <c r="BA850" s="86" t="s">
        <v>46</v>
      </c>
    </row>
    <row r="851" spans="1:53" ht="46.5" hidden="1" thickBot="1" x14ac:dyDescent="0.7">
      <c r="A851" s="156" t="s">
        <v>46</v>
      </c>
      <c r="B851" s="75" t="s">
        <v>46</v>
      </c>
      <c r="C851" s="76" t="s">
        <v>46</v>
      </c>
      <c r="D851" s="77" t="s">
        <v>46</v>
      </c>
      <c r="E851" s="88">
        <v>0</v>
      </c>
      <c r="F851" s="79"/>
      <c r="G851" s="78"/>
      <c r="H851" s="249">
        <f t="shared" si="5001"/>
        <v>0</v>
      </c>
      <c r="I851" s="80">
        <f t="shared" si="4999"/>
        <v>0</v>
      </c>
      <c r="J851" s="81">
        <f t="shared" si="4977"/>
        <v>0</v>
      </c>
      <c r="K851" s="80"/>
      <c r="L851" s="81"/>
      <c r="M851" s="81"/>
      <c r="N851" s="82">
        <f t="shared" si="5000"/>
        <v>0</v>
      </c>
      <c r="O851" s="81">
        <f t="shared" si="4981"/>
        <v>0</v>
      </c>
      <c r="Q851" s="83"/>
      <c r="R851" s="81"/>
      <c r="S851" s="83"/>
      <c r="T851" s="81"/>
      <c r="U851" s="81"/>
      <c r="V851" s="82"/>
      <c r="W851" s="81"/>
      <c r="X851" s="10"/>
      <c r="Y851" s="151"/>
      <c r="Z851" s="151"/>
      <c r="AA851" s="151"/>
      <c r="AB851" s="151"/>
      <c r="AC851" s="151"/>
      <c r="AD851" s="151"/>
      <c r="AE851" s="160"/>
      <c r="AF851" s="160"/>
      <c r="AG851" s="160"/>
      <c r="AH851" s="160"/>
      <c r="AI851" s="84"/>
      <c r="AJ851" s="84"/>
      <c r="AK851" s="142"/>
      <c r="AL851" s="142"/>
      <c r="AM851" s="142"/>
      <c r="AN851" s="142"/>
      <c r="AO851" s="84"/>
      <c r="AP851" s="84"/>
      <c r="AQ851" s="142"/>
      <c r="AR851" s="142"/>
      <c r="AS851" s="142"/>
      <c r="AT851" s="142"/>
      <c r="AU851" s="142"/>
      <c r="AV851" s="142"/>
      <c r="AW851" s="142"/>
      <c r="AX851" s="142"/>
      <c r="AY851" s="247" t="e">
        <f t="shared" si="5002"/>
        <v>#VALUE!</v>
      </c>
      <c r="AZ851" s="85"/>
      <c r="BA851" s="86" t="s">
        <v>46</v>
      </c>
    </row>
    <row r="852" spans="1:53" s="105" customFormat="1" ht="91.5" thickTop="1" thickBot="1" x14ac:dyDescent="1.2">
      <c r="A852" s="157" t="s">
        <v>43</v>
      </c>
      <c r="B852" s="90" t="s">
        <v>33</v>
      </c>
      <c r="C852" s="91"/>
      <c r="D852" s="91"/>
      <c r="E852" s="92">
        <f>SUM(E16:E851)</f>
        <v>2432.7289999999998</v>
      </c>
      <c r="F852" s="93"/>
      <c r="G852" s="92">
        <f>SUM(G16:G851)</f>
        <v>4.3259999999999996</v>
      </c>
      <c r="H852" s="249">
        <f t="shared" si="5001"/>
        <v>2.437055</v>
      </c>
      <c r="I852" s="95"/>
      <c r="J852" s="96">
        <f>SUM(J16:J851)</f>
        <v>1186.73</v>
      </c>
      <c r="K852" s="96"/>
      <c r="L852" s="96">
        <f>SUM(L16:L851)</f>
        <v>0</v>
      </c>
      <c r="M852" s="96">
        <f>SUM(M16:M851)</f>
        <v>-13.78</v>
      </c>
      <c r="N852" s="97">
        <f>SUM(N16:N851)</f>
        <v>0</v>
      </c>
      <c r="O852" s="98">
        <f>SUM(O16:O851)</f>
        <v>1186.73</v>
      </c>
      <c r="P852" s="99">
        <f>O852+W852</f>
        <v>225692.46000000005</v>
      </c>
      <c r="Q852" s="100"/>
      <c r="R852" s="96">
        <f>SUM(R16:R851)</f>
        <v>223507.00999999998</v>
      </c>
      <c r="S852" s="101"/>
      <c r="T852" s="96">
        <f>SUM(T16:T851)</f>
        <v>998.72</v>
      </c>
      <c r="U852" s="96">
        <f>SUM(U16:U851)</f>
        <v>332.88</v>
      </c>
      <c r="V852" s="102">
        <f>SUM(V16:V851)</f>
        <v>0</v>
      </c>
      <c r="W852" s="103">
        <f>SUM(W16:W851)</f>
        <v>224505.73000000004</v>
      </c>
      <c r="X852" s="100"/>
      <c r="Y852" s="152"/>
      <c r="Z852" s="152"/>
      <c r="AA852" s="152"/>
      <c r="AB852" s="152"/>
      <c r="AC852" s="152"/>
      <c r="AD852" s="152"/>
      <c r="AE852" s="161"/>
      <c r="AF852" s="161"/>
      <c r="AG852" s="161"/>
      <c r="AH852" s="161"/>
      <c r="AI852" s="104">
        <f>SUM(AI16:AI851)</f>
        <v>574.24099999999999</v>
      </c>
      <c r="AJ852" s="104">
        <f>SUM(AJ16:AJ851)</f>
        <v>0</v>
      </c>
      <c r="AK852" s="143">
        <f>SUM(AK16:AK851)</f>
        <v>574.24099999999999</v>
      </c>
      <c r="AL852" s="143"/>
      <c r="AM852" s="143">
        <f>SUM(AM16:AM851)</f>
        <v>0</v>
      </c>
      <c r="AN852" s="143"/>
      <c r="AO852" s="104">
        <f>SUM(AO16:AO851)</f>
        <v>565.85599999999999</v>
      </c>
      <c r="AP852" s="104">
        <f>SUM(AP16:AP851)</f>
        <v>1.2E-2</v>
      </c>
      <c r="AQ852" s="143">
        <f>SUM(AQ16:AQ851)</f>
        <v>565.85599999999999</v>
      </c>
      <c r="AR852" s="143"/>
      <c r="AS852" s="143">
        <f>SUM(AS16:AS851)</f>
        <v>1.2E-2</v>
      </c>
      <c r="AT852" s="143"/>
      <c r="AU852" s="143" t="e">
        <f>SUM(AU16:AU851)</f>
        <v>#REF!</v>
      </c>
      <c r="AV852" s="143"/>
      <c r="AW852" s="143" t="e">
        <f>SUM(AW16:AW851)</f>
        <v>#REF!</v>
      </c>
      <c r="AX852" s="143"/>
      <c r="AY852" s="247">
        <f t="shared" si="5002"/>
        <v>2.4928029999999999</v>
      </c>
      <c r="BA852" s="106">
        <f>SUM(BA16:BA851)</f>
        <v>2492.8029999999999</v>
      </c>
    </row>
    <row r="853" spans="1:53" s="121" customFormat="1" ht="32.25" thickTop="1" x14ac:dyDescent="0.5">
      <c r="A853" s="107" t="s">
        <v>34</v>
      </c>
      <c r="B853" s="108"/>
      <c r="C853" s="109"/>
      <c r="D853" s="109"/>
      <c r="E853" s="110"/>
      <c r="F853" s="111"/>
      <c r="G853" s="110">
        <f>SUMIF($F$16:$F$851,1.5,G$16:G$851)</f>
        <v>4.3259999999999996</v>
      </c>
      <c r="H853" s="112"/>
      <c r="I853" s="113"/>
      <c r="J853" s="114"/>
      <c r="K853" s="114"/>
      <c r="L853" s="114">
        <f>SUMIF($F$16:$F$851,1.5,L$16:L$851)</f>
        <v>0</v>
      </c>
      <c r="M853" s="114">
        <f>SUMIF($F$16:$F$851,1.5,M$16:M$851)</f>
        <v>-13.78</v>
      </c>
      <c r="N853" s="115"/>
      <c r="O853" s="116"/>
      <c r="P853" s="117"/>
      <c r="Q853" s="118"/>
      <c r="R853" s="118"/>
      <c r="S853" s="118"/>
      <c r="T853" s="118"/>
      <c r="U853" s="118"/>
      <c r="V853" s="118"/>
      <c r="W853" s="118"/>
      <c r="X853" s="118"/>
      <c r="Y853" s="153"/>
      <c r="Z853" s="153"/>
      <c r="AA853" s="153"/>
      <c r="AB853" s="153"/>
      <c r="AC853" s="153"/>
      <c r="AD853" s="153"/>
      <c r="AE853" s="162"/>
      <c r="AF853" s="162"/>
      <c r="AG853" s="162"/>
      <c r="AH853" s="162"/>
      <c r="AI853" s="119"/>
      <c r="AJ853" s="119">
        <f>SUMIF($F$16:$F$851,1.5,AJ$16:AJ$851)</f>
        <v>0</v>
      </c>
      <c r="AK853" s="144"/>
      <c r="AL853" s="144"/>
      <c r="AM853" s="144">
        <f>SUMIF($F$16:$F$851,1.5,AM$16:AM$851)</f>
        <v>0</v>
      </c>
      <c r="AN853" s="144"/>
      <c r="AO853" s="116"/>
      <c r="AP853" s="119">
        <f>SUMIF($F$16:$F$851,1.5,AP$16:AP$851)</f>
        <v>1.2E-2</v>
      </c>
      <c r="AQ853" s="144"/>
      <c r="AR853" s="144"/>
      <c r="AS853" s="144">
        <f>SUMIF($F$16:$F$851,1.5,AS$16:AS$851)</f>
        <v>1.2E-2</v>
      </c>
      <c r="AT853" s="144"/>
      <c r="AU853" s="144"/>
      <c r="AV853" s="144"/>
      <c r="AW853" s="144" t="e">
        <f>SUMIF($F$16:$F$851,1.5,AW$16:AW$851)</f>
        <v>#REF!</v>
      </c>
      <c r="AX853" s="144"/>
      <c r="AY853" s="120"/>
    </row>
    <row r="854" spans="1:53" s="105" customFormat="1" ht="62.25" x14ac:dyDescent="0.9">
      <c r="A854" s="107" t="s">
        <v>35</v>
      </c>
      <c r="B854" s="90"/>
      <c r="C854" s="91"/>
      <c r="D854" s="91"/>
      <c r="E854" s="92"/>
      <c r="F854" s="93"/>
      <c r="G854" s="110">
        <f>SUMIF($F$16:$F$851,1.1,G$16:G$851)</f>
        <v>0</v>
      </c>
      <c r="H854" s="94"/>
      <c r="I854" s="95"/>
      <c r="J854" s="96"/>
      <c r="K854" s="114"/>
      <c r="L854" s="114">
        <f>SUMIF($F$16:$F$851,1.1,L$16:L$851)</f>
        <v>0</v>
      </c>
      <c r="M854" s="114">
        <f>SUMIF($F$16:$F$851,1.1,M$16:M$851)</f>
        <v>0</v>
      </c>
      <c r="N854" s="115"/>
      <c r="O854" s="116"/>
      <c r="P854" s="118"/>
      <c r="Q854" s="118"/>
      <c r="R854" s="118"/>
      <c r="S854" s="118"/>
      <c r="T854" s="118"/>
      <c r="U854" s="118"/>
      <c r="V854" s="118"/>
      <c r="W854" s="118"/>
      <c r="X854" s="118"/>
      <c r="Y854" s="153"/>
      <c r="Z854" s="153"/>
      <c r="AA854" s="153"/>
      <c r="AB854" s="153"/>
      <c r="AC854" s="153"/>
      <c r="AD854" s="153"/>
      <c r="AE854" s="162"/>
      <c r="AF854" s="162"/>
      <c r="AG854" s="162"/>
      <c r="AH854" s="162"/>
      <c r="AI854" s="119"/>
      <c r="AJ854" s="119">
        <f>SUMIF($F$16:$F$851,1.1,AJ$16:AJ$851)</f>
        <v>0</v>
      </c>
      <c r="AK854" s="144"/>
      <c r="AL854" s="144"/>
      <c r="AM854" s="144">
        <f>SUMIF($F$16:$F$851,1.1,AM$16:AM$851)</f>
        <v>0</v>
      </c>
      <c r="AN854" s="144"/>
      <c r="AO854" s="116"/>
      <c r="AP854" s="119">
        <f>SUMIF($F$16:$F$851,1.1,AP$16:AP$851)</f>
        <v>0</v>
      </c>
      <c r="AQ854" s="144"/>
      <c r="AR854" s="144"/>
      <c r="AS854" s="144">
        <f>SUMIF($F$16:$F$851,1.1,AS$16:AS$851)</f>
        <v>0</v>
      </c>
      <c r="AT854" s="144"/>
      <c r="AU854" s="144"/>
      <c r="AV854" s="144"/>
      <c r="AW854" s="144">
        <f>SUMIF($F$16:$F$851,1.1,AW$16:AW$851)</f>
        <v>0</v>
      </c>
      <c r="AX854" s="144"/>
      <c r="AY854" s="122"/>
    </row>
    <row r="855" spans="1:53" s="105" customFormat="1" ht="63" thickBot="1" x14ac:dyDescent="0.95">
      <c r="A855" s="123"/>
      <c r="B855" s="124" t="s">
        <v>36</v>
      </c>
      <c r="C855" s="125"/>
      <c r="D855" s="125"/>
      <c r="E855" s="126"/>
      <c r="F855" s="127"/>
      <c r="G855" s="126"/>
      <c r="H855" s="128"/>
      <c r="I855" s="129"/>
      <c r="J855" s="130"/>
      <c r="K855" s="130"/>
      <c r="L855" s="130"/>
      <c r="M855" s="130"/>
      <c r="N855" s="131"/>
      <c r="O855" s="132"/>
      <c r="P855" s="133"/>
      <c r="Q855" s="133"/>
      <c r="R855" s="133"/>
      <c r="S855" s="133"/>
      <c r="T855" s="133"/>
      <c r="U855" s="133"/>
      <c r="V855" s="133"/>
      <c r="W855" s="133"/>
      <c r="X855" s="133"/>
      <c r="Y855" s="154"/>
      <c r="Z855" s="155"/>
      <c r="AA855" s="154"/>
      <c r="AB855" s="155"/>
      <c r="AC855" s="154"/>
      <c r="AD855" s="155"/>
      <c r="AE855" s="155"/>
      <c r="AF855" s="155"/>
      <c r="AG855" s="155"/>
      <c r="AH855" s="155"/>
      <c r="AI855" s="134">
        <f>SUMIF($C16:$C851,4,$BA16:$BA851)</f>
        <v>701.18000000000006</v>
      </c>
      <c r="AJ855" s="132"/>
      <c r="AK855" s="132"/>
      <c r="AL855" s="132"/>
      <c r="AM855" s="132"/>
      <c r="AN855" s="132"/>
      <c r="AO855" s="134">
        <f>SUMIF($C16:$C851,5,$BA16:$BA851)</f>
        <v>715.25999999999988</v>
      </c>
      <c r="AP855" s="135"/>
      <c r="AQ855" s="132"/>
      <c r="AR855" s="132"/>
      <c r="AS855" s="132"/>
      <c r="AT855" s="132"/>
      <c r="AU855" s="132"/>
      <c r="AV855" s="132"/>
      <c r="AW855" s="132"/>
      <c r="AX855" s="132"/>
      <c r="AY855" s="134">
        <f>SUMIF($C16:$C851,8,$BA16:$BA851)</f>
        <v>609.36</v>
      </c>
    </row>
    <row r="856" spans="1:53" ht="33.75" thickTop="1" x14ac:dyDescent="0.45">
      <c r="H856" s="136"/>
    </row>
    <row r="857" spans="1:53" s="105" customFormat="1" ht="62.25" x14ac:dyDescent="0.9">
      <c r="A857" s="89" t="s">
        <v>40</v>
      </c>
      <c r="B857" s="1"/>
      <c r="C857" s="2"/>
      <c r="D857" s="1"/>
      <c r="E857" s="29"/>
      <c r="F857" s="30"/>
      <c r="G857" s="29"/>
      <c r="H857" s="136"/>
      <c r="I857" s="6"/>
      <c r="J857" s="174" t="e">
        <f>SUM(AI857,AO857,#REF!,#REF!,AY857)</f>
        <v>#REF!</v>
      </c>
      <c r="K857" s="32"/>
      <c r="L857" s="174" t="e">
        <f>SUM(AJ857,AP857,#REF!,#REF!)</f>
        <v>#REF!</v>
      </c>
      <c r="M857" s="8"/>
      <c r="N857" s="33"/>
      <c r="O857" s="174" t="e">
        <f>J857+L857+J861+L861+N857</f>
        <v>#REF!</v>
      </c>
      <c r="P857" s="174" t="e">
        <f>O857+W857</f>
        <v>#REF!</v>
      </c>
      <c r="Q857" s="100"/>
      <c r="R857" s="174">
        <f>ROUND(($E852-AY852)*$Q$6,2)</f>
        <v>374037.65</v>
      </c>
      <c r="S857" s="175"/>
      <c r="T857" s="174">
        <f>T858+T859</f>
        <v>998.74</v>
      </c>
      <c r="U857" s="118"/>
      <c r="V857" s="118"/>
      <c r="W857" s="174">
        <f>R857+T857+V857</f>
        <v>375036.39</v>
      </c>
      <c r="X857" s="100"/>
      <c r="Y857" s="10"/>
      <c r="Z857" s="10"/>
      <c r="AA857" s="10"/>
      <c r="AB857" s="10"/>
      <c r="AC857" s="163"/>
      <c r="AD857" s="163"/>
      <c r="AE857" s="161"/>
      <c r="AF857" s="161"/>
      <c r="AG857" s="161"/>
      <c r="AH857" s="161"/>
      <c r="AI857" s="173">
        <f>ROUND((SUM(AI$16:AI$841)-SUM(AK$16:AK$841))*AI6,2)</f>
        <v>0</v>
      </c>
      <c r="AJ857" s="173">
        <f>AJ858+AJ859</f>
        <v>0</v>
      </c>
      <c r="AK857" s="143">
        <f>SUM(AK21:AK856)</f>
        <v>1148.482</v>
      </c>
      <c r="AL857" s="143"/>
      <c r="AM857" s="143">
        <f>SUM(AM21:AM856)</f>
        <v>0</v>
      </c>
      <c r="AN857" s="143"/>
      <c r="AO857" s="173">
        <f>ROUND((SUM(AO$16:AO$841)-SUM(AQ$16:AQ$841))*AO6,2)</f>
        <v>0</v>
      </c>
      <c r="AP857" s="173">
        <f>AP858+AP859</f>
        <v>0</v>
      </c>
      <c r="AQ857" s="143">
        <f>SUM(AQ21:AQ856)</f>
        <v>1131.712</v>
      </c>
      <c r="AR857" s="143"/>
      <c r="AS857" s="143">
        <f>SUM(AS21:AS856)</f>
        <v>3.6000000000000004E-2</v>
      </c>
      <c r="AT857" s="143"/>
      <c r="AU857" s="143" t="e">
        <f>SUM(AU21:AU856)</f>
        <v>#REF!</v>
      </c>
      <c r="AV857" s="143"/>
      <c r="AW857" s="143" t="e">
        <f>SUM(AW21:AW856)</f>
        <v>#REF!</v>
      </c>
      <c r="AX857" s="143"/>
      <c r="AY857" s="173" t="e">
        <f>ROUND(SUM(AY842:AY843)*AY6,2)</f>
        <v>#VALUE!</v>
      </c>
      <c r="AZ857" s="11"/>
      <c r="BA857" s="11"/>
    </row>
    <row r="858" spans="1:53" s="121" customFormat="1" ht="33.75" x14ac:dyDescent="0.5">
      <c r="A858" s="107" t="s">
        <v>34</v>
      </c>
      <c r="B858" s="1"/>
      <c r="C858" s="2"/>
      <c r="D858" s="1"/>
      <c r="E858" s="29"/>
      <c r="F858" s="137">
        <v>1.5</v>
      </c>
      <c r="G858" s="29"/>
      <c r="H858" s="136"/>
      <c r="I858" s="6"/>
      <c r="J858" s="32"/>
      <c r="K858" s="32"/>
      <c r="L858" s="173" t="e">
        <f>SUM(AJ858,AP858,#REF!,#REF!)</f>
        <v>#REF!</v>
      </c>
      <c r="M858" s="8"/>
      <c r="N858" s="33"/>
      <c r="O858" s="33"/>
      <c r="P858" s="117"/>
      <c r="Q858" s="118"/>
      <c r="R858" s="32"/>
      <c r="S858" s="32"/>
      <c r="T858" s="173">
        <f>ROUND(G853*ROUND($Q$6*F858,2),2)</f>
        <v>998.74</v>
      </c>
      <c r="U858" s="118"/>
      <c r="V858" s="118"/>
      <c r="W858" s="118"/>
      <c r="X858" s="118"/>
      <c r="Y858" s="10"/>
      <c r="Z858" s="10"/>
      <c r="AA858" s="10"/>
      <c r="AB858" s="10"/>
      <c r="AC858" s="153"/>
      <c r="AD858" s="163"/>
      <c r="AE858" s="162"/>
      <c r="AF858" s="162"/>
      <c r="AG858" s="162"/>
      <c r="AH858" s="162"/>
      <c r="AI858" s="119"/>
      <c r="AJ858" s="146">
        <f>ROUND((SUMIF($F$16:$F$841,$F858,AJ$16:AJ$841)-SUMIF($F$16:$F$841,$F858,AM$16:AM$841))*ROUND(AI$6*$F858,2),2)</f>
        <v>0</v>
      </c>
      <c r="AK858" s="144"/>
      <c r="AL858" s="144"/>
      <c r="AM858" s="144">
        <f>SUMIF($F$16:$F$851,1.5,AM$16:AM$851)</f>
        <v>0</v>
      </c>
      <c r="AN858" s="144"/>
      <c r="AO858" s="119"/>
      <c r="AP858" s="146">
        <f>ROUND((SUMIF($F$16:$F$841,$F858,AP$16:AP$841)-SUMIF($F$16:$F$841,$F858,AS$16:AS$841))*ROUND(AO$6*$F858,2),2)</f>
        <v>0</v>
      </c>
      <c r="AQ858" s="144"/>
      <c r="AR858" s="144"/>
      <c r="AS858" s="144">
        <f>SUMIF($F$16:$F$851,1.5,AS$16:AS$851)</f>
        <v>1.2E-2</v>
      </c>
      <c r="AT858" s="144"/>
      <c r="AU858" s="144"/>
      <c r="AV858" s="144"/>
      <c r="AW858" s="144" t="e">
        <f>SUMIF($F$16:$F$851,1.5,AW$16:AW$851)</f>
        <v>#REF!</v>
      </c>
      <c r="AX858" s="144"/>
      <c r="AY858" s="12"/>
      <c r="AZ858" s="11"/>
      <c r="BA858" s="11"/>
    </row>
    <row r="859" spans="1:53" s="105" customFormat="1" ht="43.5" customHeight="1" x14ac:dyDescent="0.9">
      <c r="A859" s="107" t="s">
        <v>35</v>
      </c>
      <c r="B859" s="1"/>
      <c r="C859" s="2"/>
      <c r="D859" s="1"/>
      <c r="E859" s="29"/>
      <c r="F859" s="137">
        <v>1.1000000000000001</v>
      </c>
      <c r="G859" s="29"/>
      <c r="H859" s="136"/>
      <c r="I859" s="6"/>
      <c r="J859" s="32"/>
      <c r="K859" s="32"/>
      <c r="L859" s="173" t="e">
        <f>SUM(AJ859,AP859,#REF!,#REF!)</f>
        <v>#REF!</v>
      </c>
      <c r="M859" s="8"/>
      <c r="N859" s="33"/>
      <c r="O859" s="33"/>
      <c r="P859" s="118"/>
      <c r="Q859" s="118"/>
      <c r="R859" s="32"/>
      <c r="S859" s="32"/>
      <c r="T859" s="173">
        <f>ROUND(G854*ROUND($Q$6*F859,2),2)</f>
        <v>0</v>
      </c>
      <c r="U859" s="118"/>
      <c r="V859" s="118"/>
      <c r="W859" s="118"/>
      <c r="X859" s="118"/>
      <c r="Y859" s="10"/>
      <c r="Z859" s="10"/>
      <c r="AA859" s="10"/>
      <c r="AB859" s="10"/>
      <c r="AC859" s="153"/>
      <c r="AD859" s="163"/>
      <c r="AE859" s="162"/>
      <c r="AF859" s="162"/>
      <c r="AG859" s="162"/>
      <c r="AH859" s="162"/>
      <c r="AI859" s="119"/>
      <c r="AJ859" s="146">
        <f>ROUND((SUMIF($F$16:$F$841,$F859,AJ$16:AJ$841)-SUMIF($F$16:$F$841,$F859,AM$16:AM$841))*ROUND(AI$6*$F859,2),2)</f>
        <v>0</v>
      </c>
      <c r="AK859" s="144"/>
      <c r="AL859" s="144"/>
      <c r="AM859" s="144">
        <f>SUMIF($F$16:$F$851,1.1,AM$16:AM$851)</f>
        <v>0</v>
      </c>
      <c r="AN859" s="144"/>
      <c r="AO859" s="119"/>
      <c r="AP859" s="146">
        <f>ROUND((SUMIF($F$16:$F$841,$F859,AP$16:AP$841)-SUMIF($F$16:$F$841,$F859,AS$16:AS$841))*ROUND(AO$6*$F859,2),2)</f>
        <v>0</v>
      </c>
      <c r="AQ859" s="144"/>
      <c r="AR859" s="144"/>
      <c r="AS859" s="144">
        <f>SUMIF($F$16:$F$851,1.1,AS$16:AS$851)</f>
        <v>0</v>
      </c>
      <c r="AT859" s="144"/>
      <c r="AU859" s="144"/>
      <c r="AV859" s="144"/>
      <c r="AW859" s="144">
        <f>SUMIF($F$16:$F$851,1.1,AW$16:AW$851)</f>
        <v>0</v>
      </c>
      <c r="AX859" s="144"/>
      <c r="AY859" s="12"/>
      <c r="AZ859" s="11"/>
      <c r="BA859" s="11"/>
    </row>
    <row r="860" spans="1:53" x14ac:dyDescent="0.45">
      <c r="H860" s="136"/>
      <c r="L860" s="32"/>
      <c r="AO860" s="11"/>
      <c r="AP860" s="11"/>
    </row>
    <row r="861" spans="1:53" s="105" customFormat="1" ht="62.25" x14ac:dyDescent="0.9">
      <c r="A861" s="89" t="s">
        <v>41</v>
      </c>
      <c r="B861" s="1"/>
      <c r="C861" s="2"/>
      <c r="D861" s="1"/>
      <c r="E861" s="29"/>
      <c r="F861" s="30"/>
      <c r="G861" s="29"/>
      <c r="H861" s="136"/>
      <c r="I861" s="6"/>
      <c r="J861" s="174" t="e">
        <f>SUM(AI861,AO861,#REF!,#REF!,AY861)</f>
        <v>#REF!</v>
      </c>
      <c r="K861" s="32"/>
      <c r="L861" s="174" t="e">
        <f>SUM(AJ861,AP861,#REF!,#REF!)</f>
        <v>#REF!</v>
      </c>
      <c r="M861" s="8"/>
      <c r="N861" s="33"/>
      <c r="O861" s="33"/>
      <c r="P861" s="117"/>
      <c r="Q861" s="100"/>
      <c r="R861" s="118"/>
      <c r="S861" s="118"/>
      <c r="T861" s="118"/>
      <c r="U861" s="118"/>
      <c r="V861" s="118"/>
      <c r="W861" s="118"/>
      <c r="X861" s="100"/>
      <c r="Y861" s="10"/>
      <c r="Z861" s="10"/>
      <c r="AA861" s="10"/>
      <c r="AB861" s="10"/>
      <c r="AC861" s="163"/>
      <c r="AD861" s="163"/>
      <c r="AE861" s="161"/>
      <c r="AF861" s="161"/>
      <c r="AG861" s="161"/>
      <c r="AH861" s="161"/>
      <c r="AI861" s="146">
        <f>SUMIF(AL$16:AL$841,1,$J16:$J841)</f>
        <v>184.04</v>
      </c>
      <c r="AJ861" s="146">
        <f>SUMIF(AN$16:AN$841,1,$L16:$L841)</f>
        <v>0</v>
      </c>
      <c r="AK861" s="143">
        <f>SUM(AK25:AK860)</f>
        <v>2296.9639999999999</v>
      </c>
      <c r="AL861" s="143"/>
      <c r="AM861" s="143">
        <f>SUM(AM25:AM860)</f>
        <v>0</v>
      </c>
      <c r="AN861" s="143"/>
      <c r="AO861" s="146">
        <f>SUMIF(AR$16:AR$841,1,$J16:$J841)</f>
        <v>40.21</v>
      </c>
      <c r="AP861" s="146">
        <f>SUMIF(AT$16:AT$841,1,$L16:$L841)</f>
        <v>0</v>
      </c>
      <c r="AQ861" s="143">
        <f>SUM(AQ25:AQ860)</f>
        <v>2263.424</v>
      </c>
      <c r="AR861" s="143"/>
      <c r="AS861" s="143">
        <f>SUM(AS25:AS860)</f>
        <v>8.4000000000000005E-2</v>
      </c>
      <c r="AT861" s="143"/>
      <c r="AU861" s="143" t="e">
        <f>SUM(AU25:AU860)</f>
        <v>#REF!</v>
      </c>
      <c r="AV861" s="143"/>
      <c r="AW861" s="143" t="e">
        <f>SUM(AW25:AW860)</f>
        <v>#REF!</v>
      </c>
      <c r="AX861" s="143"/>
      <c r="AY861" s="12"/>
      <c r="AZ861" s="11"/>
      <c r="BA861" s="11"/>
    </row>
    <row r="862" spans="1:53" s="121" customFormat="1" ht="33.75" x14ac:dyDescent="0.5">
      <c r="A862" s="107" t="s">
        <v>34</v>
      </c>
      <c r="B862" s="1"/>
      <c r="C862" s="2"/>
      <c r="D862" s="1"/>
      <c r="E862" s="29"/>
      <c r="F862" s="137">
        <v>1.5</v>
      </c>
      <c r="G862" s="29"/>
      <c r="H862" s="136"/>
      <c r="I862" s="6"/>
      <c r="J862" s="32"/>
      <c r="K862" s="32"/>
      <c r="L862" s="173" t="e">
        <f>SUM(AJ862,AP862,#REF!,#REF!)</f>
        <v>#REF!</v>
      </c>
      <c r="M862" s="8"/>
      <c r="N862" s="33"/>
      <c r="O862" s="33"/>
      <c r="P862" s="117"/>
      <c r="Q862" s="118"/>
      <c r="R862" s="118"/>
      <c r="S862" s="118"/>
      <c r="T862" s="118"/>
      <c r="U862" s="118"/>
      <c r="V862" s="118"/>
      <c r="W862" s="118"/>
      <c r="X862" s="118"/>
      <c r="Y862" s="10"/>
      <c r="Z862" s="10"/>
      <c r="AA862" s="10"/>
      <c r="AB862" s="10"/>
      <c r="AC862" s="153"/>
      <c r="AD862" s="163"/>
      <c r="AE862" s="162"/>
      <c r="AF862" s="162"/>
      <c r="AG862" s="162"/>
      <c r="AH862" s="162"/>
      <c r="AI862" s="119"/>
      <c r="AJ862" s="146">
        <f>SUMIFS($L$16:$L$841,$F$16:$F$841,$F862,AN$16:AN$841,1)</f>
        <v>0</v>
      </c>
      <c r="AK862" s="144"/>
      <c r="AL862" s="144"/>
      <c r="AM862" s="144">
        <f>SUMIF($F$16:$F$851,1.5,AM$16:AM$851)</f>
        <v>0</v>
      </c>
      <c r="AN862" s="144"/>
      <c r="AO862" s="119"/>
      <c r="AP862" s="146">
        <f>SUMIFS($L$16:$L$841,$F$16:$F$841,$F862,AT$16:AT$841,1)</f>
        <v>0</v>
      </c>
      <c r="AQ862" s="144"/>
      <c r="AR862" s="144"/>
      <c r="AS862" s="144">
        <f>SUMIF($F$16:$F$851,1.5,AS$16:AS$851)</f>
        <v>1.2E-2</v>
      </c>
      <c r="AT862" s="144"/>
      <c r="AU862" s="144"/>
      <c r="AV862" s="144"/>
      <c r="AW862" s="144" t="e">
        <f>SUMIF($F$16:$F$851,1.5,AW$16:AW$851)</f>
        <v>#REF!</v>
      </c>
      <c r="AX862" s="144"/>
      <c r="AY862" s="12"/>
      <c r="AZ862" s="11"/>
      <c r="BA862" s="11"/>
    </row>
    <row r="863" spans="1:53" s="105" customFormat="1" ht="43.5" customHeight="1" x14ac:dyDescent="0.9">
      <c r="A863" s="107" t="s">
        <v>35</v>
      </c>
      <c r="B863" s="1"/>
      <c r="C863" s="2"/>
      <c r="D863" s="1"/>
      <c r="E863" s="29"/>
      <c r="F863" s="137">
        <v>1.1000000000000001</v>
      </c>
      <c r="G863" s="29"/>
      <c r="H863" s="136"/>
      <c r="I863" s="6"/>
      <c r="J863" s="32"/>
      <c r="K863" s="32"/>
      <c r="L863" s="173" t="e">
        <f>SUM(AJ863,AP863,#REF!,#REF!)</f>
        <v>#REF!</v>
      </c>
      <c r="M863" s="8"/>
      <c r="N863" s="33"/>
      <c r="O863" s="33"/>
      <c r="P863" s="118"/>
      <c r="Q863" s="118"/>
      <c r="R863" s="118"/>
      <c r="S863" s="118"/>
      <c r="T863" s="118"/>
      <c r="U863" s="118"/>
      <c r="V863" s="118"/>
      <c r="W863" s="118"/>
      <c r="X863" s="118"/>
      <c r="Y863" s="10"/>
      <c r="Z863" s="10"/>
      <c r="AA863" s="10"/>
      <c r="AB863" s="10"/>
      <c r="AC863" s="153"/>
      <c r="AD863" s="163"/>
      <c r="AE863" s="162"/>
      <c r="AF863" s="162"/>
      <c r="AG863" s="162"/>
      <c r="AH863" s="162"/>
      <c r="AI863" s="119"/>
      <c r="AJ863" s="146">
        <f>SUMIFS($L$16:$L$841,$F$16:$F$841,$F863,AN$16:AN$841,1)</f>
        <v>0</v>
      </c>
      <c r="AK863" s="144"/>
      <c r="AL863" s="144"/>
      <c r="AM863" s="144">
        <f>SUMIF($F$16:$F$851,1.1,AM$16:AM$851)</f>
        <v>0</v>
      </c>
      <c r="AN863" s="144"/>
      <c r="AO863" s="119"/>
      <c r="AP863" s="146">
        <f>SUMIFS($L$16:$L$841,$F$16:$F$841,$F863,AT$16:AT$841,1)</f>
        <v>0</v>
      </c>
      <c r="AQ863" s="144"/>
      <c r="AR863" s="144"/>
      <c r="AS863" s="144">
        <f>SUMIF($F$16:$F$851,1.1,AS$16:AS$851)</f>
        <v>0</v>
      </c>
      <c r="AT863" s="144"/>
      <c r="AU863" s="144"/>
      <c r="AV863" s="144"/>
      <c r="AW863" s="144">
        <f>SUMIF($F$16:$F$851,1.1,AW$16:AW$851)</f>
        <v>0</v>
      </c>
      <c r="AX863" s="144"/>
      <c r="AY863" s="12"/>
      <c r="AZ863" s="11"/>
      <c r="BA863" s="11"/>
    </row>
    <row r="864" spans="1:53" x14ac:dyDescent="0.45">
      <c r="H864" s="136"/>
    </row>
    <row r="865" spans="1:51" x14ac:dyDescent="0.45">
      <c r="H865" s="136"/>
    </row>
    <row r="866" spans="1:51" x14ac:dyDescent="0.45">
      <c r="H866" s="136"/>
    </row>
    <row r="867" spans="1:51" ht="30.75" x14ac:dyDescent="0.45">
      <c r="A867" s="11"/>
      <c r="B867" s="11"/>
      <c r="C867" s="11"/>
      <c r="D867" s="11"/>
      <c r="E867" s="11"/>
      <c r="F867" s="11"/>
      <c r="G867" s="11"/>
      <c r="H867" s="136"/>
      <c r="I867" s="11"/>
      <c r="J867" s="11"/>
      <c r="K867" s="11"/>
      <c r="L867" s="11"/>
      <c r="M867" s="11"/>
      <c r="N867" s="11"/>
      <c r="O867" s="11"/>
      <c r="AO867" s="11"/>
      <c r="AP867" s="11"/>
      <c r="AY867" s="11"/>
    </row>
    <row r="868" spans="1:51" ht="30.75" x14ac:dyDescent="0.45">
      <c r="A868" s="11"/>
      <c r="B868" s="11"/>
      <c r="C868" s="11"/>
      <c r="D868" s="11"/>
      <c r="E868" s="11"/>
      <c r="F868" s="11"/>
      <c r="G868" s="11"/>
      <c r="H868" s="136"/>
      <c r="I868" s="11"/>
      <c r="J868" s="11"/>
      <c r="K868" s="11"/>
      <c r="L868" s="11"/>
      <c r="M868" s="11"/>
      <c r="N868" s="11"/>
      <c r="O868" s="11"/>
      <c r="AO868" s="11"/>
      <c r="AP868" s="11"/>
      <c r="AY868" s="11"/>
    </row>
    <row r="869" spans="1:51" ht="30.75" x14ac:dyDescent="0.45">
      <c r="A869" s="11"/>
      <c r="B869" s="11"/>
      <c r="C869" s="11"/>
      <c r="D869" s="11"/>
      <c r="E869" s="11"/>
      <c r="F869" s="11"/>
      <c r="G869" s="11"/>
      <c r="H869" s="136"/>
      <c r="I869" s="11"/>
      <c r="J869" s="11"/>
      <c r="K869" s="11"/>
      <c r="L869" s="11"/>
      <c r="M869" s="11"/>
      <c r="N869" s="11"/>
      <c r="O869" s="11"/>
      <c r="AO869" s="11"/>
      <c r="AP869" s="11"/>
      <c r="AY869" s="11"/>
    </row>
    <row r="870" spans="1:51" ht="30.75" x14ac:dyDescent="0.45">
      <c r="A870" s="11"/>
      <c r="B870" s="11"/>
      <c r="C870" s="11"/>
      <c r="D870" s="11"/>
      <c r="E870" s="11"/>
      <c r="F870" s="11"/>
      <c r="G870" s="11"/>
      <c r="H870" s="136"/>
      <c r="I870" s="11"/>
      <c r="J870" s="11"/>
      <c r="K870" s="11"/>
      <c r="L870" s="11"/>
      <c r="M870" s="11"/>
      <c r="N870" s="11"/>
      <c r="O870" s="11"/>
      <c r="AO870" s="11"/>
      <c r="AP870" s="11"/>
      <c r="AY870" s="11"/>
    </row>
    <row r="871" spans="1:51" ht="30.75" x14ac:dyDescent="0.45">
      <c r="A871" s="11"/>
      <c r="B871" s="11"/>
      <c r="C871" s="11"/>
      <c r="D871" s="11"/>
      <c r="E871" s="11"/>
      <c r="F871" s="11"/>
      <c r="G871" s="11"/>
      <c r="H871" s="136"/>
      <c r="I871" s="11"/>
      <c r="J871" s="11"/>
      <c r="K871" s="11"/>
      <c r="L871" s="11"/>
      <c r="M871" s="11"/>
      <c r="N871" s="11"/>
      <c r="O871" s="11"/>
      <c r="AO871" s="11"/>
      <c r="AP871" s="11"/>
      <c r="AY871" s="11"/>
    </row>
    <row r="872" spans="1:51" ht="30.75" x14ac:dyDescent="0.45">
      <c r="A872" s="11"/>
      <c r="B872" s="11"/>
      <c r="C872" s="11"/>
      <c r="D872" s="11"/>
      <c r="E872" s="11"/>
      <c r="F872" s="11"/>
      <c r="G872" s="11"/>
      <c r="H872" s="136"/>
      <c r="I872" s="11"/>
      <c r="J872" s="11"/>
      <c r="K872" s="11"/>
      <c r="L872" s="11"/>
      <c r="M872" s="11"/>
      <c r="N872" s="11"/>
      <c r="O872" s="11"/>
      <c r="AO872" s="11"/>
      <c r="AP872" s="11"/>
      <c r="AY872" s="11"/>
    </row>
    <row r="873" spans="1:51" ht="30.75" x14ac:dyDescent="0.45">
      <c r="A873" s="11"/>
      <c r="B873" s="11"/>
      <c r="C873" s="11"/>
      <c r="D873" s="11"/>
      <c r="E873" s="11"/>
      <c r="F873" s="11"/>
      <c r="G873" s="11"/>
      <c r="H873" s="136"/>
      <c r="I873" s="11"/>
      <c r="J873" s="11"/>
      <c r="K873" s="11"/>
      <c r="L873" s="11"/>
      <c r="M873" s="11"/>
      <c r="N873" s="11"/>
      <c r="O873" s="11"/>
      <c r="AO873" s="11"/>
      <c r="AP873" s="11"/>
      <c r="AY873" s="11"/>
    </row>
    <row r="874" spans="1:51" ht="30.75" x14ac:dyDescent="0.45">
      <c r="A874" s="11"/>
      <c r="B874" s="11"/>
      <c r="C874" s="11"/>
      <c r="D874" s="11"/>
      <c r="E874" s="11"/>
      <c r="F874" s="11"/>
      <c r="G874" s="11"/>
      <c r="H874" s="136"/>
      <c r="I874" s="11"/>
      <c r="J874" s="11"/>
      <c r="K874" s="11"/>
      <c r="L874" s="11"/>
      <c r="M874" s="11"/>
      <c r="N874" s="11"/>
      <c r="O874" s="11"/>
      <c r="AO874" s="11"/>
      <c r="AP874" s="11"/>
      <c r="AY874" s="11"/>
    </row>
    <row r="875" spans="1:51" ht="30.75" x14ac:dyDescent="0.45">
      <c r="A875" s="11"/>
      <c r="B875" s="11"/>
      <c r="C875" s="11"/>
      <c r="D875" s="11"/>
      <c r="E875" s="11"/>
      <c r="F875" s="11"/>
      <c r="G875" s="11"/>
      <c r="H875" s="136"/>
      <c r="I875" s="11"/>
      <c r="J875" s="11"/>
      <c r="K875" s="11"/>
      <c r="L875" s="11"/>
      <c r="M875" s="11"/>
      <c r="N875" s="11"/>
      <c r="O875" s="11"/>
      <c r="AO875" s="11"/>
      <c r="AP875" s="11"/>
      <c r="AY875" s="11"/>
    </row>
    <row r="876" spans="1:51" ht="30.75" x14ac:dyDescent="0.45">
      <c r="A876" s="11"/>
      <c r="B876" s="11"/>
      <c r="C876" s="11"/>
      <c r="D876" s="11"/>
      <c r="E876" s="11"/>
      <c r="F876" s="11"/>
      <c r="G876" s="11"/>
      <c r="H876" s="136"/>
      <c r="I876" s="11"/>
      <c r="J876" s="11"/>
      <c r="K876" s="11"/>
      <c r="L876" s="11"/>
      <c r="M876" s="11"/>
      <c r="N876" s="11"/>
      <c r="O876" s="11"/>
      <c r="AO876" s="11"/>
      <c r="AP876" s="11"/>
      <c r="AY876" s="11"/>
    </row>
    <row r="877" spans="1:51" ht="30.75" x14ac:dyDescent="0.45">
      <c r="A877" s="11"/>
      <c r="B877" s="11"/>
      <c r="C877" s="11"/>
      <c r="D877" s="11"/>
      <c r="E877" s="11"/>
      <c r="F877" s="11"/>
      <c r="G877" s="11"/>
      <c r="H877" s="136"/>
      <c r="I877" s="11"/>
      <c r="J877" s="11"/>
      <c r="K877" s="11"/>
      <c r="L877" s="11"/>
      <c r="M877" s="11"/>
      <c r="N877" s="11"/>
      <c r="O877" s="11"/>
      <c r="AO877" s="11"/>
      <c r="AP877" s="11"/>
      <c r="AY877" s="11"/>
    </row>
    <row r="878" spans="1:51" ht="30.75" x14ac:dyDescent="0.45">
      <c r="A878" s="11"/>
      <c r="B878" s="11"/>
      <c r="C878" s="11"/>
      <c r="D878" s="11"/>
      <c r="E878" s="11"/>
      <c r="F878" s="11"/>
      <c r="G878" s="11"/>
      <c r="H878" s="136"/>
      <c r="I878" s="11"/>
      <c r="J878" s="11"/>
      <c r="K878" s="11"/>
      <c r="L878" s="11"/>
      <c r="M878" s="11"/>
      <c r="N878" s="11"/>
      <c r="O878" s="11"/>
      <c r="AO878" s="11"/>
      <c r="AP878" s="11"/>
      <c r="AY878" s="11"/>
    </row>
    <row r="879" spans="1:51" ht="30.75" x14ac:dyDescent="0.45">
      <c r="A879" s="11"/>
      <c r="B879" s="11"/>
      <c r="C879" s="11"/>
      <c r="D879" s="11"/>
      <c r="E879" s="11"/>
      <c r="F879" s="11"/>
      <c r="G879" s="11"/>
      <c r="H879" s="136"/>
      <c r="I879" s="11"/>
      <c r="J879" s="11"/>
      <c r="K879" s="11"/>
      <c r="L879" s="11"/>
      <c r="M879" s="11"/>
      <c r="N879" s="11"/>
      <c r="O879" s="11"/>
      <c r="AO879" s="11"/>
      <c r="AP879" s="11"/>
      <c r="AY879" s="11"/>
    </row>
    <row r="880" spans="1:51" ht="30.75" x14ac:dyDescent="0.45">
      <c r="A880" s="11"/>
      <c r="B880" s="11"/>
      <c r="C880" s="11"/>
      <c r="D880" s="11"/>
      <c r="E880" s="11"/>
      <c r="F880" s="11"/>
      <c r="G880" s="11"/>
      <c r="H880" s="136"/>
      <c r="I880" s="11"/>
      <c r="J880" s="11"/>
      <c r="K880" s="11"/>
      <c r="L880" s="11"/>
      <c r="M880" s="11"/>
      <c r="N880" s="11"/>
      <c r="O880" s="11"/>
      <c r="AO880" s="11"/>
      <c r="AP880" s="11"/>
      <c r="AY880" s="11"/>
    </row>
    <row r="881" spans="1:51" ht="30.75" x14ac:dyDescent="0.45">
      <c r="A881" s="11"/>
      <c r="B881" s="11"/>
      <c r="C881" s="11"/>
      <c r="D881" s="11"/>
      <c r="E881" s="11"/>
      <c r="F881" s="11"/>
      <c r="G881" s="11"/>
      <c r="H881" s="136"/>
      <c r="I881" s="11"/>
      <c r="J881" s="11"/>
      <c r="K881" s="11"/>
      <c r="L881" s="11"/>
      <c r="M881" s="11"/>
      <c r="N881" s="11"/>
      <c r="O881" s="11"/>
      <c r="AO881" s="11"/>
      <c r="AP881" s="11"/>
      <c r="AY881" s="11"/>
    </row>
    <row r="882" spans="1:51" ht="30.75" x14ac:dyDescent="0.45">
      <c r="A882" s="11"/>
      <c r="B882" s="11"/>
      <c r="C882" s="11"/>
      <c r="D882" s="11"/>
      <c r="E882" s="11"/>
      <c r="F882" s="11"/>
      <c r="G882" s="11"/>
      <c r="H882" s="136"/>
      <c r="I882" s="11"/>
      <c r="J882" s="11"/>
      <c r="K882" s="11"/>
      <c r="L882" s="11"/>
      <c r="M882" s="11"/>
      <c r="N882" s="11"/>
      <c r="O882" s="11"/>
      <c r="AO882" s="11"/>
      <c r="AP882" s="11"/>
      <c r="AY882" s="11"/>
    </row>
    <row r="883" spans="1:51" ht="30.75" x14ac:dyDescent="0.45">
      <c r="A883" s="11"/>
      <c r="B883" s="11"/>
      <c r="C883" s="11"/>
      <c r="D883" s="11"/>
      <c r="E883" s="11"/>
      <c r="F883" s="11"/>
      <c r="G883" s="11"/>
      <c r="H883" s="136"/>
      <c r="I883" s="11"/>
      <c r="J883" s="11"/>
      <c r="K883" s="11"/>
      <c r="L883" s="11"/>
      <c r="M883" s="11"/>
      <c r="N883" s="11"/>
      <c r="O883" s="11"/>
      <c r="AO883" s="11"/>
      <c r="AP883" s="11"/>
      <c r="AY883" s="11"/>
    </row>
    <row r="884" spans="1:51" ht="30.75" x14ac:dyDescent="0.45">
      <c r="A884" s="11"/>
      <c r="B884" s="11"/>
      <c r="C884" s="11"/>
      <c r="D884" s="11"/>
      <c r="E884" s="11"/>
      <c r="F884" s="11"/>
      <c r="G884" s="11"/>
      <c r="H884" s="136"/>
      <c r="I884" s="11"/>
      <c r="J884" s="11"/>
      <c r="K884" s="11"/>
      <c r="L884" s="11"/>
      <c r="M884" s="11"/>
      <c r="N884" s="11"/>
      <c r="O884" s="11"/>
      <c r="AO884" s="11"/>
      <c r="AP884" s="11"/>
      <c r="AY884" s="11"/>
    </row>
    <row r="885" spans="1:51" ht="30.75" x14ac:dyDescent="0.45">
      <c r="A885" s="11"/>
      <c r="B885" s="11"/>
      <c r="C885" s="11"/>
      <c r="D885" s="11"/>
      <c r="E885" s="11"/>
      <c r="F885" s="11"/>
      <c r="G885" s="11"/>
      <c r="H885" s="136"/>
      <c r="I885" s="11"/>
      <c r="J885" s="11"/>
      <c r="K885" s="11"/>
      <c r="L885" s="11"/>
      <c r="M885" s="11"/>
      <c r="N885" s="11"/>
      <c r="O885" s="11"/>
      <c r="AO885" s="11"/>
      <c r="AP885" s="11"/>
      <c r="AY885" s="11"/>
    </row>
    <row r="886" spans="1:51" ht="30.75" x14ac:dyDescent="0.45">
      <c r="A886" s="11"/>
      <c r="B886" s="11"/>
      <c r="C886" s="11"/>
      <c r="D886" s="11"/>
      <c r="E886" s="11"/>
      <c r="F886" s="11"/>
      <c r="G886" s="11"/>
      <c r="H886" s="136"/>
      <c r="I886" s="11"/>
      <c r="J886" s="11"/>
      <c r="K886" s="11"/>
      <c r="L886" s="11"/>
      <c r="M886" s="11"/>
      <c r="N886" s="11"/>
      <c r="O886" s="11"/>
      <c r="AO886" s="11"/>
      <c r="AP886" s="11"/>
      <c r="AY886" s="11"/>
    </row>
    <row r="887" spans="1:51" ht="30.75" x14ac:dyDescent="0.45">
      <c r="A887" s="11"/>
      <c r="B887" s="11"/>
      <c r="C887" s="11"/>
      <c r="D887" s="11"/>
      <c r="E887" s="11"/>
      <c r="F887" s="11"/>
      <c r="G887" s="11"/>
      <c r="H887" s="136"/>
      <c r="I887" s="11"/>
      <c r="J887" s="11"/>
      <c r="K887" s="11"/>
      <c r="L887" s="11"/>
      <c r="M887" s="11"/>
      <c r="N887" s="11"/>
      <c r="O887" s="11"/>
      <c r="AO887" s="11"/>
      <c r="AP887" s="11"/>
      <c r="AY887" s="11"/>
    </row>
    <row r="888" spans="1:51" ht="30.75" x14ac:dyDescent="0.45">
      <c r="A888" s="11"/>
      <c r="B888" s="11"/>
      <c r="C888" s="11"/>
      <c r="D888" s="11"/>
      <c r="E888" s="11"/>
      <c r="F888" s="11"/>
      <c r="G888" s="11"/>
      <c r="H888" s="136"/>
      <c r="I888" s="11"/>
      <c r="J888" s="11"/>
      <c r="K888" s="11"/>
      <c r="L888" s="11"/>
      <c r="M888" s="11"/>
      <c r="N888" s="11"/>
      <c r="O888" s="11"/>
      <c r="AO888" s="11"/>
      <c r="AP888" s="11"/>
      <c r="AY888" s="11"/>
    </row>
    <row r="889" spans="1:51" ht="30.75" x14ac:dyDescent="0.45">
      <c r="A889" s="11"/>
      <c r="B889" s="11"/>
      <c r="C889" s="11"/>
      <c r="D889" s="11"/>
      <c r="E889" s="11"/>
      <c r="F889" s="11"/>
      <c r="G889" s="11"/>
      <c r="H889" s="136"/>
      <c r="I889" s="11"/>
      <c r="J889" s="11"/>
      <c r="K889" s="11"/>
      <c r="L889" s="11"/>
      <c r="M889" s="11"/>
      <c r="N889" s="11"/>
      <c r="O889" s="11"/>
      <c r="AO889" s="11"/>
      <c r="AP889" s="11"/>
      <c r="AY889" s="11"/>
    </row>
    <row r="890" spans="1:51" ht="30.75" x14ac:dyDescent="0.45">
      <c r="A890" s="11"/>
      <c r="B890" s="11"/>
      <c r="C890" s="11"/>
      <c r="D890" s="11"/>
      <c r="E890" s="11"/>
      <c r="F890" s="11"/>
      <c r="G890" s="11"/>
      <c r="H890" s="136"/>
      <c r="I890" s="11"/>
      <c r="J890" s="11"/>
      <c r="K890" s="11"/>
      <c r="L890" s="11"/>
      <c r="M890" s="11"/>
      <c r="N890" s="11"/>
      <c r="O890" s="11"/>
      <c r="AO890" s="11"/>
      <c r="AP890" s="11"/>
      <c r="AY890" s="11"/>
    </row>
    <row r="891" spans="1:51" ht="30.75" x14ac:dyDescent="0.45">
      <c r="A891" s="11"/>
      <c r="B891" s="11"/>
      <c r="C891" s="11"/>
      <c r="D891" s="11"/>
      <c r="E891" s="11"/>
      <c r="F891" s="11"/>
      <c r="G891" s="11"/>
      <c r="H891" s="136"/>
      <c r="I891" s="11"/>
      <c r="J891" s="11"/>
      <c r="K891" s="11"/>
      <c r="L891" s="11"/>
      <c r="M891" s="11"/>
      <c r="N891" s="11"/>
      <c r="O891" s="11"/>
      <c r="AO891" s="11"/>
      <c r="AP891" s="11"/>
      <c r="AY891" s="11"/>
    </row>
    <row r="892" spans="1:51" ht="30.75" x14ac:dyDescent="0.45">
      <c r="A892" s="11"/>
      <c r="B892" s="11"/>
      <c r="C892" s="11"/>
      <c r="D892" s="11"/>
      <c r="E892" s="11"/>
      <c r="F892" s="11"/>
      <c r="G892" s="11"/>
      <c r="H892" s="136"/>
      <c r="I892" s="11"/>
      <c r="J892" s="11"/>
      <c r="K892" s="11"/>
      <c r="L892" s="11"/>
      <c r="M892" s="11"/>
      <c r="N892" s="11"/>
      <c r="O892" s="11"/>
      <c r="AO892" s="11"/>
      <c r="AP892" s="11"/>
      <c r="AY892" s="11"/>
    </row>
    <row r="893" spans="1:51" ht="30.75" x14ac:dyDescent="0.45">
      <c r="A893" s="11"/>
      <c r="B893" s="11"/>
      <c r="C893" s="11"/>
      <c r="D893" s="11"/>
      <c r="E893" s="11"/>
      <c r="F893" s="11"/>
      <c r="G893" s="11"/>
      <c r="H893" s="136"/>
      <c r="I893" s="11"/>
      <c r="J893" s="11"/>
      <c r="K893" s="11"/>
      <c r="L893" s="11"/>
      <c r="M893" s="11"/>
      <c r="N893" s="11"/>
      <c r="O893" s="11"/>
      <c r="AO893" s="11"/>
      <c r="AP893" s="11"/>
      <c r="AY893" s="11"/>
    </row>
    <row r="894" spans="1:51" ht="30.75" x14ac:dyDescent="0.45">
      <c r="A894" s="11"/>
      <c r="B894" s="11"/>
      <c r="C894" s="11"/>
      <c r="D894" s="11"/>
      <c r="E894" s="11"/>
      <c r="F894" s="11"/>
      <c r="G894" s="11"/>
      <c r="H894" s="136"/>
      <c r="I894" s="11"/>
      <c r="J894" s="11"/>
      <c r="K894" s="11"/>
      <c r="L894" s="11"/>
      <c r="M894" s="11"/>
      <c r="N894" s="11"/>
      <c r="O894" s="11"/>
      <c r="AO894" s="11"/>
      <c r="AP894" s="11"/>
      <c r="AY894" s="11"/>
    </row>
    <row r="895" spans="1:51" ht="30.75" x14ac:dyDescent="0.45">
      <c r="A895" s="11"/>
      <c r="B895" s="11"/>
      <c r="C895" s="11"/>
      <c r="D895" s="11"/>
      <c r="E895" s="11"/>
      <c r="F895" s="11"/>
      <c r="G895" s="11"/>
      <c r="H895" s="136"/>
      <c r="I895" s="11"/>
      <c r="J895" s="11"/>
      <c r="K895" s="11"/>
      <c r="L895" s="11"/>
      <c r="M895" s="11"/>
      <c r="N895" s="11"/>
      <c r="O895" s="11"/>
      <c r="AO895" s="11"/>
      <c r="AP895" s="11"/>
      <c r="AY895" s="11"/>
    </row>
    <row r="896" spans="1:51" ht="30.75" x14ac:dyDescent="0.45">
      <c r="A896" s="11"/>
      <c r="B896" s="11"/>
      <c r="C896" s="11"/>
      <c r="D896" s="11"/>
      <c r="E896" s="11"/>
      <c r="F896" s="11"/>
      <c r="G896" s="11"/>
      <c r="H896" s="136"/>
      <c r="I896" s="11"/>
      <c r="J896" s="11"/>
      <c r="K896" s="11"/>
      <c r="L896" s="11"/>
      <c r="M896" s="11"/>
      <c r="N896" s="11"/>
      <c r="O896" s="11"/>
      <c r="AO896" s="11"/>
      <c r="AP896" s="11"/>
      <c r="AY896" s="11"/>
    </row>
    <row r="897" spans="1:51" ht="30.75" x14ac:dyDescent="0.45">
      <c r="A897" s="11"/>
      <c r="B897" s="11"/>
      <c r="C897" s="11"/>
      <c r="D897" s="11"/>
      <c r="E897" s="11"/>
      <c r="F897" s="11"/>
      <c r="G897" s="11"/>
      <c r="H897" s="136"/>
      <c r="I897" s="11"/>
      <c r="J897" s="11"/>
      <c r="K897" s="11"/>
      <c r="L897" s="11"/>
      <c r="M897" s="11"/>
      <c r="N897" s="11"/>
      <c r="O897" s="11"/>
      <c r="AO897" s="11"/>
      <c r="AP897" s="11"/>
      <c r="AY897" s="11"/>
    </row>
    <row r="898" spans="1:51" ht="30.75" x14ac:dyDescent="0.45">
      <c r="A898" s="11"/>
      <c r="B898" s="11"/>
      <c r="C898" s="11"/>
      <c r="D898" s="11"/>
      <c r="E898" s="11"/>
      <c r="F898" s="11"/>
      <c r="G898" s="11"/>
      <c r="H898" s="136"/>
      <c r="I898" s="11"/>
      <c r="J898" s="11"/>
      <c r="K898" s="11"/>
      <c r="L898" s="11"/>
      <c r="M898" s="11"/>
      <c r="N898" s="11"/>
      <c r="O898" s="11"/>
      <c r="AO898" s="11"/>
      <c r="AP898" s="11"/>
      <c r="AY898" s="11"/>
    </row>
    <row r="899" spans="1:51" ht="30.75" x14ac:dyDescent="0.45">
      <c r="A899" s="11"/>
      <c r="B899" s="11"/>
      <c r="C899" s="11"/>
      <c r="D899" s="11"/>
      <c r="E899" s="11"/>
      <c r="F899" s="11"/>
      <c r="G899" s="11"/>
      <c r="H899" s="136"/>
      <c r="I899" s="11"/>
      <c r="J899" s="11"/>
      <c r="K899" s="11"/>
      <c r="L899" s="11"/>
      <c r="M899" s="11"/>
      <c r="N899" s="11"/>
      <c r="O899" s="11"/>
      <c r="AO899" s="11"/>
      <c r="AP899" s="11"/>
      <c r="AY899" s="11"/>
    </row>
    <row r="900" spans="1:51" ht="30.75" x14ac:dyDescent="0.45">
      <c r="A900" s="11"/>
      <c r="B900" s="11"/>
      <c r="C900" s="11"/>
      <c r="D900" s="11"/>
      <c r="E900" s="11"/>
      <c r="F900" s="11"/>
      <c r="G900" s="11"/>
      <c r="H900" s="136"/>
      <c r="I900" s="11"/>
      <c r="J900" s="11"/>
      <c r="K900" s="11"/>
      <c r="L900" s="11"/>
      <c r="M900" s="11"/>
      <c r="N900" s="11"/>
      <c r="O900" s="11"/>
      <c r="AO900" s="11"/>
      <c r="AP900" s="11"/>
      <c r="AY900" s="11"/>
    </row>
    <row r="901" spans="1:51" ht="30.75" x14ac:dyDescent="0.45">
      <c r="A901" s="11"/>
      <c r="B901" s="11"/>
      <c r="C901" s="11"/>
      <c r="D901" s="11"/>
      <c r="E901" s="11"/>
      <c r="F901" s="11"/>
      <c r="G901" s="11"/>
      <c r="H901" s="136"/>
      <c r="I901" s="11"/>
      <c r="J901" s="11"/>
      <c r="K901" s="11"/>
      <c r="L901" s="11"/>
      <c r="M901" s="11"/>
      <c r="N901" s="11"/>
      <c r="O901" s="11"/>
      <c r="AO901" s="11"/>
      <c r="AP901" s="11"/>
      <c r="AY901" s="11"/>
    </row>
    <row r="902" spans="1:51" ht="30.75" x14ac:dyDescent="0.45">
      <c r="A902" s="11"/>
      <c r="B902" s="11"/>
      <c r="C902" s="11"/>
      <c r="D902" s="11"/>
      <c r="E902" s="11"/>
      <c r="F902" s="11"/>
      <c r="G902" s="11"/>
      <c r="H902" s="136"/>
      <c r="I902" s="11"/>
      <c r="J902" s="11"/>
      <c r="K902" s="11"/>
      <c r="L902" s="11"/>
      <c r="M902" s="11"/>
      <c r="N902" s="11"/>
      <c r="O902" s="11"/>
      <c r="AO902" s="11"/>
      <c r="AP902" s="11"/>
      <c r="AY902" s="11"/>
    </row>
    <row r="903" spans="1:51" ht="30.75" x14ac:dyDescent="0.45">
      <c r="A903" s="11"/>
      <c r="B903" s="11"/>
      <c r="C903" s="11"/>
      <c r="D903" s="11"/>
      <c r="E903" s="11"/>
      <c r="F903" s="11"/>
      <c r="G903" s="11"/>
      <c r="H903" s="136"/>
      <c r="I903" s="11"/>
      <c r="J903" s="11"/>
      <c r="K903" s="11"/>
      <c r="L903" s="11"/>
      <c r="M903" s="11"/>
      <c r="N903" s="11"/>
      <c r="O903" s="11"/>
      <c r="AO903" s="11"/>
      <c r="AP903" s="11"/>
      <c r="AY903" s="11"/>
    </row>
    <row r="904" spans="1:51" ht="30.75" x14ac:dyDescent="0.45">
      <c r="A904" s="11"/>
      <c r="B904" s="11"/>
      <c r="C904" s="11"/>
      <c r="D904" s="11"/>
      <c r="E904" s="11"/>
      <c r="F904" s="11"/>
      <c r="G904" s="11"/>
      <c r="H904" s="136"/>
      <c r="I904" s="11"/>
      <c r="J904" s="11"/>
      <c r="K904" s="11"/>
      <c r="L904" s="11"/>
      <c r="M904" s="11"/>
      <c r="N904" s="11"/>
      <c r="O904" s="11"/>
      <c r="AO904" s="11"/>
      <c r="AP904" s="11"/>
      <c r="AY904" s="11"/>
    </row>
    <row r="905" spans="1:51" ht="30.75" x14ac:dyDescent="0.45">
      <c r="A905" s="11"/>
      <c r="B905" s="11"/>
      <c r="C905" s="11"/>
      <c r="D905" s="11"/>
      <c r="E905" s="11"/>
      <c r="F905" s="11"/>
      <c r="G905" s="11"/>
      <c r="H905" s="136"/>
      <c r="I905" s="11"/>
      <c r="J905" s="11"/>
      <c r="K905" s="11"/>
      <c r="L905" s="11"/>
      <c r="M905" s="11"/>
      <c r="N905" s="11"/>
      <c r="O905" s="11"/>
      <c r="AO905" s="11"/>
      <c r="AP905" s="11"/>
      <c r="AY905" s="11"/>
    </row>
    <row r="906" spans="1:51" ht="30.75" x14ac:dyDescent="0.45">
      <c r="A906" s="11"/>
      <c r="B906" s="11"/>
      <c r="C906" s="11"/>
      <c r="D906" s="11"/>
      <c r="E906" s="11"/>
      <c r="F906" s="11"/>
      <c r="G906" s="11"/>
      <c r="H906" s="136"/>
      <c r="I906" s="11"/>
      <c r="J906" s="11"/>
      <c r="K906" s="11"/>
      <c r="L906" s="11"/>
      <c r="M906" s="11"/>
      <c r="N906" s="11"/>
      <c r="O906" s="11"/>
      <c r="AO906" s="11"/>
      <c r="AP906" s="11"/>
      <c r="AY906" s="11"/>
    </row>
    <row r="907" spans="1:51" ht="30.75" x14ac:dyDescent="0.45">
      <c r="A907" s="11"/>
      <c r="B907" s="11"/>
      <c r="C907" s="11"/>
      <c r="D907" s="11"/>
      <c r="E907" s="11"/>
      <c r="F907" s="11"/>
      <c r="G907" s="11"/>
      <c r="H907" s="136"/>
      <c r="I907" s="11"/>
      <c r="J907" s="11"/>
      <c r="K907" s="11"/>
      <c r="L907" s="11"/>
      <c r="M907" s="11"/>
      <c r="N907" s="11"/>
      <c r="O907" s="11"/>
      <c r="AO907" s="11"/>
      <c r="AP907" s="11"/>
      <c r="AY907" s="11"/>
    </row>
    <row r="908" spans="1:51" ht="30.75" x14ac:dyDescent="0.45">
      <c r="A908" s="11"/>
      <c r="B908" s="11"/>
      <c r="C908" s="11"/>
      <c r="D908" s="11"/>
      <c r="E908" s="11"/>
      <c r="F908" s="11"/>
      <c r="G908" s="11"/>
      <c r="H908" s="136"/>
      <c r="I908" s="11"/>
      <c r="J908" s="11"/>
      <c r="K908" s="11"/>
      <c r="L908" s="11"/>
      <c r="M908" s="11"/>
      <c r="N908" s="11"/>
      <c r="O908" s="11"/>
      <c r="AO908" s="11"/>
      <c r="AP908" s="11"/>
      <c r="AY908" s="11"/>
    </row>
    <row r="909" spans="1:51" ht="30.75" x14ac:dyDescent="0.45">
      <c r="A909" s="11"/>
      <c r="B909" s="11"/>
      <c r="C909" s="11"/>
      <c r="D909" s="11"/>
      <c r="E909" s="11"/>
      <c r="F909" s="11"/>
      <c r="G909" s="11"/>
      <c r="H909" s="136"/>
      <c r="I909" s="11"/>
      <c r="J909" s="11"/>
      <c r="K909" s="11"/>
      <c r="L909" s="11"/>
      <c r="M909" s="11"/>
      <c r="N909" s="11"/>
      <c r="O909" s="11"/>
      <c r="AO909" s="11"/>
      <c r="AP909" s="11"/>
      <c r="AY909" s="11"/>
    </row>
    <row r="910" spans="1:51" ht="30.75" x14ac:dyDescent="0.45">
      <c r="A910" s="11"/>
      <c r="B910" s="11"/>
      <c r="C910" s="11"/>
      <c r="D910" s="11"/>
      <c r="E910" s="11"/>
      <c r="F910" s="11"/>
      <c r="G910" s="11"/>
      <c r="H910" s="136"/>
      <c r="I910" s="11"/>
      <c r="J910" s="11"/>
      <c r="K910" s="11"/>
      <c r="L910" s="11"/>
      <c r="M910" s="11"/>
      <c r="N910" s="11"/>
      <c r="O910" s="11"/>
      <c r="AO910" s="11"/>
      <c r="AP910" s="11"/>
      <c r="AY910" s="11"/>
    </row>
    <row r="911" spans="1:51" ht="30.75" x14ac:dyDescent="0.45">
      <c r="A911" s="11"/>
      <c r="B911" s="11"/>
      <c r="C911" s="11"/>
      <c r="D911" s="11"/>
      <c r="E911" s="11"/>
      <c r="F911" s="11"/>
      <c r="G911" s="11"/>
      <c r="H911" s="136"/>
      <c r="I911" s="11"/>
      <c r="J911" s="11"/>
      <c r="K911" s="11"/>
      <c r="L911" s="11"/>
      <c r="M911" s="11"/>
      <c r="N911" s="11"/>
      <c r="O911" s="11"/>
      <c r="AO911" s="11"/>
      <c r="AP911" s="11"/>
      <c r="AY911" s="11"/>
    </row>
    <row r="912" spans="1:51" ht="30.75" x14ac:dyDescent="0.45">
      <c r="A912" s="11"/>
      <c r="B912" s="11"/>
      <c r="C912" s="11"/>
      <c r="D912" s="11"/>
      <c r="E912" s="11"/>
      <c r="F912" s="11"/>
      <c r="G912" s="11"/>
      <c r="H912" s="136"/>
      <c r="I912" s="11"/>
      <c r="J912" s="11"/>
      <c r="K912" s="11"/>
      <c r="L912" s="11"/>
      <c r="M912" s="11"/>
      <c r="N912" s="11"/>
      <c r="O912" s="11"/>
      <c r="AO912" s="11"/>
      <c r="AP912" s="11"/>
      <c r="AY912" s="11"/>
    </row>
    <row r="913" spans="1:51" ht="30.75" x14ac:dyDescent="0.45">
      <c r="A913" s="11"/>
      <c r="B913" s="11"/>
      <c r="C913" s="11"/>
      <c r="D913" s="11"/>
      <c r="E913" s="11"/>
      <c r="F913" s="11"/>
      <c r="G913" s="11"/>
      <c r="H913" s="136"/>
      <c r="I913" s="11"/>
      <c r="J913" s="11"/>
      <c r="K913" s="11"/>
      <c r="L913" s="11"/>
      <c r="M913" s="11"/>
      <c r="N913" s="11"/>
      <c r="O913" s="11"/>
      <c r="AO913" s="11"/>
      <c r="AP913" s="11"/>
      <c r="AY913" s="11"/>
    </row>
    <row r="914" spans="1:51" ht="30.75" x14ac:dyDescent="0.45">
      <c r="A914" s="11"/>
      <c r="B914" s="11"/>
      <c r="C914" s="11"/>
      <c r="D914" s="11"/>
      <c r="E914" s="11"/>
      <c r="F914" s="11"/>
      <c r="G914" s="11"/>
      <c r="H914" s="136"/>
      <c r="I914" s="11"/>
      <c r="J914" s="11"/>
      <c r="K914" s="11"/>
      <c r="L914" s="11"/>
      <c r="M914" s="11"/>
      <c r="N914" s="11"/>
      <c r="O914" s="11"/>
      <c r="AO914" s="11"/>
      <c r="AP914" s="11"/>
      <c r="AY914" s="11"/>
    </row>
    <row r="915" spans="1:51" ht="30.75" x14ac:dyDescent="0.45">
      <c r="A915" s="11"/>
      <c r="B915" s="11"/>
      <c r="C915" s="11"/>
      <c r="D915" s="11"/>
      <c r="E915" s="11"/>
      <c r="F915" s="11"/>
      <c r="G915" s="11"/>
      <c r="H915" s="136"/>
      <c r="I915" s="11"/>
      <c r="J915" s="11"/>
      <c r="K915" s="11"/>
      <c r="L915" s="11"/>
      <c r="M915" s="11"/>
      <c r="N915" s="11"/>
      <c r="O915" s="11"/>
      <c r="AO915" s="11"/>
      <c r="AP915" s="11"/>
      <c r="AY915" s="11"/>
    </row>
    <row r="916" spans="1:51" ht="30.75" x14ac:dyDescent="0.45">
      <c r="A916" s="11"/>
      <c r="B916" s="11"/>
      <c r="C916" s="11"/>
      <c r="D916" s="11"/>
      <c r="E916" s="11"/>
      <c r="F916" s="11"/>
      <c r="G916" s="11"/>
      <c r="H916" s="136"/>
      <c r="I916" s="11"/>
      <c r="J916" s="11"/>
      <c r="K916" s="11"/>
      <c r="L916" s="11"/>
      <c r="M916" s="11"/>
      <c r="N916" s="11"/>
      <c r="O916" s="11"/>
      <c r="AO916" s="11"/>
      <c r="AP916" s="11"/>
      <c r="AY916" s="11"/>
    </row>
    <row r="917" spans="1:51" ht="27.75" x14ac:dyDescent="0.4">
      <c r="A917" s="11"/>
      <c r="B917" s="11"/>
      <c r="C917" s="11"/>
      <c r="D917" s="11"/>
      <c r="E917" s="11"/>
      <c r="F917" s="11"/>
      <c r="G917" s="11"/>
      <c r="H917" s="25"/>
      <c r="I917" s="11"/>
      <c r="J917" s="11"/>
      <c r="K917" s="11"/>
      <c r="L917" s="11"/>
      <c r="M917" s="11"/>
      <c r="N917" s="11"/>
      <c r="O917" s="11"/>
      <c r="AO917" s="11"/>
      <c r="AP917" s="11"/>
      <c r="AY917" s="11"/>
    </row>
    <row r="918" spans="1:51" ht="27.75" x14ac:dyDescent="0.4">
      <c r="A918" s="11"/>
      <c r="B918" s="11"/>
      <c r="C918" s="11"/>
      <c r="D918" s="11"/>
      <c r="E918" s="11"/>
      <c r="F918" s="11"/>
      <c r="G918" s="11"/>
      <c r="H918" s="25"/>
      <c r="I918" s="11"/>
      <c r="J918" s="11"/>
      <c r="K918" s="11"/>
      <c r="L918" s="11"/>
      <c r="M918" s="11"/>
      <c r="N918" s="11"/>
      <c r="O918" s="11"/>
      <c r="AO918" s="11"/>
      <c r="AP918" s="11"/>
      <c r="AY918" s="11"/>
    </row>
    <row r="919" spans="1:51" ht="27.75" x14ac:dyDescent="0.4">
      <c r="A919" s="11"/>
      <c r="B919" s="11"/>
      <c r="C919" s="11"/>
      <c r="D919" s="11"/>
      <c r="E919" s="11"/>
      <c r="F919" s="11"/>
      <c r="G919" s="11"/>
      <c r="H919" s="25"/>
      <c r="I919" s="11"/>
      <c r="J919" s="11"/>
      <c r="K919" s="11"/>
      <c r="L919" s="11"/>
      <c r="M919" s="11"/>
      <c r="N919" s="11"/>
      <c r="O919" s="11"/>
      <c r="AO919" s="11"/>
      <c r="AP919" s="11"/>
      <c r="AY919" s="11"/>
    </row>
    <row r="920" spans="1:51" ht="27.75" x14ac:dyDescent="0.4">
      <c r="A920" s="11"/>
      <c r="B920" s="11"/>
      <c r="C920" s="11"/>
      <c r="D920" s="11"/>
      <c r="E920" s="11"/>
      <c r="F920" s="11"/>
      <c r="G920" s="11"/>
      <c r="H920" s="25"/>
      <c r="I920" s="11"/>
      <c r="J920" s="11"/>
      <c r="K920" s="11"/>
      <c r="L920" s="11"/>
      <c r="M920" s="11"/>
      <c r="N920" s="11"/>
      <c r="O920" s="11"/>
      <c r="AO920" s="11"/>
      <c r="AP920" s="11"/>
      <c r="AY920" s="11"/>
    </row>
    <row r="933" spans="1:51" ht="15" x14ac:dyDescent="0.2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AO933" s="11"/>
      <c r="AP933" s="11"/>
      <c r="AY933" s="11"/>
    </row>
    <row r="934" spans="1:51" ht="15" x14ac:dyDescent="0.2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AO934" s="11"/>
      <c r="AP934" s="11"/>
      <c r="AY934" s="11"/>
    </row>
    <row r="935" spans="1:51" ht="15" x14ac:dyDescent="0.2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AO935" s="11"/>
      <c r="AP935" s="11"/>
      <c r="AY935" s="11"/>
    </row>
    <row r="936" spans="1:51" ht="15" x14ac:dyDescent="0.2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AO936" s="11"/>
      <c r="AP936" s="11"/>
      <c r="AY936" s="11"/>
    </row>
    <row r="937" spans="1:51" ht="15" x14ac:dyDescent="0.2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AO937" s="11"/>
      <c r="AP937" s="11"/>
      <c r="AY937" s="11"/>
    </row>
    <row r="938" spans="1:51" ht="15" x14ac:dyDescent="0.2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AO938" s="11"/>
      <c r="AP938" s="11"/>
      <c r="AY938" s="11"/>
    </row>
    <row r="939" spans="1:51" ht="15" x14ac:dyDescent="0.2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AO939" s="11"/>
      <c r="AP939" s="11"/>
      <c r="AY939" s="11"/>
    </row>
    <row r="940" spans="1:51" ht="15" x14ac:dyDescent="0.2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AO940" s="11"/>
      <c r="AP940" s="11"/>
      <c r="AY940" s="11"/>
    </row>
    <row r="941" spans="1:51" ht="15" x14ac:dyDescent="0.2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AO941" s="11"/>
      <c r="AP941" s="11"/>
      <c r="AY941" s="11"/>
    </row>
    <row r="942" spans="1:51" ht="15" x14ac:dyDescent="0.2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AO942" s="11"/>
      <c r="AP942" s="11"/>
      <c r="AY942" s="11"/>
    </row>
    <row r="943" spans="1:51" ht="15" x14ac:dyDescent="0.2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AO943" s="11"/>
      <c r="AP943" s="11"/>
      <c r="AY943" s="11"/>
    </row>
    <row r="944" spans="1:51" ht="15" x14ac:dyDescent="0.2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AO944" s="11"/>
      <c r="AP944" s="11"/>
      <c r="AY944" s="11"/>
    </row>
    <row r="945" spans="1:51" ht="15" x14ac:dyDescent="0.2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AO945" s="11"/>
      <c r="AP945" s="11"/>
      <c r="AY945" s="11"/>
    </row>
    <row r="946" spans="1:51" ht="15" x14ac:dyDescent="0.2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AO946" s="11"/>
      <c r="AP946" s="11"/>
      <c r="AY946" s="11"/>
    </row>
    <row r="947" spans="1:51" ht="15" x14ac:dyDescent="0.2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AO947" s="11"/>
      <c r="AP947" s="11"/>
      <c r="AY947" s="11"/>
    </row>
    <row r="948" spans="1:51" ht="15" x14ac:dyDescent="0.2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AO948" s="11"/>
      <c r="AP948" s="11"/>
      <c r="AY948" s="11"/>
    </row>
    <row r="949" spans="1:51" ht="15" x14ac:dyDescent="0.2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AO949" s="11"/>
      <c r="AP949" s="11"/>
      <c r="AY949" s="11"/>
    </row>
    <row r="950" spans="1:51" ht="15" x14ac:dyDescent="0.2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AO950" s="11"/>
      <c r="AP950" s="11"/>
      <c r="AY950" s="11"/>
    </row>
    <row r="951" spans="1:51" ht="15" x14ac:dyDescent="0.2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AO951" s="11"/>
      <c r="AP951" s="11"/>
      <c r="AY951" s="11"/>
    </row>
    <row r="952" spans="1:51" ht="15" x14ac:dyDescent="0.2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AO952" s="11"/>
      <c r="AP952" s="11"/>
      <c r="AY952" s="11"/>
    </row>
    <row r="953" spans="1:51" ht="15" x14ac:dyDescent="0.2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AO953" s="11"/>
      <c r="AP953" s="11"/>
      <c r="AY953" s="11"/>
    </row>
    <row r="954" spans="1:51" ht="15" x14ac:dyDescent="0.2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AO954" s="11"/>
      <c r="AP954" s="11"/>
      <c r="AY954" s="11"/>
    </row>
    <row r="955" spans="1:51" ht="15" x14ac:dyDescent="0.2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AO955" s="11"/>
      <c r="AP955" s="11"/>
      <c r="AY955" s="11"/>
    </row>
    <row r="956" spans="1:51" ht="15" x14ac:dyDescent="0.2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AO956" s="11"/>
      <c r="AP956" s="11"/>
      <c r="AY956" s="11"/>
    </row>
    <row r="957" spans="1:51" ht="15" x14ac:dyDescent="0.2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AO957" s="11"/>
      <c r="AP957" s="11"/>
      <c r="AY957" s="11"/>
    </row>
    <row r="958" spans="1:51" ht="15" x14ac:dyDescent="0.2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AO958" s="11"/>
      <c r="AP958" s="11"/>
      <c r="AY958" s="11"/>
    </row>
    <row r="959" spans="1:51" ht="15" x14ac:dyDescent="0.2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AO959" s="11"/>
      <c r="AP959" s="11"/>
      <c r="AY959" s="11"/>
    </row>
    <row r="960" spans="1:51" ht="15" x14ac:dyDescent="0.2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AO960" s="11"/>
      <c r="AP960" s="11"/>
      <c r="AY960" s="11"/>
    </row>
    <row r="961" spans="1:51" ht="15" x14ac:dyDescent="0.2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AO961" s="11"/>
      <c r="AP961" s="11"/>
      <c r="AY961" s="11"/>
    </row>
    <row r="962" spans="1:51" ht="15" x14ac:dyDescent="0.2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AO962" s="11"/>
      <c r="AP962" s="11"/>
      <c r="AY962" s="11"/>
    </row>
    <row r="963" spans="1:51" ht="15" x14ac:dyDescent="0.2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AO963" s="11"/>
      <c r="AP963" s="11"/>
      <c r="AY963" s="11"/>
    </row>
    <row r="964" spans="1:51" ht="15" x14ac:dyDescent="0.2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AO964" s="11"/>
      <c r="AP964" s="11"/>
      <c r="AY964" s="11"/>
    </row>
    <row r="965" spans="1:51" ht="15" x14ac:dyDescent="0.2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AO965" s="11"/>
      <c r="AP965" s="11"/>
      <c r="AY965" s="11"/>
    </row>
    <row r="966" spans="1:51" ht="15" x14ac:dyDescent="0.2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AO966" s="11"/>
      <c r="AP966" s="11"/>
      <c r="AY966" s="11"/>
    </row>
    <row r="967" spans="1:51" ht="15" x14ac:dyDescent="0.2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AO967" s="11"/>
      <c r="AP967" s="11"/>
      <c r="AY967" s="11"/>
    </row>
    <row r="968" spans="1:51" ht="15" x14ac:dyDescent="0.2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AO968" s="11"/>
      <c r="AP968" s="11"/>
      <c r="AY968" s="11"/>
    </row>
    <row r="969" spans="1:51" ht="15" x14ac:dyDescent="0.2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AO969" s="11"/>
      <c r="AP969" s="11"/>
      <c r="AY969" s="11"/>
    </row>
    <row r="970" spans="1:51" ht="15" x14ac:dyDescent="0.2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AO970" s="11"/>
      <c r="AP970" s="11"/>
      <c r="AY970" s="11"/>
    </row>
    <row r="971" spans="1:51" ht="15" x14ac:dyDescent="0.2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AO971" s="11"/>
      <c r="AP971" s="11"/>
      <c r="AY971" s="11"/>
    </row>
    <row r="972" spans="1:51" ht="15" x14ac:dyDescent="0.2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AO972" s="11"/>
      <c r="AP972" s="11"/>
      <c r="AY972" s="11"/>
    </row>
    <row r="973" spans="1:51" ht="15" x14ac:dyDescent="0.2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AO973" s="11"/>
      <c r="AP973" s="11"/>
      <c r="AY973" s="11"/>
    </row>
    <row r="974" spans="1:51" ht="15" x14ac:dyDescent="0.2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AO974" s="11"/>
      <c r="AP974" s="11"/>
      <c r="AY974" s="11"/>
    </row>
    <row r="975" spans="1:51" ht="15" x14ac:dyDescent="0.2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AO975" s="11"/>
      <c r="AP975" s="11"/>
      <c r="AY975" s="11"/>
    </row>
    <row r="976" spans="1:51" ht="15" x14ac:dyDescent="0.2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AO976" s="11"/>
      <c r="AP976" s="11"/>
      <c r="AY976" s="11"/>
    </row>
    <row r="977" spans="1:51" ht="15" x14ac:dyDescent="0.2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AO977" s="11"/>
      <c r="AP977" s="11"/>
      <c r="AY977" s="11"/>
    </row>
    <row r="978" spans="1:51" ht="15" x14ac:dyDescent="0.2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AO978" s="11"/>
      <c r="AP978" s="11"/>
      <c r="AY978" s="11"/>
    </row>
    <row r="979" spans="1:51" ht="15" x14ac:dyDescent="0.2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AO979" s="11"/>
      <c r="AP979" s="11"/>
      <c r="AY979" s="11"/>
    </row>
    <row r="980" spans="1:51" ht="15" x14ac:dyDescent="0.2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AO980" s="11"/>
      <c r="AP980" s="11"/>
      <c r="AY980" s="11"/>
    </row>
    <row r="981" spans="1:51" ht="15" x14ac:dyDescent="0.2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AO981" s="11"/>
      <c r="AP981" s="11"/>
      <c r="AY981" s="11"/>
    </row>
    <row r="982" spans="1:51" ht="15" x14ac:dyDescent="0.2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AO982" s="11"/>
      <c r="AP982" s="11"/>
      <c r="AY982" s="11"/>
    </row>
    <row r="983" spans="1:51" ht="15" x14ac:dyDescent="0.2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AO983" s="11"/>
      <c r="AP983" s="11"/>
      <c r="AY983" s="11"/>
    </row>
    <row r="984" spans="1:51" ht="15" x14ac:dyDescent="0.2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AO984" s="11"/>
      <c r="AP984" s="11"/>
      <c r="AY984" s="11"/>
    </row>
    <row r="985" spans="1:51" ht="15" x14ac:dyDescent="0.2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AO985" s="11"/>
      <c r="AP985" s="11"/>
      <c r="AY985" s="11"/>
    </row>
    <row r="986" spans="1:51" ht="15" x14ac:dyDescent="0.2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AO986" s="11"/>
      <c r="AP986" s="11"/>
      <c r="AY986" s="11"/>
    </row>
    <row r="987" spans="1:51" ht="15" x14ac:dyDescent="0.2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AO987" s="11"/>
      <c r="AP987" s="11"/>
      <c r="AY987" s="11"/>
    </row>
    <row r="988" spans="1:51" ht="15" x14ac:dyDescent="0.2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AO988" s="11"/>
      <c r="AP988" s="11"/>
      <c r="AY988" s="11"/>
    </row>
    <row r="989" spans="1:51" ht="15" x14ac:dyDescent="0.2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AO989" s="11"/>
      <c r="AP989" s="11"/>
      <c r="AY989" s="11"/>
    </row>
    <row r="990" spans="1:51" ht="15" x14ac:dyDescent="0.2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AO990" s="11"/>
      <c r="AP990" s="11"/>
      <c r="AY990" s="11"/>
    </row>
    <row r="991" spans="1:51" ht="15" x14ac:dyDescent="0.2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AO991" s="11"/>
      <c r="AP991" s="11"/>
      <c r="AY991" s="11"/>
    </row>
    <row r="992" spans="1:51" ht="15" x14ac:dyDescent="0.2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AO992" s="11"/>
      <c r="AP992" s="11"/>
      <c r="AY992" s="11"/>
    </row>
    <row r="993" spans="1:51" ht="15" x14ac:dyDescent="0.2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AO993" s="11"/>
      <c r="AP993" s="11"/>
      <c r="AY993" s="11"/>
    </row>
    <row r="994" spans="1:51" ht="15" x14ac:dyDescent="0.2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AO994" s="11"/>
      <c r="AP994" s="11"/>
      <c r="AY994" s="11"/>
    </row>
    <row r="995" spans="1:51" ht="15" x14ac:dyDescent="0.2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AO995" s="11"/>
      <c r="AP995" s="11"/>
      <c r="AY995" s="11"/>
    </row>
    <row r="996" spans="1:51" ht="15" x14ac:dyDescent="0.2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AO996" s="11"/>
      <c r="AP996" s="11"/>
      <c r="AY996" s="11"/>
    </row>
    <row r="997" spans="1:51" ht="15" x14ac:dyDescent="0.2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AO997" s="11"/>
      <c r="AP997" s="11"/>
      <c r="AY997" s="11"/>
    </row>
    <row r="998" spans="1:51" ht="15" x14ac:dyDescent="0.2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AO998" s="11"/>
      <c r="AP998" s="11"/>
      <c r="AY998" s="11"/>
    </row>
    <row r="999" spans="1:51" ht="15" x14ac:dyDescent="0.2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AO999" s="11"/>
      <c r="AP999" s="11"/>
      <c r="AY999" s="11"/>
    </row>
    <row r="1000" spans="1:51" ht="15" x14ac:dyDescent="0.2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AO1000" s="11"/>
      <c r="AP1000" s="11"/>
      <c r="AY1000" s="11"/>
    </row>
    <row r="1001" spans="1:51" ht="15" x14ac:dyDescent="0.2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AO1001" s="11"/>
      <c r="AP1001" s="11"/>
      <c r="AY1001" s="11"/>
    </row>
    <row r="1002" spans="1:51" ht="15" x14ac:dyDescent="0.2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AO1002" s="11"/>
      <c r="AP1002" s="11"/>
      <c r="AY1002" s="11"/>
    </row>
    <row r="1003" spans="1:51" ht="15" x14ac:dyDescent="0.2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AO1003" s="11"/>
      <c r="AP1003" s="11"/>
      <c r="AY1003" s="11"/>
    </row>
    <row r="1004" spans="1:51" ht="15" x14ac:dyDescent="0.2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AO1004" s="11"/>
      <c r="AP1004" s="11"/>
      <c r="AY1004" s="11"/>
    </row>
    <row r="1005" spans="1:51" ht="15" x14ac:dyDescent="0.2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AO1005" s="11"/>
      <c r="AP1005" s="11"/>
      <c r="AY1005" s="11"/>
    </row>
    <row r="1006" spans="1:51" ht="15" x14ac:dyDescent="0.2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AO1006" s="11"/>
      <c r="AP1006" s="11"/>
      <c r="AY1006" s="11"/>
    </row>
    <row r="1007" spans="1:51" ht="15" x14ac:dyDescent="0.25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AO1007" s="11"/>
      <c r="AP1007" s="11"/>
      <c r="AY1007" s="11"/>
    </row>
    <row r="1008" spans="1:51" ht="15" x14ac:dyDescent="0.25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AO1008" s="11"/>
      <c r="AP1008" s="11"/>
      <c r="AY1008" s="11"/>
    </row>
    <row r="1009" spans="1:51" ht="15" x14ac:dyDescent="0.2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AO1009" s="11"/>
      <c r="AP1009" s="11"/>
      <c r="AY1009" s="11"/>
    </row>
    <row r="1010" spans="1:51" ht="15" x14ac:dyDescent="0.25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AO1010" s="11"/>
      <c r="AP1010" s="11"/>
      <c r="AY1010" s="11"/>
    </row>
    <row r="1011" spans="1:51" ht="15" x14ac:dyDescent="0.25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AO1011" s="11"/>
      <c r="AP1011" s="11"/>
      <c r="AY1011" s="11"/>
    </row>
    <row r="1012" spans="1:51" ht="15" x14ac:dyDescent="0.25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AO1012" s="11"/>
      <c r="AP1012" s="11"/>
      <c r="AY1012" s="11"/>
    </row>
    <row r="1013" spans="1:51" ht="15" x14ac:dyDescent="0.25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AO1013" s="11"/>
      <c r="AP1013" s="11"/>
      <c r="AY1013" s="11"/>
    </row>
    <row r="1014" spans="1:51" ht="15" x14ac:dyDescent="0.25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AO1014" s="11"/>
      <c r="AP1014" s="11"/>
      <c r="AY1014" s="11"/>
    </row>
    <row r="1015" spans="1:51" ht="15" x14ac:dyDescent="0.25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AO1015" s="11"/>
      <c r="AP1015" s="11"/>
      <c r="AY1015" s="11"/>
    </row>
    <row r="1016" spans="1:51" ht="15" x14ac:dyDescent="0.25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AO1016" s="11"/>
      <c r="AP1016" s="11"/>
      <c r="AY1016" s="11"/>
    </row>
    <row r="1017" spans="1:51" ht="15" x14ac:dyDescent="0.25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AO1017" s="11"/>
      <c r="AP1017" s="11"/>
      <c r="AY1017" s="11"/>
    </row>
    <row r="1018" spans="1:51" ht="15" x14ac:dyDescent="0.25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AO1018" s="11"/>
      <c r="AP1018" s="11"/>
      <c r="AY1018" s="11"/>
    </row>
    <row r="1019" spans="1:51" ht="15" x14ac:dyDescent="0.25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AO1019" s="11"/>
      <c r="AP1019" s="11"/>
      <c r="AY1019" s="11"/>
    </row>
    <row r="1020" spans="1:51" ht="15" x14ac:dyDescent="0.25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AO1020" s="11"/>
      <c r="AP1020" s="11"/>
      <c r="AY1020" s="11"/>
    </row>
    <row r="1021" spans="1:51" ht="15" x14ac:dyDescent="0.25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AO1021" s="11"/>
      <c r="AP1021" s="11"/>
      <c r="AY1021" s="11"/>
    </row>
  </sheetData>
  <mergeCells count="25">
    <mergeCell ref="F10:G10"/>
    <mergeCell ref="Q10:W10"/>
    <mergeCell ref="AI10:AY10"/>
    <mergeCell ref="BA10:BA13"/>
    <mergeCell ref="K11:M11"/>
    <mergeCell ref="S11:U11"/>
    <mergeCell ref="Y11:Z11"/>
    <mergeCell ref="AA11:AB11"/>
    <mergeCell ref="AC11:AD11"/>
    <mergeCell ref="AI11:AJ11"/>
    <mergeCell ref="AO11:AP11"/>
    <mergeCell ref="Y12:Y13"/>
    <mergeCell ref="Z12:Z13"/>
    <mergeCell ref="AA12:AA13"/>
    <mergeCell ref="AB12:AB13"/>
    <mergeCell ref="AC12:AC13"/>
    <mergeCell ref="AD12:AD13"/>
    <mergeCell ref="AE12:AG13"/>
    <mergeCell ref="AU12:AW13"/>
    <mergeCell ref="AI12:AI13"/>
    <mergeCell ref="AJ12:AJ13"/>
    <mergeCell ref="AK12:AM13"/>
    <mergeCell ref="AO12:AO13"/>
    <mergeCell ref="AP12:AP13"/>
    <mergeCell ref="AQ12:AS13"/>
  </mergeCells>
  <conditionalFormatting sqref="BA16:BB19 BB851 BA842:BA851">
    <cfRule type="cellIs" dxfId="210" priority="415" operator="lessThan">
      <formula>0.0001</formula>
    </cfRule>
  </conditionalFormatting>
  <conditionalFormatting sqref="BB842:BB850">
    <cfRule type="cellIs" dxfId="209" priority="414" operator="lessThan">
      <formula>0.0001</formula>
    </cfRule>
  </conditionalFormatting>
  <conditionalFormatting sqref="H15:H855">
    <cfRule type="cellIs" dxfId="208" priority="413" operator="between">
      <formula>-0.00001</formula>
      <formula>0.0001</formula>
    </cfRule>
  </conditionalFormatting>
  <conditionalFormatting sqref="BA20:BB23">
    <cfRule type="cellIs" dxfId="207" priority="412" operator="lessThan">
      <formula>0.0001</formula>
    </cfRule>
  </conditionalFormatting>
  <conditionalFormatting sqref="BA24:BB27">
    <cfRule type="cellIs" dxfId="206" priority="410" operator="lessThan">
      <formula>0.0001</formula>
    </cfRule>
  </conditionalFormatting>
  <conditionalFormatting sqref="BA28:BB31">
    <cfRule type="cellIs" dxfId="205" priority="408" operator="lessThan">
      <formula>0.0001</formula>
    </cfRule>
  </conditionalFormatting>
  <conditionalFormatting sqref="BA32:BB35">
    <cfRule type="cellIs" dxfId="204" priority="406" operator="lessThan">
      <formula>0.0001</formula>
    </cfRule>
  </conditionalFormatting>
  <conditionalFormatting sqref="BA36:BB39">
    <cfRule type="cellIs" dxfId="203" priority="404" operator="lessThan">
      <formula>0.0001</formula>
    </cfRule>
  </conditionalFormatting>
  <conditionalFormatting sqref="BA40:BB41">
    <cfRule type="cellIs" dxfId="202" priority="402" operator="lessThan">
      <formula>0.0001</formula>
    </cfRule>
  </conditionalFormatting>
  <conditionalFormatting sqref="BA42:BB45">
    <cfRule type="cellIs" dxfId="201" priority="400" operator="lessThan">
      <formula>0.0001</formula>
    </cfRule>
  </conditionalFormatting>
  <conditionalFormatting sqref="BA46:BB49">
    <cfRule type="cellIs" dxfId="200" priority="398" operator="lessThan">
      <formula>0.0001</formula>
    </cfRule>
  </conditionalFormatting>
  <conditionalFormatting sqref="BA50:BB53">
    <cfRule type="cellIs" dxfId="199" priority="396" operator="lessThan">
      <formula>0.0001</formula>
    </cfRule>
  </conditionalFormatting>
  <conditionalFormatting sqref="BA54:BB57">
    <cfRule type="cellIs" dxfId="198" priority="394" operator="lessThan">
      <formula>0.0001</formula>
    </cfRule>
  </conditionalFormatting>
  <conditionalFormatting sqref="BA58:BB61">
    <cfRule type="cellIs" dxfId="197" priority="392" operator="lessThan">
      <formula>0.0001</formula>
    </cfRule>
  </conditionalFormatting>
  <conditionalFormatting sqref="BA62:BB65">
    <cfRule type="cellIs" dxfId="196" priority="390" operator="lessThan">
      <formula>0.0001</formula>
    </cfRule>
  </conditionalFormatting>
  <conditionalFormatting sqref="BA66:BB69">
    <cfRule type="cellIs" dxfId="195" priority="388" operator="lessThan">
      <formula>0.0001</formula>
    </cfRule>
  </conditionalFormatting>
  <conditionalFormatting sqref="BA70:BB73">
    <cfRule type="cellIs" dxfId="194" priority="386" operator="lessThan">
      <formula>0.0001</formula>
    </cfRule>
  </conditionalFormatting>
  <conditionalFormatting sqref="BA74:BB77">
    <cfRule type="cellIs" dxfId="193" priority="384" operator="lessThan">
      <formula>0.0001</formula>
    </cfRule>
  </conditionalFormatting>
  <conditionalFormatting sqref="BA78:BB81">
    <cfRule type="cellIs" dxfId="192" priority="382" operator="lessThan">
      <formula>0.0001</formula>
    </cfRule>
  </conditionalFormatting>
  <conditionalFormatting sqref="BA82:BB85">
    <cfRule type="cellIs" dxfId="191" priority="380" operator="lessThan">
      <formula>0.0001</formula>
    </cfRule>
  </conditionalFormatting>
  <conditionalFormatting sqref="BA86:BB89">
    <cfRule type="cellIs" dxfId="190" priority="378" operator="lessThan">
      <formula>0.0001</formula>
    </cfRule>
  </conditionalFormatting>
  <conditionalFormatting sqref="BA90:BB93">
    <cfRule type="cellIs" dxfId="189" priority="376" operator="lessThan">
      <formula>0.0001</formula>
    </cfRule>
  </conditionalFormatting>
  <conditionalFormatting sqref="BA94:BB97">
    <cfRule type="cellIs" dxfId="188" priority="374" operator="lessThan">
      <formula>0.0001</formula>
    </cfRule>
  </conditionalFormatting>
  <conditionalFormatting sqref="BA98:BB101">
    <cfRule type="cellIs" dxfId="187" priority="372" operator="lessThan">
      <formula>0.0001</formula>
    </cfRule>
  </conditionalFormatting>
  <conditionalFormatting sqref="BA102:BB105">
    <cfRule type="cellIs" dxfId="186" priority="370" operator="lessThan">
      <formula>0.0001</formula>
    </cfRule>
  </conditionalFormatting>
  <conditionalFormatting sqref="BA106:BB109">
    <cfRule type="cellIs" dxfId="185" priority="368" operator="lessThan">
      <formula>0.0001</formula>
    </cfRule>
  </conditionalFormatting>
  <conditionalFormatting sqref="BA110:BB113">
    <cfRule type="cellIs" dxfId="184" priority="366" operator="lessThan">
      <formula>0.0001</formula>
    </cfRule>
  </conditionalFormatting>
  <conditionalFormatting sqref="BA114:BB117">
    <cfRule type="cellIs" dxfId="183" priority="364" operator="lessThan">
      <formula>0.0001</formula>
    </cfRule>
  </conditionalFormatting>
  <conditionalFormatting sqref="BA118:BB121">
    <cfRule type="cellIs" dxfId="182" priority="362" operator="lessThan">
      <formula>0.0001</formula>
    </cfRule>
  </conditionalFormatting>
  <conditionalFormatting sqref="BA122:BB125">
    <cfRule type="cellIs" dxfId="181" priority="360" operator="lessThan">
      <formula>0.0001</formula>
    </cfRule>
  </conditionalFormatting>
  <conditionalFormatting sqref="BA126:BB129">
    <cfRule type="cellIs" dxfId="180" priority="358" operator="lessThan">
      <formula>0.0001</formula>
    </cfRule>
  </conditionalFormatting>
  <conditionalFormatting sqref="BA130:BB133">
    <cfRule type="cellIs" dxfId="179" priority="356" operator="lessThan">
      <formula>0.0001</formula>
    </cfRule>
  </conditionalFormatting>
  <conditionalFormatting sqref="BA134:BB137">
    <cfRule type="cellIs" dxfId="178" priority="354" operator="lessThan">
      <formula>0.0001</formula>
    </cfRule>
  </conditionalFormatting>
  <conditionalFormatting sqref="BA138:BB141">
    <cfRule type="cellIs" dxfId="177" priority="352" operator="lessThan">
      <formula>0.0001</formula>
    </cfRule>
  </conditionalFormatting>
  <conditionalFormatting sqref="BA142:BB145">
    <cfRule type="cellIs" dxfId="176" priority="350" operator="lessThan">
      <formula>0.0001</formula>
    </cfRule>
  </conditionalFormatting>
  <conditionalFormatting sqref="BA146:BB149">
    <cfRule type="cellIs" dxfId="175" priority="348" operator="lessThan">
      <formula>0.0001</formula>
    </cfRule>
  </conditionalFormatting>
  <conditionalFormatting sqref="BA150:BB153">
    <cfRule type="cellIs" dxfId="174" priority="346" operator="lessThan">
      <formula>0.0001</formula>
    </cfRule>
  </conditionalFormatting>
  <conditionalFormatting sqref="BA154:BB157">
    <cfRule type="cellIs" dxfId="173" priority="344" operator="lessThan">
      <formula>0.0001</formula>
    </cfRule>
  </conditionalFormatting>
  <conditionalFormatting sqref="BA158:BB161">
    <cfRule type="cellIs" dxfId="172" priority="342" operator="lessThan">
      <formula>0.0001</formula>
    </cfRule>
  </conditionalFormatting>
  <conditionalFormatting sqref="BA162:BB165">
    <cfRule type="cellIs" dxfId="171" priority="340" operator="lessThan">
      <formula>0.0001</formula>
    </cfRule>
  </conditionalFormatting>
  <conditionalFormatting sqref="BA166:BB169">
    <cfRule type="cellIs" dxfId="170" priority="338" operator="lessThan">
      <formula>0.0001</formula>
    </cfRule>
  </conditionalFormatting>
  <conditionalFormatting sqref="BA170:BB173">
    <cfRule type="cellIs" dxfId="169" priority="336" operator="lessThan">
      <formula>0.0001</formula>
    </cfRule>
  </conditionalFormatting>
  <conditionalFormatting sqref="BA174:BB177">
    <cfRule type="cellIs" dxfId="168" priority="334" operator="lessThan">
      <formula>0.0001</formula>
    </cfRule>
  </conditionalFormatting>
  <conditionalFormatting sqref="BA178:BB181">
    <cfRule type="cellIs" dxfId="167" priority="332" operator="lessThan">
      <formula>0.0001</formula>
    </cfRule>
  </conditionalFormatting>
  <conditionalFormatting sqref="BA182:BB185">
    <cfRule type="cellIs" dxfId="166" priority="330" operator="lessThan">
      <formula>0.0001</formula>
    </cfRule>
  </conditionalFormatting>
  <conditionalFormatting sqref="BA186:BB189">
    <cfRule type="cellIs" dxfId="165" priority="328" operator="lessThan">
      <formula>0.0001</formula>
    </cfRule>
  </conditionalFormatting>
  <conditionalFormatting sqref="BA190:BB193">
    <cfRule type="cellIs" dxfId="164" priority="326" operator="lessThan">
      <formula>0.0001</formula>
    </cfRule>
  </conditionalFormatting>
  <conditionalFormatting sqref="BA194:BB197">
    <cfRule type="cellIs" dxfId="163" priority="324" operator="lessThan">
      <formula>0.0001</formula>
    </cfRule>
  </conditionalFormatting>
  <conditionalFormatting sqref="BA198:BB201">
    <cfRule type="cellIs" dxfId="162" priority="322" operator="lessThan">
      <formula>0.0001</formula>
    </cfRule>
  </conditionalFormatting>
  <conditionalFormatting sqref="BA202:BB205">
    <cfRule type="cellIs" dxfId="161" priority="320" operator="lessThan">
      <formula>0.0001</formula>
    </cfRule>
  </conditionalFormatting>
  <conditionalFormatting sqref="BA206:BB209">
    <cfRule type="cellIs" dxfId="160" priority="318" operator="lessThan">
      <formula>0.0001</formula>
    </cfRule>
  </conditionalFormatting>
  <conditionalFormatting sqref="BA210:BB213">
    <cfRule type="cellIs" dxfId="159" priority="316" operator="lessThan">
      <formula>0.0001</formula>
    </cfRule>
  </conditionalFormatting>
  <conditionalFormatting sqref="BA214:BB217">
    <cfRule type="cellIs" dxfId="158" priority="314" operator="lessThan">
      <formula>0.0001</formula>
    </cfRule>
  </conditionalFormatting>
  <conditionalFormatting sqref="BA218:BB221">
    <cfRule type="cellIs" dxfId="157" priority="312" operator="lessThan">
      <formula>0.0001</formula>
    </cfRule>
  </conditionalFormatting>
  <conditionalFormatting sqref="BA222:BB225">
    <cfRule type="cellIs" dxfId="156" priority="310" operator="lessThan">
      <formula>0.0001</formula>
    </cfRule>
  </conditionalFormatting>
  <conditionalFormatting sqref="BA226:BB229">
    <cfRule type="cellIs" dxfId="155" priority="308" operator="lessThan">
      <formula>0.0001</formula>
    </cfRule>
  </conditionalFormatting>
  <conditionalFormatting sqref="BA230:BB233">
    <cfRule type="cellIs" dxfId="154" priority="306" operator="lessThan">
      <formula>0.0001</formula>
    </cfRule>
  </conditionalFormatting>
  <conditionalFormatting sqref="BA234:BB237">
    <cfRule type="cellIs" dxfId="153" priority="304" operator="lessThan">
      <formula>0.0001</formula>
    </cfRule>
  </conditionalFormatting>
  <conditionalFormatting sqref="BA238:BB241">
    <cfRule type="cellIs" dxfId="152" priority="302" operator="lessThan">
      <formula>0.0001</formula>
    </cfRule>
  </conditionalFormatting>
  <conditionalFormatting sqref="BA242:BB245">
    <cfRule type="cellIs" dxfId="151" priority="300" operator="lessThan">
      <formula>0.0001</formula>
    </cfRule>
  </conditionalFormatting>
  <conditionalFormatting sqref="BA246:BB249">
    <cfRule type="cellIs" dxfId="150" priority="298" operator="lessThan">
      <formula>0.0001</formula>
    </cfRule>
  </conditionalFormatting>
  <conditionalFormatting sqref="BA250:BB253">
    <cfRule type="cellIs" dxfId="149" priority="296" operator="lessThan">
      <formula>0.0001</formula>
    </cfRule>
  </conditionalFormatting>
  <conditionalFormatting sqref="BA254:BB257">
    <cfRule type="cellIs" dxfId="148" priority="294" operator="lessThan">
      <formula>0.0001</formula>
    </cfRule>
  </conditionalFormatting>
  <conditionalFormatting sqref="BA258:BB261">
    <cfRule type="cellIs" dxfId="147" priority="292" operator="lessThan">
      <formula>0.0001</formula>
    </cfRule>
  </conditionalFormatting>
  <conditionalFormatting sqref="BA262:BB265">
    <cfRule type="cellIs" dxfId="146" priority="290" operator="lessThan">
      <formula>0.0001</formula>
    </cfRule>
  </conditionalFormatting>
  <conditionalFormatting sqref="BA266:BB269">
    <cfRule type="cellIs" dxfId="145" priority="288" operator="lessThan">
      <formula>0.0001</formula>
    </cfRule>
  </conditionalFormatting>
  <conditionalFormatting sqref="BA270:BB273">
    <cfRule type="cellIs" dxfId="144" priority="286" operator="lessThan">
      <formula>0.0001</formula>
    </cfRule>
  </conditionalFormatting>
  <conditionalFormatting sqref="BA274:BB277">
    <cfRule type="cellIs" dxfId="143" priority="284" operator="lessThan">
      <formula>0.0001</formula>
    </cfRule>
  </conditionalFormatting>
  <conditionalFormatting sqref="BA278:BB281">
    <cfRule type="cellIs" dxfId="142" priority="282" operator="lessThan">
      <formula>0.0001</formula>
    </cfRule>
  </conditionalFormatting>
  <conditionalFormatting sqref="BA282:BB285">
    <cfRule type="cellIs" dxfId="141" priority="280" operator="lessThan">
      <formula>0.0001</formula>
    </cfRule>
  </conditionalFormatting>
  <conditionalFormatting sqref="BA286:BB289">
    <cfRule type="cellIs" dxfId="140" priority="278" operator="lessThan">
      <formula>0.0001</formula>
    </cfRule>
  </conditionalFormatting>
  <conditionalFormatting sqref="BA290:BB293">
    <cfRule type="cellIs" dxfId="139" priority="276" operator="lessThan">
      <formula>0.0001</formula>
    </cfRule>
  </conditionalFormatting>
  <conditionalFormatting sqref="BA294:BB297">
    <cfRule type="cellIs" dxfId="138" priority="274" operator="lessThan">
      <formula>0.0001</formula>
    </cfRule>
  </conditionalFormatting>
  <conditionalFormatting sqref="BA298:BB301">
    <cfRule type="cellIs" dxfId="137" priority="272" operator="lessThan">
      <formula>0.0001</formula>
    </cfRule>
  </conditionalFormatting>
  <conditionalFormatting sqref="BA302:BB305">
    <cfRule type="cellIs" dxfId="136" priority="270" operator="lessThan">
      <formula>0.0001</formula>
    </cfRule>
  </conditionalFormatting>
  <conditionalFormatting sqref="BA306:BB309">
    <cfRule type="cellIs" dxfId="135" priority="268" operator="lessThan">
      <formula>0.0001</formula>
    </cfRule>
  </conditionalFormatting>
  <conditionalFormatting sqref="BA310:BB313">
    <cfRule type="cellIs" dxfId="134" priority="266" operator="lessThan">
      <formula>0.0001</formula>
    </cfRule>
  </conditionalFormatting>
  <conditionalFormatting sqref="BA314:BB317">
    <cfRule type="cellIs" dxfId="133" priority="264" operator="lessThan">
      <formula>0.0001</formula>
    </cfRule>
  </conditionalFormatting>
  <conditionalFormatting sqref="BA318:BB321">
    <cfRule type="cellIs" dxfId="132" priority="262" operator="lessThan">
      <formula>0.0001</formula>
    </cfRule>
  </conditionalFormatting>
  <conditionalFormatting sqref="BA322:BB325">
    <cfRule type="cellIs" dxfId="131" priority="260" operator="lessThan">
      <formula>0.0001</formula>
    </cfRule>
  </conditionalFormatting>
  <conditionalFormatting sqref="BA326:BB329">
    <cfRule type="cellIs" dxfId="130" priority="258" operator="lessThan">
      <formula>0.0001</formula>
    </cfRule>
  </conditionalFormatting>
  <conditionalFormatting sqref="BA330:BB333">
    <cfRule type="cellIs" dxfId="129" priority="256" operator="lessThan">
      <formula>0.0001</formula>
    </cfRule>
  </conditionalFormatting>
  <conditionalFormatting sqref="BA334:BB337">
    <cfRule type="cellIs" dxfId="128" priority="254" operator="lessThan">
      <formula>0.0001</formula>
    </cfRule>
  </conditionalFormatting>
  <conditionalFormatting sqref="BA338:BB341">
    <cfRule type="cellIs" dxfId="127" priority="252" operator="lessThan">
      <formula>0.0001</formula>
    </cfRule>
  </conditionalFormatting>
  <conditionalFormatting sqref="BA342:BB345">
    <cfRule type="cellIs" dxfId="126" priority="250" operator="lessThan">
      <formula>0.0001</formula>
    </cfRule>
  </conditionalFormatting>
  <conditionalFormatting sqref="BA346:BB349">
    <cfRule type="cellIs" dxfId="125" priority="248" operator="lessThan">
      <formula>0.0001</formula>
    </cfRule>
  </conditionalFormatting>
  <conditionalFormatting sqref="BA350:BB353">
    <cfRule type="cellIs" dxfId="124" priority="246" operator="lessThan">
      <formula>0.0001</formula>
    </cfRule>
  </conditionalFormatting>
  <conditionalFormatting sqref="BA354:BB357">
    <cfRule type="cellIs" dxfId="123" priority="244" operator="lessThan">
      <formula>0.0001</formula>
    </cfRule>
  </conditionalFormatting>
  <conditionalFormatting sqref="BA358:BB361">
    <cfRule type="cellIs" dxfId="122" priority="242" operator="lessThan">
      <formula>0.0001</formula>
    </cfRule>
  </conditionalFormatting>
  <conditionalFormatting sqref="BA362:BB365">
    <cfRule type="cellIs" dxfId="121" priority="240" operator="lessThan">
      <formula>0.0001</formula>
    </cfRule>
  </conditionalFormatting>
  <conditionalFormatting sqref="BA366:BB369">
    <cfRule type="cellIs" dxfId="120" priority="238" operator="lessThan">
      <formula>0.0001</formula>
    </cfRule>
  </conditionalFormatting>
  <conditionalFormatting sqref="BA370:BB373">
    <cfRule type="cellIs" dxfId="119" priority="236" operator="lessThan">
      <formula>0.0001</formula>
    </cfRule>
  </conditionalFormatting>
  <conditionalFormatting sqref="BA374:BB377">
    <cfRule type="cellIs" dxfId="118" priority="234" operator="lessThan">
      <formula>0.0001</formula>
    </cfRule>
  </conditionalFormatting>
  <conditionalFormatting sqref="BA378:BB381">
    <cfRule type="cellIs" dxfId="117" priority="232" operator="lessThan">
      <formula>0.0001</formula>
    </cfRule>
  </conditionalFormatting>
  <conditionalFormatting sqref="BA382:BB385">
    <cfRule type="cellIs" dxfId="116" priority="230" operator="lessThan">
      <formula>0.0001</formula>
    </cfRule>
  </conditionalFormatting>
  <conditionalFormatting sqref="BA386:BB389">
    <cfRule type="cellIs" dxfId="115" priority="228" operator="lessThan">
      <formula>0.0001</formula>
    </cfRule>
  </conditionalFormatting>
  <conditionalFormatting sqref="BA390:BB393">
    <cfRule type="cellIs" dxfId="114" priority="226" operator="lessThan">
      <formula>0.0001</formula>
    </cfRule>
  </conditionalFormatting>
  <conditionalFormatting sqref="BA394:BB397">
    <cfRule type="cellIs" dxfId="113" priority="224" operator="lessThan">
      <formula>0.0001</formula>
    </cfRule>
  </conditionalFormatting>
  <conditionalFormatting sqref="BA398:BB401">
    <cfRule type="cellIs" dxfId="112" priority="222" operator="lessThan">
      <formula>0.0001</formula>
    </cfRule>
  </conditionalFormatting>
  <conditionalFormatting sqref="BA402:BB405">
    <cfRule type="cellIs" dxfId="111" priority="220" operator="lessThan">
      <formula>0.0001</formula>
    </cfRule>
  </conditionalFormatting>
  <conditionalFormatting sqref="BA406:BB409">
    <cfRule type="cellIs" dxfId="110" priority="218" operator="lessThan">
      <formula>0.0001</formula>
    </cfRule>
  </conditionalFormatting>
  <conditionalFormatting sqref="BA410:BB413">
    <cfRule type="cellIs" dxfId="109" priority="216" operator="lessThan">
      <formula>0.0001</formula>
    </cfRule>
  </conditionalFormatting>
  <conditionalFormatting sqref="BA414:BB417">
    <cfRule type="cellIs" dxfId="108" priority="214" operator="lessThan">
      <formula>0.0001</formula>
    </cfRule>
  </conditionalFormatting>
  <conditionalFormatting sqref="BA418:BB421">
    <cfRule type="cellIs" dxfId="107" priority="212" operator="lessThan">
      <formula>0.0001</formula>
    </cfRule>
  </conditionalFormatting>
  <conditionalFormatting sqref="BA422:BB425">
    <cfRule type="cellIs" dxfId="106" priority="210" operator="lessThan">
      <formula>0.0001</formula>
    </cfRule>
  </conditionalFormatting>
  <conditionalFormatting sqref="BA426:BB429">
    <cfRule type="cellIs" dxfId="105" priority="208" operator="lessThan">
      <formula>0.0001</formula>
    </cfRule>
  </conditionalFormatting>
  <conditionalFormatting sqref="BA430:BB433">
    <cfRule type="cellIs" dxfId="104" priority="206" operator="lessThan">
      <formula>0.0001</formula>
    </cfRule>
  </conditionalFormatting>
  <conditionalFormatting sqref="BA434:BB437">
    <cfRule type="cellIs" dxfId="103" priority="204" operator="lessThan">
      <formula>0.0001</formula>
    </cfRule>
  </conditionalFormatting>
  <conditionalFormatting sqref="BA438:BB441">
    <cfRule type="cellIs" dxfId="102" priority="202" operator="lessThan">
      <formula>0.0001</formula>
    </cfRule>
  </conditionalFormatting>
  <conditionalFormatting sqref="BA442:BB445">
    <cfRule type="cellIs" dxfId="101" priority="200" operator="lessThan">
      <formula>0.0001</formula>
    </cfRule>
  </conditionalFormatting>
  <conditionalFormatting sqref="BA446:BB449">
    <cfRule type="cellIs" dxfId="100" priority="198" operator="lessThan">
      <formula>0.0001</formula>
    </cfRule>
  </conditionalFormatting>
  <conditionalFormatting sqref="BA450:BB453">
    <cfRule type="cellIs" dxfId="99" priority="196" operator="lessThan">
      <formula>0.0001</formula>
    </cfRule>
  </conditionalFormatting>
  <conditionalFormatting sqref="BA454:BB457">
    <cfRule type="cellIs" dxfId="98" priority="194" operator="lessThan">
      <formula>0.0001</formula>
    </cfRule>
  </conditionalFormatting>
  <conditionalFormatting sqref="BA458:BB461">
    <cfRule type="cellIs" dxfId="97" priority="192" operator="lessThan">
      <formula>0.0001</formula>
    </cfRule>
  </conditionalFormatting>
  <conditionalFormatting sqref="BA462:BB465">
    <cfRule type="cellIs" dxfId="96" priority="190" operator="lessThan">
      <formula>0.0001</formula>
    </cfRule>
  </conditionalFormatting>
  <conditionalFormatting sqref="BA466:BB469">
    <cfRule type="cellIs" dxfId="95" priority="188" operator="lessThan">
      <formula>0.0001</formula>
    </cfRule>
  </conditionalFormatting>
  <conditionalFormatting sqref="BA470:BB473">
    <cfRule type="cellIs" dxfId="94" priority="186" operator="lessThan">
      <formula>0.0001</formula>
    </cfRule>
  </conditionalFormatting>
  <conditionalFormatting sqref="BA474:BB477">
    <cfRule type="cellIs" dxfId="93" priority="184" operator="lessThan">
      <formula>0.0001</formula>
    </cfRule>
  </conditionalFormatting>
  <conditionalFormatting sqref="BA478:BB481">
    <cfRule type="cellIs" dxfId="92" priority="182" operator="lessThan">
      <formula>0.0001</formula>
    </cfRule>
  </conditionalFormatting>
  <conditionalFormatting sqref="BA482:BB485">
    <cfRule type="cellIs" dxfId="91" priority="180" operator="lessThan">
      <formula>0.0001</formula>
    </cfRule>
  </conditionalFormatting>
  <conditionalFormatting sqref="BA486:BB489">
    <cfRule type="cellIs" dxfId="90" priority="178" operator="lessThan">
      <formula>0.0001</formula>
    </cfRule>
  </conditionalFormatting>
  <conditionalFormatting sqref="BA490:BB493">
    <cfRule type="cellIs" dxfId="89" priority="176" operator="lessThan">
      <formula>0.0001</formula>
    </cfRule>
  </conditionalFormatting>
  <conditionalFormatting sqref="BA494:BB497">
    <cfRule type="cellIs" dxfId="88" priority="174" operator="lessThan">
      <formula>0.0001</formula>
    </cfRule>
  </conditionalFormatting>
  <conditionalFormatting sqref="BA498:BB501">
    <cfRule type="cellIs" dxfId="87" priority="172" operator="lessThan">
      <formula>0.0001</formula>
    </cfRule>
  </conditionalFormatting>
  <conditionalFormatting sqref="BA502:BB505">
    <cfRule type="cellIs" dxfId="86" priority="170" operator="lessThan">
      <formula>0.0001</formula>
    </cfRule>
  </conditionalFormatting>
  <conditionalFormatting sqref="BA506:BB509">
    <cfRule type="cellIs" dxfId="85" priority="168" operator="lessThan">
      <formula>0.0001</formula>
    </cfRule>
  </conditionalFormatting>
  <conditionalFormatting sqref="BA510:BB513">
    <cfRule type="cellIs" dxfId="84" priority="166" operator="lessThan">
      <formula>0.0001</formula>
    </cfRule>
  </conditionalFormatting>
  <conditionalFormatting sqref="BA514:BB517">
    <cfRule type="cellIs" dxfId="83" priority="164" operator="lessThan">
      <formula>0.0001</formula>
    </cfRule>
  </conditionalFormatting>
  <conditionalFormatting sqref="BA518:BB521">
    <cfRule type="cellIs" dxfId="82" priority="162" operator="lessThan">
      <formula>0.0001</formula>
    </cfRule>
  </conditionalFormatting>
  <conditionalFormatting sqref="BA522:BB525">
    <cfRule type="cellIs" dxfId="81" priority="160" operator="lessThan">
      <formula>0.0001</formula>
    </cfRule>
  </conditionalFormatting>
  <conditionalFormatting sqref="BA526:BB529">
    <cfRule type="cellIs" dxfId="80" priority="158" operator="lessThan">
      <formula>0.0001</formula>
    </cfRule>
  </conditionalFormatting>
  <conditionalFormatting sqref="BA530:BB533">
    <cfRule type="cellIs" dxfId="79" priority="156" operator="lessThan">
      <formula>0.0001</formula>
    </cfRule>
  </conditionalFormatting>
  <conditionalFormatting sqref="BA534:BB537">
    <cfRule type="cellIs" dxfId="78" priority="154" operator="lessThan">
      <formula>0.0001</formula>
    </cfRule>
  </conditionalFormatting>
  <conditionalFormatting sqref="BA538:BB541">
    <cfRule type="cellIs" dxfId="77" priority="152" operator="lessThan">
      <formula>0.0001</formula>
    </cfRule>
  </conditionalFormatting>
  <conditionalFormatting sqref="BA542:BB545">
    <cfRule type="cellIs" dxfId="76" priority="150" operator="lessThan">
      <formula>0.0001</formula>
    </cfRule>
  </conditionalFormatting>
  <conditionalFormatting sqref="BA546:BB549">
    <cfRule type="cellIs" dxfId="75" priority="148" operator="lessThan">
      <formula>0.0001</formula>
    </cfRule>
  </conditionalFormatting>
  <conditionalFormatting sqref="BA550:BB553">
    <cfRule type="cellIs" dxfId="74" priority="146" operator="lessThan">
      <formula>0.0001</formula>
    </cfRule>
  </conditionalFormatting>
  <conditionalFormatting sqref="BA554:BB557">
    <cfRule type="cellIs" dxfId="73" priority="144" operator="lessThan">
      <formula>0.0001</formula>
    </cfRule>
  </conditionalFormatting>
  <conditionalFormatting sqref="BA558:BB561">
    <cfRule type="cellIs" dxfId="72" priority="142" operator="lessThan">
      <formula>0.0001</formula>
    </cfRule>
  </conditionalFormatting>
  <conditionalFormatting sqref="BA562:BB565">
    <cfRule type="cellIs" dxfId="71" priority="140" operator="lessThan">
      <formula>0.0001</formula>
    </cfRule>
  </conditionalFormatting>
  <conditionalFormatting sqref="BA566:BB569">
    <cfRule type="cellIs" dxfId="70" priority="138" operator="lessThan">
      <formula>0.0001</formula>
    </cfRule>
  </conditionalFormatting>
  <conditionalFormatting sqref="BA570:BB573">
    <cfRule type="cellIs" dxfId="69" priority="136" operator="lessThan">
      <formula>0.0001</formula>
    </cfRule>
  </conditionalFormatting>
  <conditionalFormatting sqref="BA574:BB577">
    <cfRule type="cellIs" dxfId="68" priority="134" operator="lessThan">
      <formula>0.0001</formula>
    </cfRule>
  </conditionalFormatting>
  <conditionalFormatting sqref="BA578:BB581">
    <cfRule type="cellIs" dxfId="67" priority="132" operator="lessThan">
      <formula>0.0001</formula>
    </cfRule>
  </conditionalFormatting>
  <conditionalFormatting sqref="BA582:BB585">
    <cfRule type="cellIs" dxfId="66" priority="130" operator="lessThan">
      <formula>0.0001</formula>
    </cfRule>
  </conditionalFormatting>
  <conditionalFormatting sqref="BA586:BB589">
    <cfRule type="cellIs" dxfId="65" priority="128" operator="lessThan">
      <formula>0.0001</formula>
    </cfRule>
  </conditionalFormatting>
  <conditionalFormatting sqref="BA590:BB593">
    <cfRule type="cellIs" dxfId="64" priority="126" operator="lessThan">
      <formula>0.0001</formula>
    </cfRule>
  </conditionalFormatting>
  <conditionalFormatting sqref="BA594:BB597">
    <cfRule type="cellIs" dxfId="63" priority="124" operator="lessThan">
      <formula>0.0001</formula>
    </cfRule>
  </conditionalFormatting>
  <conditionalFormatting sqref="BA598:BB601">
    <cfRule type="cellIs" dxfId="62" priority="122" operator="lessThan">
      <formula>0.0001</formula>
    </cfRule>
  </conditionalFormatting>
  <conditionalFormatting sqref="BA602:BB605">
    <cfRule type="cellIs" dxfId="61" priority="120" operator="lessThan">
      <formula>0.0001</formula>
    </cfRule>
  </conditionalFormatting>
  <conditionalFormatting sqref="BA606:BB609">
    <cfRule type="cellIs" dxfId="60" priority="118" operator="lessThan">
      <formula>0.0001</formula>
    </cfRule>
  </conditionalFormatting>
  <conditionalFormatting sqref="BA610:BB613">
    <cfRule type="cellIs" dxfId="59" priority="116" operator="lessThan">
      <formula>0.0001</formula>
    </cfRule>
  </conditionalFormatting>
  <conditionalFormatting sqref="BA614:BB617">
    <cfRule type="cellIs" dxfId="58" priority="114" operator="lessThan">
      <formula>0.0001</formula>
    </cfRule>
  </conditionalFormatting>
  <conditionalFormatting sqref="BA618:BB621">
    <cfRule type="cellIs" dxfId="57" priority="112" operator="lessThan">
      <formula>0.0001</formula>
    </cfRule>
  </conditionalFormatting>
  <conditionalFormatting sqref="BA622:BB625">
    <cfRule type="cellIs" dxfId="56" priority="110" operator="lessThan">
      <formula>0.0001</formula>
    </cfRule>
  </conditionalFormatting>
  <conditionalFormatting sqref="BA626:BB629">
    <cfRule type="cellIs" dxfId="55" priority="108" operator="lessThan">
      <formula>0.0001</formula>
    </cfRule>
  </conditionalFormatting>
  <conditionalFormatting sqref="BA630:BB633">
    <cfRule type="cellIs" dxfId="54" priority="106" operator="lessThan">
      <formula>0.0001</formula>
    </cfRule>
  </conditionalFormatting>
  <conditionalFormatting sqref="BA634:BB637">
    <cfRule type="cellIs" dxfId="53" priority="104" operator="lessThan">
      <formula>0.0001</formula>
    </cfRule>
  </conditionalFormatting>
  <conditionalFormatting sqref="BA638:BB641">
    <cfRule type="cellIs" dxfId="52" priority="102" operator="lessThan">
      <formula>0.0001</formula>
    </cfRule>
  </conditionalFormatting>
  <conditionalFormatting sqref="BA642:BB645">
    <cfRule type="cellIs" dxfId="51" priority="100" operator="lessThan">
      <formula>0.0001</formula>
    </cfRule>
  </conditionalFormatting>
  <conditionalFormatting sqref="BA646:BB649">
    <cfRule type="cellIs" dxfId="50" priority="98" operator="lessThan">
      <formula>0.0001</formula>
    </cfRule>
  </conditionalFormatting>
  <conditionalFormatting sqref="BA650:BB653">
    <cfRule type="cellIs" dxfId="49" priority="96" operator="lessThan">
      <formula>0.0001</formula>
    </cfRule>
  </conditionalFormatting>
  <conditionalFormatting sqref="BA654:BB657">
    <cfRule type="cellIs" dxfId="48" priority="94" operator="lessThan">
      <formula>0.0001</formula>
    </cfRule>
  </conditionalFormatting>
  <conditionalFormatting sqref="BA658:BB661">
    <cfRule type="cellIs" dxfId="47" priority="92" operator="lessThan">
      <formula>0.0001</formula>
    </cfRule>
  </conditionalFormatting>
  <conditionalFormatting sqref="BA662:BB665">
    <cfRule type="cellIs" dxfId="46" priority="90" operator="lessThan">
      <formula>0.0001</formula>
    </cfRule>
  </conditionalFormatting>
  <conditionalFormatting sqref="BA666:BB669">
    <cfRule type="cellIs" dxfId="45" priority="88" operator="lessThan">
      <formula>0.0001</formula>
    </cfRule>
  </conditionalFormatting>
  <conditionalFormatting sqref="BA670:BB673">
    <cfRule type="cellIs" dxfId="44" priority="86" operator="lessThan">
      <formula>0.0001</formula>
    </cfRule>
  </conditionalFormatting>
  <conditionalFormatting sqref="BA674:BB677">
    <cfRule type="cellIs" dxfId="43" priority="84" operator="lessThan">
      <formula>0.0001</formula>
    </cfRule>
  </conditionalFormatting>
  <conditionalFormatting sqref="BA678:BB681">
    <cfRule type="cellIs" dxfId="42" priority="82" operator="lessThan">
      <formula>0.0001</formula>
    </cfRule>
  </conditionalFormatting>
  <conditionalFormatting sqref="BA682:BB685">
    <cfRule type="cellIs" dxfId="41" priority="80" operator="lessThan">
      <formula>0.0001</formula>
    </cfRule>
  </conditionalFormatting>
  <conditionalFormatting sqref="BA686:BB689">
    <cfRule type="cellIs" dxfId="40" priority="78" operator="lessThan">
      <formula>0.0001</formula>
    </cfRule>
  </conditionalFormatting>
  <conditionalFormatting sqref="BA690:BB693">
    <cfRule type="cellIs" dxfId="39" priority="76" operator="lessThan">
      <formula>0.0001</formula>
    </cfRule>
  </conditionalFormatting>
  <conditionalFormatting sqref="BA694:BB697">
    <cfRule type="cellIs" dxfId="38" priority="74" operator="lessThan">
      <formula>0.0001</formula>
    </cfRule>
  </conditionalFormatting>
  <conditionalFormatting sqref="BA698:BB701">
    <cfRule type="cellIs" dxfId="37" priority="72" operator="lessThan">
      <formula>0.0001</formula>
    </cfRule>
  </conditionalFormatting>
  <conditionalFormatting sqref="BA702:BB705">
    <cfRule type="cellIs" dxfId="36" priority="70" operator="lessThan">
      <formula>0.0001</formula>
    </cfRule>
  </conditionalFormatting>
  <conditionalFormatting sqref="BA706:BB709">
    <cfRule type="cellIs" dxfId="35" priority="68" operator="lessThan">
      <formula>0.0001</formula>
    </cfRule>
  </conditionalFormatting>
  <conditionalFormatting sqref="BA710:BB713">
    <cfRule type="cellIs" dxfId="34" priority="66" operator="lessThan">
      <formula>0.0001</formula>
    </cfRule>
  </conditionalFormatting>
  <conditionalFormatting sqref="BA714:BB717">
    <cfRule type="cellIs" dxfId="33" priority="64" operator="lessThan">
      <formula>0.0001</formula>
    </cfRule>
  </conditionalFormatting>
  <conditionalFormatting sqref="BA718:BB721">
    <cfRule type="cellIs" dxfId="32" priority="62" operator="lessThan">
      <formula>0.0001</formula>
    </cfRule>
  </conditionalFormatting>
  <conditionalFormatting sqref="BA722:BB725">
    <cfRule type="cellIs" dxfId="31" priority="60" operator="lessThan">
      <formula>0.0001</formula>
    </cfRule>
  </conditionalFormatting>
  <conditionalFormatting sqref="BA726:BB729">
    <cfRule type="cellIs" dxfId="30" priority="58" operator="lessThan">
      <formula>0.0001</formula>
    </cfRule>
  </conditionalFormatting>
  <conditionalFormatting sqref="BA730:BB733">
    <cfRule type="cellIs" dxfId="29" priority="56" operator="lessThan">
      <formula>0.0001</formula>
    </cfRule>
  </conditionalFormatting>
  <conditionalFormatting sqref="BA734:BB737">
    <cfRule type="cellIs" dxfId="28" priority="54" operator="lessThan">
      <formula>0.0001</formula>
    </cfRule>
  </conditionalFormatting>
  <conditionalFormatting sqref="BA738:BB741">
    <cfRule type="cellIs" dxfId="27" priority="52" operator="lessThan">
      <formula>0.0001</formula>
    </cfRule>
  </conditionalFormatting>
  <conditionalFormatting sqref="BA742:BB745">
    <cfRule type="cellIs" dxfId="26" priority="50" operator="lessThan">
      <formula>0.0001</formula>
    </cfRule>
  </conditionalFormatting>
  <conditionalFormatting sqref="BA746:BB749">
    <cfRule type="cellIs" dxfId="25" priority="48" operator="lessThan">
      <formula>0.0001</formula>
    </cfRule>
  </conditionalFormatting>
  <conditionalFormatting sqref="BA750:BB753">
    <cfRule type="cellIs" dxfId="24" priority="46" operator="lessThan">
      <formula>0.0001</formula>
    </cfRule>
  </conditionalFormatting>
  <conditionalFormatting sqref="BA754:BB757">
    <cfRule type="cellIs" dxfId="23" priority="44" operator="lessThan">
      <formula>0.0001</formula>
    </cfRule>
  </conditionalFormatting>
  <conditionalFormatting sqref="BA758:BB761">
    <cfRule type="cellIs" dxfId="22" priority="42" operator="lessThan">
      <formula>0.0001</formula>
    </cfRule>
  </conditionalFormatting>
  <conditionalFormatting sqref="BA762:BB765">
    <cfRule type="cellIs" dxfId="21" priority="40" operator="lessThan">
      <formula>0.0001</formula>
    </cfRule>
  </conditionalFormatting>
  <conditionalFormatting sqref="BA766:BB769">
    <cfRule type="cellIs" dxfId="20" priority="38" operator="lessThan">
      <formula>0.0001</formula>
    </cfRule>
  </conditionalFormatting>
  <conditionalFormatting sqref="BA770:BB773">
    <cfRule type="cellIs" dxfId="19" priority="36" operator="lessThan">
      <formula>0.0001</formula>
    </cfRule>
  </conditionalFormatting>
  <conditionalFormatting sqref="BA774:BB777">
    <cfRule type="cellIs" dxfId="18" priority="34" operator="lessThan">
      <formula>0.0001</formula>
    </cfRule>
  </conditionalFormatting>
  <conditionalFormatting sqref="BA778:BB781">
    <cfRule type="cellIs" dxfId="17" priority="32" operator="lessThan">
      <formula>0.0001</formula>
    </cfRule>
  </conditionalFormatting>
  <conditionalFormatting sqref="BA782:BB785">
    <cfRule type="cellIs" dxfId="16" priority="30" operator="lessThan">
      <formula>0.0001</formula>
    </cfRule>
  </conditionalFormatting>
  <conditionalFormatting sqref="BA786:BB789">
    <cfRule type="cellIs" dxfId="15" priority="28" operator="lessThan">
      <formula>0.0001</formula>
    </cfRule>
  </conditionalFormatting>
  <conditionalFormatting sqref="BA790:BB793">
    <cfRule type="cellIs" dxfId="14" priority="26" operator="lessThan">
      <formula>0.0001</formula>
    </cfRule>
  </conditionalFormatting>
  <conditionalFormatting sqref="BA794:BB797">
    <cfRule type="cellIs" dxfId="13" priority="24" operator="lessThan">
      <formula>0.0001</formula>
    </cfRule>
  </conditionalFormatting>
  <conditionalFormatting sqref="BA798:BB801">
    <cfRule type="cellIs" dxfId="12" priority="22" operator="lessThan">
      <formula>0.0001</formula>
    </cfRule>
  </conditionalFormatting>
  <conditionalFormatting sqref="BA802:BB805">
    <cfRule type="cellIs" dxfId="11" priority="20" operator="lessThan">
      <formula>0.0001</formula>
    </cfRule>
  </conditionalFormatting>
  <conditionalFormatting sqref="BA806:BB809">
    <cfRule type="cellIs" dxfId="10" priority="18" operator="lessThan">
      <formula>0.0001</formula>
    </cfRule>
  </conditionalFormatting>
  <conditionalFormatting sqref="BA810:BB813">
    <cfRule type="cellIs" dxfId="9" priority="16" operator="lessThan">
      <formula>0.0001</formula>
    </cfRule>
  </conditionalFormatting>
  <conditionalFormatting sqref="BA814:BB817">
    <cfRule type="cellIs" dxfId="8" priority="14" operator="lessThan">
      <formula>0.0001</formula>
    </cfRule>
  </conditionalFormatting>
  <conditionalFormatting sqref="BA818:BB821">
    <cfRule type="cellIs" dxfId="7" priority="12" operator="lessThan">
      <formula>0.0001</formula>
    </cfRule>
  </conditionalFormatting>
  <conditionalFormatting sqref="BA822:BB825">
    <cfRule type="cellIs" dxfId="6" priority="10" operator="lessThan">
      <formula>0.0001</formula>
    </cfRule>
  </conditionalFormatting>
  <conditionalFormatting sqref="BA826:BB829">
    <cfRule type="cellIs" dxfId="5" priority="8" operator="lessThan">
      <formula>0.0001</formula>
    </cfRule>
  </conditionalFormatting>
  <conditionalFormatting sqref="BA830:BB833">
    <cfRule type="cellIs" dxfId="4" priority="6" operator="lessThan">
      <formula>0.0001</formula>
    </cfRule>
  </conditionalFormatting>
  <conditionalFormatting sqref="BA834:BB837">
    <cfRule type="cellIs" dxfId="3" priority="4" operator="lessThan">
      <formula>0.0001</formula>
    </cfRule>
  </conditionalFormatting>
  <conditionalFormatting sqref="BA838:BB841">
    <cfRule type="cellIs" dxfId="2" priority="2" operator="lessThan">
      <formula>0.0001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1"/>
  <sheetViews>
    <sheetView tabSelected="1" workbookViewId="0">
      <selection activeCell="F18" sqref="F18"/>
    </sheetView>
  </sheetViews>
  <sheetFormatPr defaultRowHeight="11.25" x14ac:dyDescent="0.2"/>
  <cols>
    <col min="1" max="1" width="15.28515625" style="180" customWidth="1"/>
    <col min="2" max="2" width="29.85546875" style="180" customWidth="1"/>
    <col min="3" max="3" width="34" style="181" customWidth="1"/>
    <col min="4" max="4" width="9.5703125" style="182" customWidth="1"/>
    <col min="5" max="5" width="0.42578125" style="182" hidden="1" customWidth="1"/>
    <col min="6" max="6" width="16" style="182" customWidth="1"/>
    <col min="7" max="7" width="48.140625" style="189" hidden="1" customWidth="1"/>
    <col min="8" max="8" width="18.28515625" style="181" hidden="1" customWidth="1"/>
    <col min="9" max="9" width="40.28515625" style="189" hidden="1" customWidth="1"/>
    <col min="10" max="10" width="18.42578125" style="184" customWidth="1"/>
    <col min="11" max="14" width="8.5703125" style="180" hidden="1" customWidth="1"/>
    <col min="15" max="15" width="13" style="185" customWidth="1"/>
    <col min="16" max="138" width="9.140625" style="180"/>
    <col min="139" max="139" width="163.7109375" style="180" customWidth="1"/>
    <col min="140" max="140" width="63.85546875" style="180" customWidth="1"/>
    <col min="141" max="142" width="26.5703125" style="180" customWidth="1"/>
    <col min="143" max="143" width="28.140625" style="180" customWidth="1"/>
    <col min="144" max="144" width="68.7109375" style="180" customWidth="1"/>
    <col min="145" max="146" width="42.7109375" style="180" customWidth="1"/>
    <col min="147" max="147" width="39.42578125" style="180" customWidth="1"/>
    <col min="148" max="148" width="33" style="180" customWidth="1"/>
    <col min="149" max="149" width="41.7109375" style="180" customWidth="1"/>
    <col min="150" max="150" width="36.42578125" style="180" customWidth="1"/>
    <col min="151" max="151" width="43" style="180" customWidth="1"/>
    <col min="152" max="152" width="46.42578125" style="180" customWidth="1"/>
    <col min="153" max="153" width="18.28515625" style="180" customWidth="1"/>
    <col min="154" max="154" width="43.7109375" style="180" customWidth="1"/>
    <col min="155" max="155" width="39.85546875" style="180" customWidth="1"/>
    <col min="156" max="156" width="36.42578125" style="180" customWidth="1"/>
    <col min="157" max="157" width="39.85546875" style="180" customWidth="1"/>
    <col min="158" max="158" width="42" style="180" customWidth="1"/>
    <col min="159" max="159" width="45.140625" style="180" customWidth="1"/>
    <col min="160" max="160" width="55.85546875" style="180" customWidth="1"/>
    <col min="161" max="161" width="33.28515625" style="180" customWidth="1"/>
    <col min="162" max="162" width="0.28515625" style="180" customWidth="1"/>
    <col min="163" max="163" width="37" style="180" customWidth="1"/>
    <col min="164" max="164" width="46" style="180" customWidth="1"/>
    <col min="165" max="165" width="38.28515625" style="180" customWidth="1"/>
    <col min="166" max="166" width="39.85546875" style="180" customWidth="1"/>
    <col min="167" max="167" width="34.7109375" style="180" customWidth="1"/>
    <col min="168" max="168" width="42" style="180" customWidth="1"/>
    <col min="169" max="169" width="17" style="180" customWidth="1"/>
    <col min="170" max="170" width="37.28515625" style="180" customWidth="1"/>
    <col min="171" max="171" width="38.28515625" style="180" customWidth="1"/>
    <col min="172" max="172" width="40.42578125" style="180" customWidth="1"/>
    <col min="173" max="173" width="34.7109375" style="180" customWidth="1"/>
    <col min="174" max="174" width="42" style="180" customWidth="1"/>
    <col min="175" max="175" width="11.28515625" style="180" customWidth="1"/>
    <col min="176" max="176" width="37.28515625" style="180" customWidth="1"/>
    <col min="177" max="177" width="33.42578125" style="180" customWidth="1"/>
    <col min="178" max="178" width="38.28515625" style="180" customWidth="1"/>
    <col min="179" max="179" width="34.7109375" style="180" customWidth="1"/>
    <col min="180" max="180" width="42" style="180" customWidth="1"/>
    <col min="181" max="181" width="9.140625" style="180"/>
    <col min="182" max="182" width="38.28515625" style="180" customWidth="1"/>
    <col min="183" max="188" width="34.7109375" style="180" customWidth="1"/>
    <col min="189" max="189" width="42" style="180" customWidth="1"/>
    <col min="190" max="190" width="39.5703125" style="180" customWidth="1"/>
    <col min="191" max="191" width="38.5703125" style="180" customWidth="1"/>
    <col min="192" max="196" width="38.140625" style="180" customWidth="1"/>
    <col min="197" max="197" width="39" style="180" customWidth="1"/>
    <col min="198" max="198" width="9.140625" style="180"/>
    <col min="199" max="199" width="38.85546875" style="180" customWidth="1"/>
    <col min="200" max="200" width="38.28515625" style="180" customWidth="1"/>
    <col min="201" max="205" width="39.7109375" style="180" customWidth="1"/>
    <col min="206" max="206" width="33.28515625" style="180" customWidth="1"/>
    <col min="207" max="207" width="41.28515625" style="180" customWidth="1"/>
    <col min="208" max="208" width="40.28515625" style="180" customWidth="1"/>
    <col min="209" max="213" width="37.7109375" style="180" customWidth="1"/>
    <col min="214" max="214" width="38.42578125" style="180" customWidth="1"/>
    <col min="215" max="215" width="9.140625" style="180"/>
    <col min="216" max="216" width="11.42578125" style="180" customWidth="1"/>
    <col min="217" max="217" width="9.140625" style="180"/>
    <col min="218" max="219" width="37.7109375" style="180" customWidth="1"/>
    <col min="220" max="221" width="35" style="180" customWidth="1"/>
    <col min="222" max="222" width="39.85546875" style="180" customWidth="1"/>
    <col min="223" max="223" width="35" style="180" customWidth="1"/>
    <col min="224" max="224" width="39.85546875" style="180" customWidth="1"/>
    <col min="225" max="225" width="36.28515625" style="180" customWidth="1"/>
    <col min="226" max="226" width="40.140625" style="180" customWidth="1"/>
    <col min="227" max="227" width="9.140625" style="180"/>
    <col min="228" max="228" width="28.5703125" style="180" customWidth="1"/>
    <col min="229" max="229" width="33.7109375" style="180" customWidth="1"/>
    <col min="230" max="230" width="29.85546875" style="180" customWidth="1"/>
    <col min="231" max="231" width="27.7109375" style="180" customWidth="1"/>
    <col min="232" max="233" width="28.5703125" style="180" customWidth="1"/>
    <col min="234" max="234" width="36.42578125" style="180" customWidth="1"/>
    <col min="235" max="235" width="31.5703125" style="180" customWidth="1"/>
    <col min="236" max="237" width="28.5703125" style="180" customWidth="1"/>
    <col min="238" max="238" width="9.140625" style="180"/>
    <col min="239" max="239" width="25.5703125" style="180" customWidth="1"/>
    <col min="240" max="240" width="38" style="180" customWidth="1"/>
    <col min="241" max="241" width="27.7109375" style="180" customWidth="1"/>
    <col min="242" max="243" width="28.140625" style="180" customWidth="1"/>
    <col min="244" max="244" width="28.5703125" style="180" customWidth="1"/>
    <col min="245" max="394" width="9.140625" style="180"/>
    <col min="395" max="395" width="163.7109375" style="180" customWidth="1"/>
    <col min="396" max="396" width="63.85546875" style="180" customWidth="1"/>
    <col min="397" max="398" width="26.5703125" style="180" customWidth="1"/>
    <col min="399" max="399" width="28.140625" style="180" customWidth="1"/>
    <col min="400" max="400" width="68.7109375" style="180" customWidth="1"/>
    <col min="401" max="402" width="42.7109375" style="180" customWidth="1"/>
    <col min="403" max="403" width="39.42578125" style="180" customWidth="1"/>
    <col min="404" max="404" width="33" style="180" customWidth="1"/>
    <col min="405" max="405" width="41.7109375" style="180" customWidth="1"/>
    <col min="406" max="406" width="36.42578125" style="180" customWidth="1"/>
    <col min="407" max="407" width="43" style="180" customWidth="1"/>
    <col min="408" max="408" width="46.42578125" style="180" customWidth="1"/>
    <col min="409" max="409" width="18.28515625" style="180" customWidth="1"/>
    <col min="410" max="410" width="43.7109375" style="180" customWidth="1"/>
    <col min="411" max="411" width="39.85546875" style="180" customWidth="1"/>
    <col min="412" max="412" width="36.42578125" style="180" customWidth="1"/>
    <col min="413" max="413" width="39.85546875" style="180" customWidth="1"/>
    <col min="414" max="414" width="42" style="180" customWidth="1"/>
    <col min="415" max="415" width="45.140625" style="180" customWidth="1"/>
    <col min="416" max="416" width="55.85546875" style="180" customWidth="1"/>
    <col min="417" max="417" width="33.28515625" style="180" customWidth="1"/>
    <col min="418" max="418" width="0.28515625" style="180" customWidth="1"/>
    <col min="419" max="419" width="37" style="180" customWidth="1"/>
    <col min="420" max="420" width="46" style="180" customWidth="1"/>
    <col min="421" max="421" width="38.28515625" style="180" customWidth="1"/>
    <col min="422" max="422" width="39.85546875" style="180" customWidth="1"/>
    <col min="423" max="423" width="34.7109375" style="180" customWidth="1"/>
    <col min="424" max="424" width="42" style="180" customWidth="1"/>
    <col min="425" max="425" width="17" style="180" customWidth="1"/>
    <col min="426" max="426" width="37.28515625" style="180" customWidth="1"/>
    <col min="427" max="427" width="38.28515625" style="180" customWidth="1"/>
    <col min="428" max="428" width="40.42578125" style="180" customWidth="1"/>
    <col min="429" max="429" width="34.7109375" style="180" customWidth="1"/>
    <col min="430" max="430" width="42" style="180" customWidth="1"/>
    <col min="431" max="431" width="11.28515625" style="180" customWidth="1"/>
    <col min="432" max="432" width="37.28515625" style="180" customWidth="1"/>
    <col min="433" max="433" width="33.42578125" style="180" customWidth="1"/>
    <col min="434" max="434" width="38.28515625" style="180" customWidth="1"/>
    <col min="435" max="435" width="34.7109375" style="180" customWidth="1"/>
    <col min="436" max="436" width="42" style="180" customWidth="1"/>
    <col min="437" max="437" width="9.140625" style="180"/>
    <col min="438" max="438" width="38.28515625" style="180" customWidth="1"/>
    <col min="439" max="444" width="34.7109375" style="180" customWidth="1"/>
    <col min="445" max="445" width="42" style="180" customWidth="1"/>
    <col min="446" max="446" width="39.5703125" style="180" customWidth="1"/>
    <col min="447" max="447" width="38.5703125" style="180" customWidth="1"/>
    <col min="448" max="452" width="38.140625" style="180" customWidth="1"/>
    <col min="453" max="453" width="39" style="180" customWidth="1"/>
    <col min="454" max="454" width="9.140625" style="180"/>
    <col min="455" max="455" width="38.85546875" style="180" customWidth="1"/>
    <col min="456" max="456" width="38.28515625" style="180" customWidth="1"/>
    <col min="457" max="461" width="39.7109375" style="180" customWidth="1"/>
    <col min="462" max="462" width="33.28515625" style="180" customWidth="1"/>
    <col min="463" max="463" width="41.28515625" style="180" customWidth="1"/>
    <col min="464" max="464" width="40.28515625" style="180" customWidth="1"/>
    <col min="465" max="469" width="37.7109375" style="180" customWidth="1"/>
    <col min="470" max="470" width="38.42578125" style="180" customWidth="1"/>
    <col min="471" max="471" width="9.140625" style="180"/>
    <col min="472" max="472" width="11.42578125" style="180" customWidth="1"/>
    <col min="473" max="473" width="9.140625" style="180"/>
    <col min="474" max="475" width="37.7109375" style="180" customWidth="1"/>
    <col min="476" max="477" width="35" style="180" customWidth="1"/>
    <col min="478" max="478" width="39.85546875" style="180" customWidth="1"/>
    <col min="479" max="479" width="35" style="180" customWidth="1"/>
    <col min="480" max="480" width="39.85546875" style="180" customWidth="1"/>
    <col min="481" max="481" width="36.28515625" style="180" customWidth="1"/>
    <col min="482" max="482" width="40.140625" style="180" customWidth="1"/>
    <col min="483" max="483" width="9.140625" style="180"/>
    <col min="484" max="484" width="28.5703125" style="180" customWidth="1"/>
    <col min="485" max="485" width="33.7109375" style="180" customWidth="1"/>
    <col min="486" max="486" width="29.85546875" style="180" customWidth="1"/>
    <col min="487" max="487" width="27.7109375" style="180" customWidth="1"/>
    <col min="488" max="489" width="28.5703125" style="180" customWidth="1"/>
    <col min="490" max="490" width="36.42578125" style="180" customWidth="1"/>
    <col min="491" max="491" width="31.5703125" style="180" customWidth="1"/>
    <col min="492" max="493" width="28.5703125" style="180" customWidth="1"/>
    <col min="494" max="494" width="9.140625" style="180"/>
    <col min="495" max="495" width="25.5703125" style="180" customWidth="1"/>
    <col min="496" max="496" width="38" style="180" customWidth="1"/>
    <col min="497" max="497" width="27.7109375" style="180" customWidth="1"/>
    <col min="498" max="499" width="28.140625" style="180" customWidth="1"/>
    <col min="500" max="500" width="28.5703125" style="180" customWidth="1"/>
    <col min="501" max="650" width="9.140625" style="180"/>
    <col min="651" max="651" width="163.7109375" style="180" customWidth="1"/>
    <col min="652" max="652" width="63.85546875" style="180" customWidth="1"/>
    <col min="653" max="654" width="26.5703125" style="180" customWidth="1"/>
    <col min="655" max="655" width="28.140625" style="180" customWidth="1"/>
    <col min="656" max="656" width="68.7109375" style="180" customWidth="1"/>
    <col min="657" max="658" width="42.7109375" style="180" customWidth="1"/>
    <col min="659" max="659" width="39.42578125" style="180" customWidth="1"/>
    <col min="660" max="660" width="33" style="180" customWidth="1"/>
    <col min="661" max="661" width="41.7109375" style="180" customWidth="1"/>
    <col min="662" max="662" width="36.42578125" style="180" customWidth="1"/>
    <col min="663" max="663" width="43" style="180" customWidth="1"/>
    <col min="664" max="664" width="46.42578125" style="180" customWidth="1"/>
    <col min="665" max="665" width="18.28515625" style="180" customWidth="1"/>
    <col min="666" max="666" width="43.7109375" style="180" customWidth="1"/>
    <col min="667" max="667" width="39.85546875" style="180" customWidth="1"/>
    <col min="668" max="668" width="36.42578125" style="180" customWidth="1"/>
    <col min="669" max="669" width="39.85546875" style="180" customWidth="1"/>
    <col min="670" max="670" width="42" style="180" customWidth="1"/>
    <col min="671" max="671" width="45.140625" style="180" customWidth="1"/>
    <col min="672" max="672" width="55.85546875" style="180" customWidth="1"/>
    <col min="673" max="673" width="33.28515625" style="180" customWidth="1"/>
    <col min="674" max="674" width="0.28515625" style="180" customWidth="1"/>
    <col min="675" max="675" width="37" style="180" customWidth="1"/>
    <col min="676" max="676" width="46" style="180" customWidth="1"/>
    <col min="677" max="677" width="38.28515625" style="180" customWidth="1"/>
    <col min="678" max="678" width="39.85546875" style="180" customWidth="1"/>
    <col min="679" max="679" width="34.7109375" style="180" customWidth="1"/>
    <col min="680" max="680" width="42" style="180" customWidth="1"/>
    <col min="681" max="681" width="17" style="180" customWidth="1"/>
    <col min="682" max="682" width="37.28515625" style="180" customWidth="1"/>
    <col min="683" max="683" width="38.28515625" style="180" customWidth="1"/>
    <col min="684" max="684" width="40.42578125" style="180" customWidth="1"/>
    <col min="685" max="685" width="34.7109375" style="180" customWidth="1"/>
    <col min="686" max="686" width="42" style="180" customWidth="1"/>
    <col min="687" max="687" width="11.28515625" style="180" customWidth="1"/>
    <col min="688" max="688" width="37.28515625" style="180" customWidth="1"/>
    <col min="689" max="689" width="33.42578125" style="180" customWidth="1"/>
    <col min="690" max="690" width="38.28515625" style="180" customWidth="1"/>
    <col min="691" max="691" width="34.7109375" style="180" customWidth="1"/>
    <col min="692" max="692" width="42" style="180" customWidth="1"/>
    <col min="693" max="693" width="9.140625" style="180"/>
    <col min="694" max="694" width="38.28515625" style="180" customWidth="1"/>
    <col min="695" max="700" width="34.7109375" style="180" customWidth="1"/>
    <col min="701" max="701" width="42" style="180" customWidth="1"/>
    <col min="702" max="702" width="39.5703125" style="180" customWidth="1"/>
    <col min="703" max="703" width="38.5703125" style="180" customWidth="1"/>
    <col min="704" max="708" width="38.140625" style="180" customWidth="1"/>
    <col min="709" max="709" width="39" style="180" customWidth="1"/>
    <col min="710" max="710" width="9.140625" style="180"/>
    <col min="711" max="711" width="38.85546875" style="180" customWidth="1"/>
    <col min="712" max="712" width="38.28515625" style="180" customWidth="1"/>
    <col min="713" max="717" width="39.7109375" style="180" customWidth="1"/>
    <col min="718" max="718" width="33.28515625" style="180" customWidth="1"/>
    <col min="719" max="719" width="41.28515625" style="180" customWidth="1"/>
    <col min="720" max="720" width="40.28515625" style="180" customWidth="1"/>
    <col min="721" max="725" width="37.7109375" style="180" customWidth="1"/>
    <col min="726" max="726" width="38.42578125" style="180" customWidth="1"/>
    <col min="727" max="727" width="9.140625" style="180"/>
    <col min="728" max="728" width="11.42578125" style="180" customWidth="1"/>
    <col min="729" max="729" width="9.140625" style="180"/>
    <col min="730" max="731" width="37.7109375" style="180" customWidth="1"/>
    <col min="732" max="733" width="35" style="180" customWidth="1"/>
    <col min="734" max="734" width="39.85546875" style="180" customWidth="1"/>
    <col min="735" max="735" width="35" style="180" customWidth="1"/>
    <col min="736" max="736" width="39.85546875" style="180" customWidth="1"/>
    <col min="737" max="737" width="36.28515625" style="180" customWidth="1"/>
    <col min="738" max="738" width="40.140625" style="180" customWidth="1"/>
    <col min="739" max="739" width="9.140625" style="180"/>
    <col min="740" max="740" width="28.5703125" style="180" customWidth="1"/>
    <col min="741" max="741" width="33.7109375" style="180" customWidth="1"/>
    <col min="742" max="742" width="29.85546875" style="180" customWidth="1"/>
    <col min="743" max="743" width="27.7109375" style="180" customWidth="1"/>
    <col min="744" max="745" width="28.5703125" style="180" customWidth="1"/>
    <col min="746" max="746" width="36.42578125" style="180" customWidth="1"/>
    <col min="747" max="747" width="31.5703125" style="180" customWidth="1"/>
    <col min="748" max="749" width="28.5703125" style="180" customWidth="1"/>
    <col min="750" max="750" width="9.140625" style="180"/>
    <col min="751" max="751" width="25.5703125" style="180" customWidth="1"/>
    <col min="752" max="752" width="38" style="180" customWidth="1"/>
    <col min="753" max="753" width="27.7109375" style="180" customWidth="1"/>
    <col min="754" max="755" width="28.140625" style="180" customWidth="1"/>
    <col min="756" max="756" width="28.5703125" style="180" customWidth="1"/>
    <col min="757" max="906" width="9.140625" style="180"/>
    <col min="907" max="907" width="163.7109375" style="180" customWidth="1"/>
    <col min="908" max="908" width="63.85546875" style="180" customWidth="1"/>
    <col min="909" max="910" width="26.5703125" style="180" customWidth="1"/>
    <col min="911" max="911" width="28.140625" style="180" customWidth="1"/>
    <col min="912" max="912" width="68.7109375" style="180" customWidth="1"/>
    <col min="913" max="914" width="42.7109375" style="180" customWidth="1"/>
    <col min="915" max="915" width="39.42578125" style="180" customWidth="1"/>
    <col min="916" max="916" width="33" style="180" customWidth="1"/>
    <col min="917" max="917" width="41.7109375" style="180" customWidth="1"/>
    <col min="918" max="918" width="36.42578125" style="180" customWidth="1"/>
    <col min="919" max="919" width="43" style="180" customWidth="1"/>
    <col min="920" max="920" width="46.42578125" style="180" customWidth="1"/>
    <col min="921" max="921" width="18.28515625" style="180" customWidth="1"/>
    <col min="922" max="922" width="43.7109375" style="180" customWidth="1"/>
    <col min="923" max="923" width="39.85546875" style="180" customWidth="1"/>
    <col min="924" max="924" width="36.42578125" style="180" customWidth="1"/>
    <col min="925" max="925" width="39.85546875" style="180" customWidth="1"/>
    <col min="926" max="926" width="42" style="180" customWidth="1"/>
    <col min="927" max="927" width="45.140625" style="180" customWidth="1"/>
    <col min="928" max="928" width="55.85546875" style="180" customWidth="1"/>
    <col min="929" max="929" width="33.28515625" style="180" customWidth="1"/>
    <col min="930" max="930" width="0.28515625" style="180" customWidth="1"/>
    <col min="931" max="931" width="37" style="180" customWidth="1"/>
    <col min="932" max="932" width="46" style="180" customWidth="1"/>
    <col min="933" max="933" width="38.28515625" style="180" customWidth="1"/>
    <col min="934" max="934" width="39.85546875" style="180" customWidth="1"/>
    <col min="935" max="935" width="34.7109375" style="180" customWidth="1"/>
    <col min="936" max="936" width="42" style="180" customWidth="1"/>
    <col min="937" max="937" width="17" style="180" customWidth="1"/>
    <col min="938" max="938" width="37.28515625" style="180" customWidth="1"/>
    <col min="939" max="939" width="38.28515625" style="180" customWidth="1"/>
    <col min="940" max="940" width="40.42578125" style="180" customWidth="1"/>
    <col min="941" max="941" width="34.7109375" style="180" customWidth="1"/>
    <col min="942" max="942" width="42" style="180" customWidth="1"/>
    <col min="943" max="943" width="11.28515625" style="180" customWidth="1"/>
    <col min="944" max="944" width="37.28515625" style="180" customWidth="1"/>
    <col min="945" max="945" width="33.42578125" style="180" customWidth="1"/>
    <col min="946" max="946" width="38.28515625" style="180" customWidth="1"/>
    <col min="947" max="947" width="34.7109375" style="180" customWidth="1"/>
    <col min="948" max="948" width="42" style="180" customWidth="1"/>
    <col min="949" max="949" width="9.140625" style="180"/>
    <col min="950" max="950" width="38.28515625" style="180" customWidth="1"/>
    <col min="951" max="956" width="34.7109375" style="180" customWidth="1"/>
    <col min="957" max="957" width="42" style="180" customWidth="1"/>
    <col min="958" max="958" width="39.5703125" style="180" customWidth="1"/>
    <col min="959" max="959" width="38.5703125" style="180" customWidth="1"/>
    <col min="960" max="964" width="38.140625" style="180" customWidth="1"/>
    <col min="965" max="965" width="39" style="180" customWidth="1"/>
    <col min="966" max="966" width="9.140625" style="180"/>
    <col min="967" max="967" width="38.85546875" style="180" customWidth="1"/>
    <col min="968" max="968" width="38.28515625" style="180" customWidth="1"/>
    <col min="969" max="973" width="39.7109375" style="180" customWidth="1"/>
    <col min="974" max="974" width="33.28515625" style="180" customWidth="1"/>
    <col min="975" max="975" width="41.28515625" style="180" customWidth="1"/>
    <col min="976" max="976" width="40.28515625" style="180" customWidth="1"/>
    <col min="977" max="981" width="37.7109375" style="180" customWidth="1"/>
    <col min="982" max="982" width="38.42578125" style="180" customWidth="1"/>
    <col min="983" max="983" width="9.140625" style="180"/>
    <col min="984" max="984" width="11.42578125" style="180" customWidth="1"/>
    <col min="985" max="985" width="9.140625" style="180"/>
    <col min="986" max="987" width="37.7109375" style="180" customWidth="1"/>
    <col min="988" max="989" width="35" style="180" customWidth="1"/>
    <col min="990" max="990" width="39.85546875" style="180" customWidth="1"/>
    <col min="991" max="991" width="35" style="180" customWidth="1"/>
    <col min="992" max="992" width="39.85546875" style="180" customWidth="1"/>
    <col min="993" max="993" width="36.28515625" style="180" customWidth="1"/>
    <col min="994" max="994" width="40.140625" style="180" customWidth="1"/>
    <col min="995" max="995" width="9.140625" style="180"/>
    <col min="996" max="996" width="28.5703125" style="180" customWidth="1"/>
    <col min="997" max="997" width="33.7109375" style="180" customWidth="1"/>
    <col min="998" max="998" width="29.85546875" style="180" customWidth="1"/>
    <col min="999" max="999" width="27.7109375" style="180" customWidth="1"/>
    <col min="1000" max="1001" width="28.5703125" style="180" customWidth="1"/>
    <col min="1002" max="1002" width="36.42578125" style="180" customWidth="1"/>
    <col min="1003" max="1003" width="31.5703125" style="180" customWidth="1"/>
    <col min="1004" max="1005" width="28.5703125" style="180" customWidth="1"/>
    <col min="1006" max="1006" width="9.140625" style="180"/>
    <col min="1007" max="1007" width="25.5703125" style="180" customWidth="1"/>
    <col min="1008" max="1008" width="38" style="180" customWidth="1"/>
    <col min="1009" max="1009" width="27.7109375" style="180" customWidth="1"/>
    <col min="1010" max="1011" width="28.140625" style="180" customWidth="1"/>
    <col min="1012" max="1012" width="28.5703125" style="180" customWidth="1"/>
    <col min="1013" max="1162" width="9.140625" style="180"/>
    <col min="1163" max="1163" width="163.7109375" style="180" customWidth="1"/>
    <col min="1164" max="1164" width="63.85546875" style="180" customWidth="1"/>
    <col min="1165" max="1166" width="26.5703125" style="180" customWidth="1"/>
    <col min="1167" max="1167" width="28.140625" style="180" customWidth="1"/>
    <col min="1168" max="1168" width="68.7109375" style="180" customWidth="1"/>
    <col min="1169" max="1170" width="42.7109375" style="180" customWidth="1"/>
    <col min="1171" max="1171" width="39.42578125" style="180" customWidth="1"/>
    <col min="1172" max="1172" width="33" style="180" customWidth="1"/>
    <col min="1173" max="1173" width="41.7109375" style="180" customWidth="1"/>
    <col min="1174" max="1174" width="36.42578125" style="180" customWidth="1"/>
    <col min="1175" max="1175" width="43" style="180" customWidth="1"/>
    <col min="1176" max="1176" width="46.42578125" style="180" customWidth="1"/>
    <col min="1177" max="1177" width="18.28515625" style="180" customWidth="1"/>
    <col min="1178" max="1178" width="43.7109375" style="180" customWidth="1"/>
    <col min="1179" max="1179" width="39.85546875" style="180" customWidth="1"/>
    <col min="1180" max="1180" width="36.42578125" style="180" customWidth="1"/>
    <col min="1181" max="1181" width="39.85546875" style="180" customWidth="1"/>
    <col min="1182" max="1182" width="42" style="180" customWidth="1"/>
    <col min="1183" max="1183" width="45.140625" style="180" customWidth="1"/>
    <col min="1184" max="1184" width="55.85546875" style="180" customWidth="1"/>
    <col min="1185" max="1185" width="33.28515625" style="180" customWidth="1"/>
    <col min="1186" max="1186" width="0.28515625" style="180" customWidth="1"/>
    <col min="1187" max="1187" width="37" style="180" customWidth="1"/>
    <col min="1188" max="1188" width="46" style="180" customWidth="1"/>
    <col min="1189" max="1189" width="38.28515625" style="180" customWidth="1"/>
    <col min="1190" max="1190" width="39.85546875" style="180" customWidth="1"/>
    <col min="1191" max="1191" width="34.7109375" style="180" customWidth="1"/>
    <col min="1192" max="1192" width="42" style="180" customWidth="1"/>
    <col min="1193" max="1193" width="17" style="180" customWidth="1"/>
    <col min="1194" max="1194" width="37.28515625" style="180" customWidth="1"/>
    <col min="1195" max="1195" width="38.28515625" style="180" customWidth="1"/>
    <col min="1196" max="1196" width="40.42578125" style="180" customWidth="1"/>
    <col min="1197" max="1197" width="34.7109375" style="180" customWidth="1"/>
    <col min="1198" max="1198" width="42" style="180" customWidth="1"/>
    <col min="1199" max="1199" width="11.28515625" style="180" customWidth="1"/>
    <col min="1200" max="1200" width="37.28515625" style="180" customWidth="1"/>
    <col min="1201" max="1201" width="33.42578125" style="180" customWidth="1"/>
    <col min="1202" max="1202" width="38.28515625" style="180" customWidth="1"/>
    <col min="1203" max="1203" width="34.7109375" style="180" customWidth="1"/>
    <col min="1204" max="1204" width="42" style="180" customWidth="1"/>
    <col min="1205" max="1205" width="9.140625" style="180"/>
    <col min="1206" max="1206" width="38.28515625" style="180" customWidth="1"/>
    <col min="1207" max="1212" width="34.7109375" style="180" customWidth="1"/>
    <col min="1213" max="1213" width="42" style="180" customWidth="1"/>
    <col min="1214" max="1214" width="39.5703125" style="180" customWidth="1"/>
    <col min="1215" max="1215" width="38.5703125" style="180" customWidth="1"/>
    <col min="1216" max="1220" width="38.140625" style="180" customWidth="1"/>
    <col min="1221" max="1221" width="39" style="180" customWidth="1"/>
    <col min="1222" max="1222" width="9.140625" style="180"/>
    <col min="1223" max="1223" width="38.85546875" style="180" customWidth="1"/>
    <col min="1224" max="1224" width="38.28515625" style="180" customWidth="1"/>
    <col min="1225" max="1229" width="39.7109375" style="180" customWidth="1"/>
    <col min="1230" max="1230" width="33.28515625" style="180" customWidth="1"/>
    <col min="1231" max="1231" width="41.28515625" style="180" customWidth="1"/>
    <col min="1232" max="1232" width="40.28515625" style="180" customWidth="1"/>
    <col min="1233" max="1237" width="37.7109375" style="180" customWidth="1"/>
    <col min="1238" max="1238" width="38.42578125" style="180" customWidth="1"/>
    <col min="1239" max="1239" width="9.140625" style="180"/>
    <col min="1240" max="1240" width="11.42578125" style="180" customWidth="1"/>
    <col min="1241" max="1241" width="9.140625" style="180"/>
    <col min="1242" max="1243" width="37.7109375" style="180" customWidth="1"/>
    <col min="1244" max="1245" width="35" style="180" customWidth="1"/>
    <col min="1246" max="1246" width="39.85546875" style="180" customWidth="1"/>
    <col min="1247" max="1247" width="35" style="180" customWidth="1"/>
    <col min="1248" max="1248" width="39.85546875" style="180" customWidth="1"/>
    <col min="1249" max="1249" width="36.28515625" style="180" customWidth="1"/>
    <col min="1250" max="1250" width="40.140625" style="180" customWidth="1"/>
    <col min="1251" max="1251" width="9.140625" style="180"/>
    <col min="1252" max="1252" width="28.5703125" style="180" customWidth="1"/>
    <col min="1253" max="1253" width="33.7109375" style="180" customWidth="1"/>
    <col min="1254" max="1254" width="29.85546875" style="180" customWidth="1"/>
    <col min="1255" max="1255" width="27.7109375" style="180" customWidth="1"/>
    <col min="1256" max="1257" width="28.5703125" style="180" customWidth="1"/>
    <col min="1258" max="1258" width="36.42578125" style="180" customWidth="1"/>
    <col min="1259" max="1259" width="31.5703125" style="180" customWidth="1"/>
    <col min="1260" max="1261" width="28.5703125" style="180" customWidth="1"/>
    <col min="1262" max="1262" width="9.140625" style="180"/>
    <col min="1263" max="1263" width="25.5703125" style="180" customWidth="1"/>
    <col min="1264" max="1264" width="38" style="180" customWidth="1"/>
    <col min="1265" max="1265" width="27.7109375" style="180" customWidth="1"/>
    <col min="1266" max="1267" width="28.140625" style="180" customWidth="1"/>
    <col min="1268" max="1268" width="28.5703125" style="180" customWidth="1"/>
    <col min="1269" max="1418" width="9.140625" style="180"/>
    <col min="1419" max="1419" width="163.7109375" style="180" customWidth="1"/>
    <col min="1420" max="1420" width="63.85546875" style="180" customWidth="1"/>
    <col min="1421" max="1422" width="26.5703125" style="180" customWidth="1"/>
    <col min="1423" max="1423" width="28.140625" style="180" customWidth="1"/>
    <col min="1424" max="1424" width="68.7109375" style="180" customWidth="1"/>
    <col min="1425" max="1426" width="42.7109375" style="180" customWidth="1"/>
    <col min="1427" max="1427" width="39.42578125" style="180" customWidth="1"/>
    <col min="1428" max="1428" width="33" style="180" customWidth="1"/>
    <col min="1429" max="1429" width="41.7109375" style="180" customWidth="1"/>
    <col min="1430" max="1430" width="36.42578125" style="180" customWidth="1"/>
    <col min="1431" max="1431" width="43" style="180" customWidth="1"/>
    <col min="1432" max="1432" width="46.42578125" style="180" customWidth="1"/>
    <col min="1433" max="1433" width="18.28515625" style="180" customWidth="1"/>
    <col min="1434" max="1434" width="43.7109375" style="180" customWidth="1"/>
    <col min="1435" max="1435" width="39.85546875" style="180" customWidth="1"/>
    <col min="1436" max="1436" width="36.42578125" style="180" customWidth="1"/>
    <col min="1437" max="1437" width="39.85546875" style="180" customWidth="1"/>
    <col min="1438" max="1438" width="42" style="180" customWidth="1"/>
    <col min="1439" max="1439" width="45.140625" style="180" customWidth="1"/>
    <col min="1440" max="1440" width="55.85546875" style="180" customWidth="1"/>
    <col min="1441" max="1441" width="33.28515625" style="180" customWidth="1"/>
    <col min="1442" max="1442" width="0.28515625" style="180" customWidth="1"/>
    <col min="1443" max="1443" width="37" style="180" customWidth="1"/>
    <col min="1444" max="1444" width="46" style="180" customWidth="1"/>
    <col min="1445" max="1445" width="38.28515625" style="180" customWidth="1"/>
    <col min="1446" max="1446" width="39.85546875" style="180" customWidth="1"/>
    <col min="1447" max="1447" width="34.7109375" style="180" customWidth="1"/>
    <col min="1448" max="1448" width="42" style="180" customWidth="1"/>
    <col min="1449" max="1449" width="17" style="180" customWidth="1"/>
    <col min="1450" max="1450" width="37.28515625" style="180" customWidth="1"/>
    <col min="1451" max="1451" width="38.28515625" style="180" customWidth="1"/>
    <col min="1452" max="1452" width="40.42578125" style="180" customWidth="1"/>
    <col min="1453" max="1453" width="34.7109375" style="180" customWidth="1"/>
    <col min="1454" max="1454" width="42" style="180" customWidth="1"/>
    <col min="1455" max="1455" width="11.28515625" style="180" customWidth="1"/>
    <col min="1456" max="1456" width="37.28515625" style="180" customWidth="1"/>
    <col min="1457" max="1457" width="33.42578125" style="180" customWidth="1"/>
    <col min="1458" max="1458" width="38.28515625" style="180" customWidth="1"/>
    <col min="1459" max="1459" width="34.7109375" style="180" customWidth="1"/>
    <col min="1460" max="1460" width="42" style="180" customWidth="1"/>
    <col min="1461" max="1461" width="9.140625" style="180"/>
    <col min="1462" max="1462" width="38.28515625" style="180" customWidth="1"/>
    <col min="1463" max="1468" width="34.7109375" style="180" customWidth="1"/>
    <col min="1469" max="1469" width="42" style="180" customWidth="1"/>
    <col min="1470" max="1470" width="39.5703125" style="180" customWidth="1"/>
    <col min="1471" max="1471" width="38.5703125" style="180" customWidth="1"/>
    <col min="1472" max="1476" width="38.140625" style="180" customWidth="1"/>
    <col min="1477" max="1477" width="39" style="180" customWidth="1"/>
    <col min="1478" max="1478" width="9.140625" style="180"/>
    <col min="1479" max="1479" width="38.85546875" style="180" customWidth="1"/>
    <col min="1480" max="1480" width="38.28515625" style="180" customWidth="1"/>
    <col min="1481" max="1485" width="39.7109375" style="180" customWidth="1"/>
    <col min="1486" max="1486" width="33.28515625" style="180" customWidth="1"/>
    <col min="1487" max="1487" width="41.28515625" style="180" customWidth="1"/>
    <col min="1488" max="1488" width="40.28515625" style="180" customWidth="1"/>
    <col min="1489" max="1493" width="37.7109375" style="180" customWidth="1"/>
    <col min="1494" max="1494" width="38.42578125" style="180" customWidth="1"/>
    <col min="1495" max="1495" width="9.140625" style="180"/>
    <col min="1496" max="1496" width="11.42578125" style="180" customWidth="1"/>
    <col min="1497" max="1497" width="9.140625" style="180"/>
    <col min="1498" max="1499" width="37.7109375" style="180" customWidth="1"/>
    <col min="1500" max="1501" width="35" style="180" customWidth="1"/>
    <col min="1502" max="1502" width="39.85546875" style="180" customWidth="1"/>
    <col min="1503" max="1503" width="35" style="180" customWidth="1"/>
    <col min="1504" max="1504" width="39.85546875" style="180" customWidth="1"/>
    <col min="1505" max="1505" width="36.28515625" style="180" customWidth="1"/>
    <col min="1506" max="1506" width="40.140625" style="180" customWidth="1"/>
    <col min="1507" max="1507" width="9.140625" style="180"/>
    <col min="1508" max="1508" width="28.5703125" style="180" customWidth="1"/>
    <col min="1509" max="1509" width="33.7109375" style="180" customWidth="1"/>
    <col min="1510" max="1510" width="29.85546875" style="180" customWidth="1"/>
    <col min="1511" max="1511" width="27.7109375" style="180" customWidth="1"/>
    <col min="1512" max="1513" width="28.5703125" style="180" customWidth="1"/>
    <col min="1514" max="1514" width="36.42578125" style="180" customWidth="1"/>
    <col min="1515" max="1515" width="31.5703125" style="180" customWidth="1"/>
    <col min="1516" max="1517" width="28.5703125" style="180" customWidth="1"/>
    <col min="1518" max="1518" width="9.140625" style="180"/>
    <col min="1519" max="1519" width="25.5703125" style="180" customWidth="1"/>
    <col min="1520" max="1520" width="38" style="180" customWidth="1"/>
    <col min="1521" max="1521" width="27.7109375" style="180" customWidth="1"/>
    <col min="1522" max="1523" width="28.140625" style="180" customWidth="1"/>
    <col min="1524" max="1524" width="28.5703125" style="180" customWidth="1"/>
    <col min="1525" max="1674" width="9.140625" style="180"/>
    <col min="1675" max="1675" width="163.7109375" style="180" customWidth="1"/>
    <col min="1676" max="1676" width="63.85546875" style="180" customWidth="1"/>
    <col min="1677" max="1678" width="26.5703125" style="180" customWidth="1"/>
    <col min="1679" max="1679" width="28.140625" style="180" customWidth="1"/>
    <col min="1680" max="1680" width="68.7109375" style="180" customWidth="1"/>
    <col min="1681" max="1682" width="42.7109375" style="180" customWidth="1"/>
    <col min="1683" max="1683" width="39.42578125" style="180" customWidth="1"/>
    <col min="1684" max="1684" width="33" style="180" customWidth="1"/>
    <col min="1685" max="1685" width="41.7109375" style="180" customWidth="1"/>
    <col min="1686" max="1686" width="36.42578125" style="180" customWidth="1"/>
    <col min="1687" max="1687" width="43" style="180" customWidth="1"/>
    <col min="1688" max="1688" width="46.42578125" style="180" customWidth="1"/>
    <col min="1689" max="1689" width="18.28515625" style="180" customWidth="1"/>
    <col min="1690" max="1690" width="43.7109375" style="180" customWidth="1"/>
    <col min="1691" max="1691" width="39.85546875" style="180" customWidth="1"/>
    <col min="1692" max="1692" width="36.42578125" style="180" customWidth="1"/>
    <col min="1693" max="1693" width="39.85546875" style="180" customWidth="1"/>
    <col min="1694" max="1694" width="42" style="180" customWidth="1"/>
    <col min="1695" max="1695" width="45.140625" style="180" customWidth="1"/>
    <col min="1696" max="1696" width="55.85546875" style="180" customWidth="1"/>
    <col min="1697" max="1697" width="33.28515625" style="180" customWidth="1"/>
    <col min="1698" max="1698" width="0.28515625" style="180" customWidth="1"/>
    <col min="1699" max="1699" width="37" style="180" customWidth="1"/>
    <col min="1700" max="1700" width="46" style="180" customWidth="1"/>
    <col min="1701" max="1701" width="38.28515625" style="180" customWidth="1"/>
    <col min="1702" max="1702" width="39.85546875" style="180" customWidth="1"/>
    <col min="1703" max="1703" width="34.7109375" style="180" customWidth="1"/>
    <col min="1704" max="1704" width="42" style="180" customWidth="1"/>
    <col min="1705" max="1705" width="17" style="180" customWidth="1"/>
    <col min="1706" max="1706" width="37.28515625" style="180" customWidth="1"/>
    <col min="1707" max="1707" width="38.28515625" style="180" customWidth="1"/>
    <col min="1708" max="1708" width="40.42578125" style="180" customWidth="1"/>
    <col min="1709" max="1709" width="34.7109375" style="180" customWidth="1"/>
    <col min="1710" max="1710" width="42" style="180" customWidth="1"/>
    <col min="1711" max="1711" width="11.28515625" style="180" customWidth="1"/>
    <col min="1712" max="1712" width="37.28515625" style="180" customWidth="1"/>
    <col min="1713" max="1713" width="33.42578125" style="180" customWidth="1"/>
    <col min="1714" max="1714" width="38.28515625" style="180" customWidth="1"/>
    <col min="1715" max="1715" width="34.7109375" style="180" customWidth="1"/>
    <col min="1716" max="1716" width="42" style="180" customWidth="1"/>
    <col min="1717" max="1717" width="9.140625" style="180"/>
    <col min="1718" max="1718" width="38.28515625" style="180" customWidth="1"/>
    <col min="1719" max="1724" width="34.7109375" style="180" customWidth="1"/>
    <col min="1725" max="1725" width="42" style="180" customWidth="1"/>
    <col min="1726" max="1726" width="39.5703125" style="180" customWidth="1"/>
    <col min="1727" max="1727" width="38.5703125" style="180" customWidth="1"/>
    <col min="1728" max="1732" width="38.140625" style="180" customWidth="1"/>
    <col min="1733" max="1733" width="39" style="180" customWidth="1"/>
    <col min="1734" max="1734" width="9.140625" style="180"/>
    <col min="1735" max="1735" width="38.85546875" style="180" customWidth="1"/>
    <col min="1736" max="1736" width="38.28515625" style="180" customWidth="1"/>
    <col min="1737" max="1741" width="39.7109375" style="180" customWidth="1"/>
    <col min="1742" max="1742" width="33.28515625" style="180" customWidth="1"/>
    <col min="1743" max="1743" width="41.28515625" style="180" customWidth="1"/>
    <col min="1744" max="1744" width="40.28515625" style="180" customWidth="1"/>
    <col min="1745" max="1749" width="37.7109375" style="180" customWidth="1"/>
    <col min="1750" max="1750" width="38.42578125" style="180" customWidth="1"/>
    <col min="1751" max="1751" width="9.140625" style="180"/>
    <col min="1752" max="1752" width="11.42578125" style="180" customWidth="1"/>
    <col min="1753" max="1753" width="9.140625" style="180"/>
    <col min="1754" max="1755" width="37.7109375" style="180" customWidth="1"/>
    <col min="1756" max="1757" width="35" style="180" customWidth="1"/>
    <col min="1758" max="1758" width="39.85546875" style="180" customWidth="1"/>
    <col min="1759" max="1759" width="35" style="180" customWidth="1"/>
    <col min="1760" max="1760" width="39.85546875" style="180" customWidth="1"/>
    <col min="1761" max="1761" width="36.28515625" style="180" customWidth="1"/>
    <col min="1762" max="1762" width="40.140625" style="180" customWidth="1"/>
    <col min="1763" max="1763" width="9.140625" style="180"/>
    <col min="1764" max="1764" width="28.5703125" style="180" customWidth="1"/>
    <col min="1765" max="1765" width="33.7109375" style="180" customWidth="1"/>
    <col min="1766" max="1766" width="29.85546875" style="180" customWidth="1"/>
    <col min="1767" max="1767" width="27.7109375" style="180" customWidth="1"/>
    <col min="1768" max="1769" width="28.5703125" style="180" customWidth="1"/>
    <col min="1770" max="1770" width="36.42578125" style="180" customWidth="1"/>
    <col min="1771" max="1771" width="31.5703125" style="180" customWidth="1"/>
    <col min="1772" max="1773" width="28.5703125" style="180" customWidth="1"/>
    <col min="1774" max="1774" width="9.140625" style="180"/>
    <col min="1775" max="1775" width="25.5703125" style="180" customWidth="1"/>
    <col min="1776" max="1776" width="38" style="180" customWidth="1"/>
    <col min="1777" max="1777" width="27.7109375" style="180" customWidth="1"/>
    <col min="1778" max="1779" width="28.140625" style="180" customWidth="1"/>
    <col min="1780" max="1780" width="28.5703125" style="180" customWidth="1"/>
    <col min="1781" max="1930" width="9.140625" style="180"/>
    <col min="1931" max="1931" width="163.7109375" style="180" customWidth="1"/>
    <col min="1932" max="1932" width="63.85546875" style="180" customWidth="1"/>
    <col min="1933" max="1934" width="26.5703125" style="180" customWidth="1"/>
    <col min="1935" max="1935" width="28.140625" style="180" customWidth="1"/>
    <col min="1936" max="1936" width="68.7109375" style="180" customWidth="1"/>
    <col min="1937" max="1938" width="42.7109375" style="180" customWidth="1"/>
    <col min="1939" max="1939" width="39.42578125" style="180" customWidth="1"/>
    <col min="1940" max="1940" width="33" style="180" customWidth="1"/>
    <col min="1941" max="1941" width="41.7109375" style="180" customWidth="1"/>
    <col min="1942" max="1942" width="36.42578125" style="180" customWidth="1"/>
    <col min="1943" max="1943" width="43" style="180" customWidth="1"/>
    <col min="1944" max="1944" width="46.42578125" style="180" customWidth="1"/>
    <col min="1945" max="1945" width="18.28515625" style="180" customWidth="1"/>
    <col min="1946" max="1946" width="43.7109375" style="180" customWidth="1"/>
    <col min="1947" max="1947" width="39.85546875" style="180" customWidth="1"/>
    <col min="1948" max="1948" width="36.42578125" style="180" customWidth="1"/>
    <col min="1949" max="1949" width="39.85546875" style="180" customWidth="1"/>
    <col min="1950" max="1950" width="42" style="180" customWidth="1"/>
    <col min="1951" max="1951" width="45.140625" style="180" customWidth="1"/>
    <col min="1952" max="1952" width="55.85546875" style="180" customWidth="1"/>
    <col min="1953" max="1953" width="33.28515625" style="180" customWidth="1"/>
    <col min="1954" max="1954" width="0.28515625" style="180" customWidth="1"/>
    <col min="1955" max="1955" width="37" style="180" customWidth="1"/>
    <col min="1956" max="1956" width="46" style="180" customWidth="1"/>
    <col min="1957" max="1957" width="38.28515625" style="180" customWidth="1"/>
    <col min="1958" max="1958" width="39.85546875" style="180" customWidth="1"/>
    <col min="1959" max="1959" width="34.7109375" style="180" customWidth="1"/>
    <col min="1960" max="1960" width="42" style="180" customWidth="1"/>
    <col min="1961" max="1961" width="17" style="180" customWidth="1"/>
    <col min="1962" max="1962" width="37.28515625" style="180" customWidth="1"/>
    <col min="1963" max="1963" width="38.28515625" style="180" customWidth="1"/>
    <col min="1964" max="1964" width="40.42578125" style="180" customWidth="1"/>
    <col min="1965" max="1965" width="34.7109375" style="180" customWidth="1"/>
    <col min="1966" max="1966" width="42" style="180" customWidth="1"/>
    <col min="1967" max="1967" width="11.28515625" style="180" customWidth="1"/>
    <col min="1968" max="1968" width="37.28515625" style="180" customWidth="1"/>
    <col min="1969" max="1969" width="33.42578125" style="180" customWidth="1"/>
    <col min="1970" max="1970" width="38.28515625" style="180" customWidth="1"/>
    <col min="1971" max="1971" width="34.7109375" style="180" customWidth="1"/>
    <col min="1972" max="1972" width="42" style="180" customWidth="1"/>
    <col min="1973" max="1973" width="9.140625" style="180"/>
    <col min="1974" max="1974" width="38.28515625" style="180" customWidth="1"/>
    <col min="1975" max="1980" width="34.7109375" style="180" customWidth="1"/>
    <col min="1981" max="1981" width="42" style="180" customWidth="1"/>
    <col min="1982" max="1982" width="39.5703125" style="180" customWidth="1"/>
    <col min="1983" max="1983" width="38.5703125" style="180" customWidth="1"/>
    <col min="1984" max="1988" width="38.140625" style="180" customWidth="1"/>
    <col min="1989" max="1989" width="39" style="180" customWidth="1"/>
    <col min="1990" max="1990" width="9.140625" style="180"/>
    <col min="1991" max="1991" width="38.85546875" style="180" customWidth="1"/>
    <col min="1992" max="1992" width="38.28515625" style="180" customWidth="1"/>
    <col min="1993" max="1997" width="39.7109375" style="180" customWidth="1"/>
    <col min="1998" max="1998" width="33.28515625" style="180" customWidth="1"/>
    <col min="1999" max="1999" width="41.28515625" style="180" customWidth="1"/>
    <col min="2000" max="2000" width="40.28515625" style="180" customWidth="1"/>
    <col min="2001" max="2005" width="37.7109375" style="180" customWidth="1"/>
    <col min="2006" max="2006" width="38.42578125" style="180" customWidth="1"/>
    <col min="2007" max="2007" width="9.140625" style="180"/>
    <col min="2008" max="2008" width="11.42578125" style="180" customWidth="1"/>
    <col min="2009" max="2009" width="9.140625" style="180"/>
    <col min="2010" max="2011" width="37.7109375" style="180" customWidth="1"/>
    <col min="2012" max="2013" width="35" style="180" customWidth="1"/>
    <col min="2014" max="2014" width="39.85546875" style="180" customWidth="1"/>
    <col min="2015" max="2015" width="35" style="180" customWidth="1"/>
    <col min="2016" max="2016" width="39.85546875" style="180" customWidth="1"/>
    <col min="2017" max="2017" width="36.28515625" style="180" customWidth="1"/>
    <col min="2018" max="2018" width="40.140625" style="180" customWidth="1"/>
    <col min="2019" max="2019" width="9.140625" style="180"/>
    <col min="2020" max="2020" width="28.5703125" style="180" customWidth="1"/>
    <col min="2021" max="2021" width="33.7109375" style="180" customWidth="1"/>
    <col min="2022" max="2022" width="29.85546875" style="180" customWidth="1"/>
    <col min="2023" max="2023" width="27.7109375" style="180" customWidth="1"/>
    <col min="2024" max="2025" width="28.5703125" style="180" customWidth="1"/>
    <col min="2026" max="2026" width="36.42578125" style="180" customWidth="1"/>
    <col min="2027" max="2027" width="31.5703125" style="180" customWidth="1"/>
    <col min="2028" max="2029" width="28.5703125" style="180" customWidth="1"/>
    <col min="2030" max="2030" width="9.140625" style="180"/>
    <col min="2031" max="2031" width="25.5703125" style="180" customWidth="1"/>
    <col min="2032" max="2032" width="38" style="180" customWidth="1"/>
    <col min="2033" max="2033" width="27.7109375" style="180" customWidth="1"/>
    <col min="2034" max="2035" width="28.140625" style="180" customWidth="1"/>
    <col min="2036" max="2036" width="28.5703125" style="180" customWidth="1"/>
    <col min="2037" max="2186" width="9.140625" style="180"/>
    <col min="2187" max="2187" width="163.7109375" style="180" customWidth="1"/>
    <col min="2188" max="2188" width="63.85546875" style="180" customWidth="1"/>
    <col min="2189" max="2190" width="26.5703125" style="180" customWidth="1"/>
    <col min="2191" max="2191" width="28.140625" style="180" customWidth="1"/>
    <col min="2192" max="2192" width="68.7109375" style="180" customWidth="1"/>
    <col min="2193" max="2194" width="42.7109375" style="180" customWidth="1"/>
    <col min="2195" max="2195" width="39.42578125" style="180" customWidth="1"/>
    <col min="2196" max="2196" width="33" style="180" customWidth="1"/>
    <col min="2197" max="2197" width="41.7109375" style="180" customWidth="1"/>
    <col min="2198" max="2198" width="36.42578125" style="180" customWidth="1"/>
    <col min="2199" max="2199" width="43" style="180" customWidth="1"/>
    <col min="2200" max="2200" width="46.42578125" style="180" customWidth="1"/>
    <col min="2201" max="2201" width="18.28515625" style="180" customWidth="1"/>
    <col min="2202" max="2202" width="43.7109375" style="180" customWidth="1"/>
    <col min="2203" max="2203" width="39.85546875" style="180" customWidth="1"/>
    <col min="2204" max="2204" width="36.42578125" style="180" customWidth="1"/>
    <col min="2205" max="2205" width="39.85546875" style="180" customWidth="1"/>
    <col min="2206" max="2206" width="42" style="180" customWidth="1"/>
    <col min="2207" max="2207" width="45.140625" style="180" customWidth="1"/>
    <col min="2208" max="2208" width="55.85546875" style="180" customWidth="1"/>
    <col min="2209" max="2209" width="33.28515625" style="180" customWidth="1"/>
    <col min="2210" max="2210" width="0.28515625" style="180" customWidth="1"/>
    <col min="2211" max="2211" width="37" style="180" customWidth="1"/>
    <col min="2212" max="2212" width="46" style="180" customWidth="1"/>
    <col min="2213" max="2213" width="38.28515625" style="180" customWidth="1"/>
    <col min="2214" max="2214" width="39.85546875" style="180" customWidth="1"/>
    <col min="2215" max="2215" width="34.7109375" style="180" customWidth="1"/>
    <col min="2216" max="2216" width="42" style="180" customWidth="1"/>
    <col min="2217" max="2217" width="17" style="180" customWidth="1"/>
    <col min="2218" max="2218" width="37.28515625" style="180" customWidth="1"/>
    <col min="2219" max="2219" width="38.28515625" style="180" customWidth="1"/>
    <col min="2220" max="2220" width="40.42578125" style="180" customWidth="1"/>
    <col min="2221" max="2221" width="34.7109375" style="180" customWidth="1"/>
    <col min="2222" max="2222" width="42" style="180" customWidth="1"/>
    <col min="2223" max="2223" width="11.28515625" style="180" customWidth="1"/>
    <col min="2224" max="2224" width="37.28515625" style="180" customWidth="1"/>
    <col min="2225" max="2225" width="33.42578125" style="180" customWidth="1"/>
    <col min="2226" max="2226" width="38.28515625" style="180" customWidth="1"/>
    <col min="2227" max="2227" width="34.7109375" style="180" customWidth="1"/>
    <col min="2228" max="2228" width="42" style="180" customWidth="1"/>
    <col min="2229" max="2229" width="9.140625" style="180"/>
    <col min="2230" max="2230" width="38.28515625" style="180" customWidth="1"/>
    <col min="2231" max="2236" width="34.7109375" style="180" customWidth="1"/>
    <col min="2237" max="2237" width="42" style="180" customWidth="1"/>
    <col min="2238" max="2238" width="39.5703125" style="180" customWidth="1"/>
    <col min="2239" max="2239" width="38.5703125" style="180" customWidth="1"/>
    <col min="2240" max="2244" width="38.140625" style="180" customWidth="1"/>
    <col min="2245" max="2245" width="39" style="180" customWidth="1"/>
    <col min="2246" max="2246" width="9.140625" style="180"/>
    <col min="2247" max="2247" width="38.85546875" style="180" customWidth="1"/>
    <col min="2248" max="2248" width="38.28515625" style="180" customWidth="1"/>
    <col min="2249" max="2253" width="39.7109375" style="180" customWidth="1"/>
    <col min="2254" max="2254" width="33.28515625" style="180" customWidth="1"/>
    <col min="2255" max="2255" width="41.28515625" style="180" customWidth="1"/>
    <col min="2256" max="2256" width="40.28515625" style="180" customWidth="1"/>
    <col min="2257" max="2261" width="37.7109375" style="180" customWidth="1"/>
    <col min="2262" max="2262" width="38.42578125" style="180" customWidth="1"/>
    <col min="2263" max="2263" width="9.140625" style="180"/>
    <col min="2264" max="2264" width="11.42578125" style="180" customWidth="1"/>
    <col min="2265" max="2265" width="9.140625" style="180"/>
    <col min="2266" max="2267" width="37.7109375" style="180" customWidth="1"/>
    <col min="2268" max="2269" width="35" style="180" customWidth="1"/>
    <col min="2270" max="2270" width="39.85546875" style="180" customWidth="1"/>
    <col min="2271" max="2271" width="35" style="180" customWidth="1"/>
    <col min="2272" max="2272" width="39.85546875" style="180" customWidth="1"/>
    <col min="2273" max="2273" width="36.28515625" style="180" customWidth="1"/>
    <col min="2274" max="2274" width="40.140625" style="180" customWidth="1"/>
    <col min="2275" max="2275" width="9.140625" style="180"/>
    <col min="2276" max="2276" width="28.5703125" style="180" customWidth="1"/>
    <col min="2277" max="2277" width="33.7109375" style="180" customWidth="1"/>
    <col min="2278" max="2278" width="29.85546875" style="180" customWidth="1"/>
    <col min="2279" max="2279" width="27.7109375" style="180" customWidth="1"/>
    <col min="2280" max="2281" width="28.5703125" style="180" customWidth="1"/>
    <col min="2282" max="2282" width="36.42578125" style="180" customWidth="1"/>
    <col min="2283" max="2283" width="31.5703125" style="180" customWidth="1"/>
    <col min="2284" max="2285" width="28.5703125" style="180" customWidth="1"/>
    <col min="2286" max="2286" width="9.140625" style="180"/>
    <col min="2287" max="2287" width="25.5703125" style="180" customWidth="1"/>
    <col min="2288" max="2288" width="38" style="180" customWidth="1"/>
    <col min="2289" max="2289" width="27.7109375" style="180" customWidth="1"/>
    <col min="2290" max="2291" width="28.140625" style="180" customWidth="1"/>
    <col min="2292" max="2292" width="28.5703125" style="180" customWidth="1"/>
    <col min="2293" max="2442" width="9.140625" style="180"/>
    <col min="2443" max="2443" width="163.7109375" style="180" customWidth="1"/>
    <col min="2444" max="2444" width="63.85546875" style="180" customWidth="1"/>
    <col min="2445" max="2446" width="26.5703125" style="180" customWidth="1"/>
    <col min="2447" max="2447" width="28.140625" style="180" customWidth="1"/>
    <col min="2448" max="2448" width="68.7109375" style="180" customWidth="1"/>
    <col min="2449" max="2450" width="42.7109375" style="180" customWidth="1"/>
    <col min="2451" max="2451" width="39.42578125" style="180" customWidth="1"/>
    <col min="2452" max="2452" width="33" style="180" customWidth="1"/>
    <col min="2453" max="2453" width="41.7109375" style="180" customWidth="1"/>
    <col min="2454" max="2454" width="36.42578125" style="180" customWidth="1"/>
    <col min="2455" max="2455" width="43" style="180" customWidth="1"/>
    <col min="2456" max="2456" width="46.42578125" style="180" customWidth="1"/>
    <col min="2457" max="2457" width="18.28515625" style="180" customWidth="1"/>
    <col min="2458" max="2458" width="43.7109375" style="180" customWidth="1"/>
    <col min="2459" max="2459" width="39.85546875" style="180" customWidth="1"/>
    <col min="2460" max="2460" width="36.42578125" style="180" customWidth="1"/>
    <col min="2461" max="2461" width="39.85546875" style="180" customWidth="1"/>
    <col min="2462" max="2462" width="42" style="180" customWidth="1"/>
    <col min="2463" max="2463" width="45.140625" style="180" customWidth="1"/>
    <col min="2464" max="2464" width="55.85546875" style="180" customWidth="1"/>
    <col min="2465" max="2465" width="33.28515625" style="180" customWidth="1"/>
    <col min="2466" max="2466" width="0.28515625" style="180" customWidth="1"/>
    <col min="2467" max="2467" width="37" style="180" customWidth="1"/>
    <col min="2468" max="2468" width="46" style="180" customWidth="1"/>
    <col min="2469" max="2469" width="38.28515625" style="180" customWidth="1"/>
    <col min="2470" max="2470" width="39.85546875" style="180" customWidth="1"/>
    <col min="2471" max="2471" width="34.7109375" style="180" customWidth="1"/>
    <col min="2472" max="2472" width="42" style="180" customWidth="1"/>
    <col min="2473" max="2473" width="17" style="180" customWidth="1"/>
    <col min="2474" max="2474" width="37.28515625" style="180" customWidth="1"/>
    <col min="2475" max="2475" width="38.28515625" style="180" customWidth="1"/>
    <col min="2476" max="2476" width="40.42578125" style="180" customWidth="1"/>
    <col min="2477" max="2477" width="34.7109375" style="180" customWidth="1"/>
    <col min="2478" max="2478" width="42" style="180" customWidth="1"/>
    <col min="2479" max="2479" width="11.28515625" style="180" customWidth="1"/>
    <col min="2480" max="2480" width="37.28515625" style="180" customWidth="1"/>
    <col min="2481" max="2481" width="33.42578125" style="180" customWidth="1"/>
    <col min="2482" max="2482" width="38.28515625" style="180" customWidth="1"/>
    <col min="2483" max="2483" width="34.7109375" style="180" customWidth="1"/>
    <col min="2484" max="2484" width="42" style="180" customWidth="1"/>
    <col min="2485" max="2485" width="9.140625" style="180"/>
    <col min="2486" max="2486" width="38.28515625" style="180" customWidth="1"/>
    <col min="2487" max="2492" width="34.7109375" style="180" customWidth="1"/>
    <col min="2493" max="2493" width="42" style="180" customWidth="1"/>
    <col min="2494" max="2494" width="39.5703125" style="180" customWidth="1"/>
    <col min="2495" max="2495" width="38.5703125" style="180" customWidth="1"/>
    <col min="2496" max="2500" width="38.140625" style="180" customWidth="1"/>
    <col min="2501" max="2501" width="39" style="180" customWidth="1"/>
    <col min="2502" max="2502" width="9.140625" style="180"/>
    <col min="2503" max="2503" width="38.85546875" style="180" customWidth="1"/>
    <col min="2504" max="2504" width="38.28515625" style="180" customWidth="1"/>
    <col min="2505" max="2509" width="39.7109375" style="180" customWidth="1"/>
    <col min="2510" max="2510" width="33.28515625" style="180" customWidth="1"/>
    <col min="2511" max="2511" width="41.28515625" style="180" customWidth="1"/>
    <col min="2512" max="2512" width="40.28515625" style="180" customWidth="1"/>
    <col min="2513" max="2517" width="37.7109375" style="180" customWidth="1"/>
    <col min="2518" max="2518" width="38.42578125" style="180" customWidth="1"/>
    <col min="2519" max="2519" width="9.140625" style="180"/>
    <col min="2520" max="2520" width="11.42578125" style="180" customWidth="1"/>
    <col min="2521" max="2521" width="9.140625" style="180"/>
    <col min="2522" max="2523" width="37.7109375" style="180" customWidth="1"/>
    <col min="2524" max="2525" width="35" style="180" customWidth="1"/>
    <col min="2526" max="2526" width="39.85546875" style="180" customWidth="1"/>
    <col min="2527" max="2527" width="35" style="180" customWidth="1"/>
    <col min="2528" max="2528" width="39.85546875" style="180" customWidth="1"/>
    <col min="2529" max="2529" width="36.28515625" style="180" customWidth="1"/>
    <col min="2530" max="2530" width="40.140625" style="180" customWidth="1"/>
    <col min="2531" max="2531" width="9.140625" style="180"/>
    <col min="2532" max="2532" width="28.5703125" style="180" customWidth="1"/>
    <col min="2533" max="2533" width="33.7109375" style="180" customWidth="1"/>
    <col min="2534" max="2534" width="29.85546875" style="180" customWidth="1"/>
    <col min="2535" max="2535" width="27.7109375" style="180" customWidth="1"/>
    <col min="2536" max="2537" width="28.5703125" style="180" customWidth="1"/>
    <col min="2538" max="2538" width="36.42578125" style="180" customWidth="1"/>
    <col min="2539" max="2539" width="31.5703125" style="180" customWidth="1"/>
    <col min="2540" max="2541" width="28.5703125" style="180" customWidth="1"/>
    <col min="2542" max="2542" width="9.140625" style="180"/>
    <col min="2543" max="2543" width="25.5703125" style="180" customWidth="1"/>
    <col min="2544" max="2544" width="38" style="180" customWidth="1"/>
    <col min="2545" max="2545" width="27.7109375" style="180" customWidth="1"/>
    <col min="2546" max="2547" width="28.140625" style="180" customWidth="1"/>
    <col min="2548" max="2548" width="28.5703125" style="180" customWidth="1"/>
    <col min="2549" max="2698" width="9.140625" style="180"/>
    <col min="2699" max="2699" width="163.7109375" style="180" customWidth="1"/>
    <col min="2700" max="2700" width="63.85546875" style="180" customWidth="1"/>
    <col min="2701" max="2702" width="26.5703125" style="180" customWidth="1"/>
    <col min="2703" max="2703" width="28.140625" style="180" customWidth="1"/>
    <col min="2704" max="2704" width="68.7109375" style="180" customWidth="1"/>
    <col min="2705" max="2706" width="42.7109375" style="180" customWidth="1"/>
    <col min="2707" max="2707" width="39.42578125" style="180" customWidth="1"/>
    <col min="2708" max="2708" width="33" style="180" customWidth="1"/>
    <col min="2709" max="2709" width="41.7109375" style="180" customWidth="1"/>
    <col min="2710" max="2710" width="36.42578125" style="180" customWidth="1"/>
    <col min="2711" max="2711" width="43" style="180" customWidth="1"/>
    <col min="2712" max="2712" width="46.42578125" style="180" customWidth="1"/>
    <col min="2713" max="2713" width="18.28515625" style="180" customWidth="1"/>
    <col min="2714" max="2714" width="43.7109375" style="180" customWidth="1"/>
    <col min="2715" max="2715" width="39.85546875" style="180" customWidth="1"/>
    <col min="2716" max="2716" width="36.42578125" style="180" customWidth="1"/>
    <col min="2717" max="2717" width="39.85546875" style="180" customWidth="1"/>
    <col min="2718" max="2718" width="42" style="180" customWidth="1"/>
    <col min="2719" max="2719" width="45.140625" style="180" customWidth="1"/>
    <col min="2720" max="2720" width="55.85546875" style="180" customWidth="1"/>
    <col min="2721" max="2721" width="33.28515625" style="180" customWidth="1"/>
    <col min="2722" max="2722" width="0.28515625" style="180" customWidth="1"/>
    <col min="2723" max="2723" width="37" style="180" customWidth="1"/>
    <col min="2724" max="2724" width="46" style="180" customWidth="1"/>
    <col min="2725" max="2725" width="38.28515625" style="180" customWidth="1"/>
    <col min="2726" max="2726" width="39.85546875" style="180" customWidth="1"/>
    <col min="2727" max="2727" width="34.7109375" style="180" customWidth="1"/>
    <col min="2728" max="2728" width="42" style="180" customWidth="1"/>
    <col min="2729" max="2729" width="17" style="180" customWidth="1"/>
    <col min="2730" max="2730" width="37.28515625" style="180" customWidth="1"/>
    <col min="2731" max="2731" width="38.28515625" style="180" customWidth="1"/>
    <col min="2732" max="2732" width="40.42578125" style="180" customWidth="1"/>
    <col min="2733" max="2733" width="34.7109375" style="180" customWidth="1"/>
    <col min="2734" max="2734" width="42" style="180" customWidth="1"/>
    <col min="2735" max="2735" width="11.28515625" style="180" customWidth="1"/>
    <col min="2736" max="2736" width="37.28515625" style="180" customWidth="1"/>
    <col min="2737" max="2737" width="33.42578125" style="180" customWidth="1"/>
    <col min="2738" max="2738" width="38.28515625" style="180" customWidth="1"/>
    <col min="2739" max="2739" width="34.7109375" style="180" customWidth="1"/>
    <col min="2740" max="2740" width="42" style="180" customWidth="1"/>
    <col min="2741" max="2741" width="9.140625" style="180"/>
    <col min="2742" max="2742" width="38.28515625" style="180" customWidth="1"/>
    <col min="2743" max="2748" width="34.7109375" style="180" customWidth="1"/>
    <col min="2749" max="2749" width="42" style="180" customWidth="1"/>
    <col min="2750" max="2750" width="39.5703125" style="180" customWidth="1"/>
    <col min="2751" max="2751" width="38.5703125" style="180" customWidth="1"/>
    <col min="2752" max="2756" width="38.140625" style="180" customWidth="1"/>
    <col min="2757" max="2757" width="39" style="180" customWidth="1"/>
    <col min="2758" max="2758" width="9.140625" style="180"/>
    <col min="2759" max="2759" width="38.85546875" style="180" customWidth="1"/>
    <col min="2760" max="2760" width="38.28515625" style="180" customWidth="1"/>
    <col min="2761" max="2765" width="39.7109375" style="180" customWidth="1"/>
    <col min="2766" max="2766" width="33.28515625" style="180" customWidth="1"/>
    <col min="2767" max="2767" width="41.28515625" style="180" customWidth="1"/>
    <col min="2768" max="2768" width="40.28515625" style="180" customWidth="1"/>
    <col min="2769" max="2773" width="37.7109375" style="180" customWidth="1"/>
    <col min="2774" max="2774" width="38.42578125" style="180" customWidth="1"/>
    <col min="2775" max="2775" width="9.140625" style="180"/>
    <col min="2776" max="2776" width="11.42578125" style="180" customWidth="1"/>
    <col min="2777" max="2777" width="9.140625" style="180"/>
    <col min="2778" max="2779" width="37.7109375" style="180" customWidth="1"/>
    <col min="2780" max="2781" width="35" style="180" customWidth="1"/>
    <col min="2782" max="2782" width="39.85546875" style="180" customWidth="1"/>
    <col min="2783" max="2783" width="35" style="180" customWidth="1"/>
    <col min="2784" max="2784" width="39.85546875" style="180" customWidth="1"/>
    <col min="2785" max="2785" width="36.28515625" style="180" customWidth="1"/>
    <col min="2786" max="2786" width="40.140625" style="180" customWidth="1"/>
    <col min="2787" max="2787" width="9.140625" style="180"/>
    <col min="2788" max="2788" width="28.5703125" style="180" customWidth="1"/>
    <col min="2789" max="2789" width="33.7109375" style="180" customWidth="1"/>
    <col min="2790" max="2790" width="29.85546875" style="180" customWidth="1"/>
    <col min="2791" max="2791" width="27.7109375" style="180" customWidth="1"/>
    <col min="2792" max="2793" width="28.5703125" style="180" customWidth="1"/>
    <col min="2794" max="2794" width="36.42578125" style="180" customWidth="1"/>
    <col min="2795" max="2795" width="31.5703125" style="180" customWidth="1"/>
    <col min="2796" max="2797" width="28.5703125" style="180" customWidth="1"/>
    <col min="2798" max="2798" width="9.140625" style="180"/>
    <col min="2799" max="2799" width="25.5703125" style="180" customWidth="1"/>
    <col min="2800" max="2800" width="38" style="180" customWidth="1"/>
    <col min="2801" max="2801" width="27.7109375" style="180" customWidth="1"/>
    <col min="2802" max="2803" width="28.140625" style="180" customWidth="1"/>
    <col min="2804" max="2804" width="28.5703125" style="180" customWidth="1"/>
    <col min="2805" max="2954" width="9.140625" style="180"/>
    <col min="2955" max="2955" width="163.7109375" style="180" customWidth="1"/>
    <col min="2956" max="2956" width="63.85546875" style="180" customWidth="1"/>
    <col min="2957" max="2958" width="26.5703125" style="180" customWidth="1"/>
    <col min="2959" max="2959" width="28.140625" style="180" customWidth="1"/>
    <col min="2960" max="2960" width="68.7109375" style="180" customWidth="1"/>
    <col min="2961" max="2962" width="42.7109375" style="180" customWidth="1"/>
    <col min="2963" max="2963" width="39.42578125" style="180" customWidth="1"/>
    <col min="2964" max="2964" width="33" style="180" customWidth="1"/>
    <col min="2965" max="2965" width="41.7109375" style="180" customWidth="1"/>
    <col min="2966" max="2966" width="36.42578125" style="180" customWidth="1"/>
    <col min="2967" max="2967" width="43" style="180" customWidth="1"/>
    <col min="2968" max="2968" width="46.42578125" style="180" customWidth="1"/>
    <col min="2969" max="2969" width="18.28515625" style="180" customWidth="1"/>
    <col min="2970" max="2970" width="43.7109375" style="180" customWidth="1"/>
    <col min="2971" max="2971" width="39.85546875" style="180" customWidth="1"/>
    <col min="2972" max="2972" width="36.42578125" style="180" customWidth="1"/>
    <col min="2973" max="2973" width="39.85546875" style="180" customWidth="1"/>
    <col min="2974" max="2974" width="42" style="180" customWidth="1"/>
    <col min="2975" max="2975" width="45.140625" style="180" customWidth="1"/>
    <col min="2976" max="2976" width="55.85546875" style="180" customWidth="1"/>
    <col min="2977" max="2977" width="33.28515625" style="180" customWidth="1"/>
    <col min="2978" max="2978" width="0.28515625" style="180" customWidth="1"/>
    <col min="2979" max="2979" width="37" style="180" customWidth="1"/>
    <col min="2980" max="2980" width="46" style="180" customWidth="1"/>
    <col min="2981" max="2981" width="38.28515625" style="180" customWidth="1"/>
    <col min="2982" max="2982" width="39.85546875" style="180" customWidth="1"/>
    <col min="2983" max="2983" width="34.7109375" style="180" customWidth="1"/>
    <col min="2984" max="2984" width="42" style="180" customWidth="1"/>
    <col min="2985" max="2985" width="17" style="180" customWidth="1"/>
    <col min="2986" max="2986" width="37.28515625" style="180" customWidth="1"/>
    <col min="2987" max="2987" width="38.28515625" style="180" customWidth="1"/>
    <col min="2988" max="2988" width="40.42578125" style="180" customWidth="1"/>
    <col min="2989" max="2989" width="34.7109375" style="180" customWidth="1"/>
    <col min="2990" max="2990" width="42" style="180" customWidth="1"/>
    <col min="2991" max="2991" width="11.28515625" style="180" customWidth="1"/>
    <col min="2992" max="2992" width="37.28515625" style="180" customWidth="1"/>
    <col min="2993" max="2993" width="33.42578125" style="180" customWidth="1"/>
    <col min="2994" max="2994" width="38.28515625" style="180" customWidth="1"/>
    <col min="2995" max="2995" width="34.7109375" style="180" customWidth="1"/>
    <col min="2996" max="2996" width="42" style="180" customWidth="1"/>
    <col min="2997" max="2997" width="9.140625" style="180"/>
    <col min="2998" max="2998" width="38.28515625" style="180" customWidth="1"/>
    <col min="2999" max="3004" width="34.7109375" style="180" customWidth="1"/>
    <col min="3005" max="3005" width="42" style="180" customWidth="1"/>
    <col min="3006" max="3006" width="39.5703125" style="180" customWidth="1"/>
    <col min="3007" max="3007" width="38.5703125" style="180" customWidth="1"/>
    <col min="3008" max="3012" width="38.140625" style="180" customWidth="1"/>
    <col min="3013" max="3013" width="39" style="180" customWidth="1"/>
    <col min="3014" max="3014" width="9.140625" style="180"/>
    <col min="3015" max="3015" width="38.85546875" style="180" customWidth="1"/>
    <col min="3016" max="3016" width="38.28515625" style="180" customWidth="1"/>
    <col min="3017" max="3021" width="39.7109375" style="180" customWidth="1"/>
    <col min="3022" max="3022" width="33.28515625" style="180" customWidth="1"/>
    <col min="3023" max="3023" width="41.28515625" style="180" customWidth="1"/>
    <col min="3024" max="3024" width="40.28515625" style="180" customWidth="1"/>
    <col min="3025" max="3029" width="37.7109375" style="180" customWidth="1"/>
    <col min="3030" max="3030" width="38.42578125" style="180" customWidth="1"/>
    <col min="3031" max="3031" width="9.140625" style="180"/>
    <col min="3032" max="3032" width="11.42578125" style="180" customWidth="1"/>
    <col min="3033" max="3033" width="9.140625" style="180"/>
    <col min="3034" max="3035" width="37.7109375" style="180" customWidth="1"/>
    <col min="3036" max="3037" width="35" style="180" customWidth="1"/>
    <col min="3038" max="3038" width="39.85546875" style="180" customWidth="1"/>
    <col min="3039" max="3039" width="35" style="180" customWidth="1"/>
    <col min="3040" max="3040" width="39.85546875" style="180" customWidth="1"/>
    <col min="3041" max="3041" width="36.28515625" style="180" customWidth="1"/>
    <col min="3042" max="3042" width="40.140625" style="180" customWidth="1"/>
    <col min="3043" max="3043" width="9.140625" style="180"/>
    <col min="3044" max="3044" width="28.5703125" style="180" customWidth="1"/>
    <col min="3045" max="3045" width="33.7109375" style="180" customWidth="1"/>
    <col min="3046" max="3046" width="29.85546875" style="180" customWidth="1"/>
    <col min="3047" max="3047" width="27.7109375" style="180" customWidth="1"/>
    <col min="3048" max="3049" width="28.5703125" style="180" customWidth="1"/>
    <col min="3050" max="3050" width="36.42578125" style="180" customWidth="1"/>
    <col min="3051" max="3051" width="31.5703125" style="180" customWidth="1"/>
    <col min="3052" max="3053" width="28.5703125" style="180" customWidth="1"/>
    <col min="3054" max="3054" width="9.140625" style="180"/>
    <col min="3055" max="3055" width="25.5703125" style="180" customWidth="1"/>
    <col min="3056" max="3056" width="38" style="180" customWidth="1"/>
    <col min="3057" max="3057" width="27.7109375" style="180" customWidth="1"/>
    <col min="3058" max="3059" width="28.140625" style="180" customWidth="1"/>
    <col min="3060" max="3060" width="28.5703125" style="180" customWidth="1"/>
    <col min="3061" max="3210" width="9.140625" style="180"/>
    <col min="3211" max="3211" width="163.7109375" style="180" customWidth="1"/>
    <col min="3212" max="3212" width="63.85546875" style="180" customWidth="1"/>
    <col min="3213" max="3214" width="26.5703125" style="180" customWidth="1"/>
    <col min="3215" max="3215" width="28.140625" style="180" customWidth="1"/>
    <col min="3216" max="3216" width="68.7109375" style="180" customWidth="1"/>
    <col min="3217" max="3218" width="42.7109375" style="180" customWidth="1"/>
    <col min="3219" max="3219" width="39.42578125" style="180" customWidth="1"/>
    <col min="3220" max="3220" width="33" style="180" customWidth="1"/>
    <col min="3221" max="3221" width="41.7109375" style="180" customWidth="1"/>
    <col min="3222" max="3222" width="36.42578125" style="180" customWidth="1"/>
    <col min="3223" max="3223" width="43" style="180" customWidth="1"/>
    <col min="3224" max="3224" width="46.42578125" style="180" customWidth="1"/>
    <col min="3225" max="3225" width="18.28515625" style="180" customWidth="1"/>
    <col min="3226" max="3226" width="43.7109375" style="180" customWidth="1"/>
    <col min="3227" max="3227" width="39.85546875" style="180" customWidth="1"/>
    <col min="3228" max="3228" width="36.42578125" style="180" customWidth="1"/>
    <col min="3229" max="3229" width="39.85546875" style="180" customWidth="1"/>
    <col min="3230" max="3230" width="42" style="180" customWidth="1"/>
    <col min="3231" max="3231" width="45.140625" style="180" customWidth="1"/>
    <col min="3232" max="3232" width="55.85546875" style="180" customWidth="1"/>
    <col min="3233" max="3233" width="33.28515625" style="180" customWidth="1"/>
    <col min="3234" max="3234" width="0.28515625" style="180" customWidth="1"/>
    <col min="3235" max="3235" width="37" style="180" customWidth="1"/>
    <col min="3236" max="3236" width="46" style="180" customWidth="1"/>
    <col min="3237" max="3237" width="38.28515625" style="180" customWidth="1"/>
    <col min="3238" max="3238" width="39.85546875" style="180" customWidth="1"/>
    <col min="3239" max="3239" width="34.7109375" style="180" customWidth="1"/>
    <col min="3240" max="3240" width="42" style="180" customWidth="1"/>
    <col min="3241" max="3241" width="17" style="180" customWidth="1"/>
    <col min="3242" max="3242" width="37.28515625" style="180" customWidth="1"/>
    <col min="3243" max="3243" width="38.28515625" style="180" customWidth="1"/>
    <col min="3244" max="3244" width="40.42578125" style="180" customWidth="1"/>
    <col min="3245" max="3245" width="34.7109375" style="180" customWidth="1"/>
    <col min="3246" max="3246" width="42" style="180" customWidth="1"/>
    <col min="3247" max="3247" width="11.28515625" style="180" customWidth="1"/>
    <col min="3248" max="3248" width="37.28515625" style="180" customWidth="1"/>
    <col min="3249" max="3249" width="33.42578125" style="180" customWidth="1"/>
    <col min="3250" max="3250" width="38.28515625" style="180" customWidth="1"/>
    <col min="3251" max="3251" width="34.7109375" style="180" customWidth="1"/>
    <col min="3252" max="3252" width="42" style="180" customWidth="1"/>
    <col min="3253" max="3253" width="9.140625" style="180"/>
    <col min="3254" max="3254" width="38.28515625" style="180" customWidth="1"/>
    <col min="3255" max="3260" width="34.7109375" style="180" customWidth="1"/>
    <col min="3261" max="3261" width="42" style="180" customWidth="1"/>
    <col min="3262" max="3262" width="39.5703125" style="180" customWidth="1"/>
    <col min="3263" max="3263" width="38.5703125" style="180" customWidth="1"/>
    <col min="3264" max="3268" width="38.140625" style="180" customWidth="1"/>
    <col min="3269" max="3269" width="39" style="180" customWidth="1"/>
    <col min="3270" max="3270" width="9.140625" style="180"/>
    <col min="3271" max="3271" width="38.85546875" style="180" customWidth="1"/>
    <col min="3272" max="3272" width="38.28515625" style="180" customWidth="1"/>
    <col min="3273" max="3277" width="39.7109375" style="180" customWidth="1"/>
    <col min="3278" max="3278" width="33.28515625" style="180" customWidth="1"/>
    <col min="3279" max="3279" width="41.28515625" style="180" customWidth="1"/>
    <col min="3280" max="3280" width="40.28515625" style="180" customWidth="1"/>
    <col min="3281" max="3285" width="37.7109375" style="180" customWidth="1"/>
    <col min="3286" max="3286" width="38.42578125" style="180" customWidth="1"/>
    <col min="3287" max="3287" width="9.140625" style="180"/>
    <col min="3288" max="3288" width="11.42578125" style="180" customWidth="1"/>
    <col min="3289" max="3289" width="9.140625" style="180"/>
    <col min="3290" max="3291" width="37.7109375" style="180" customWidth="1"/>
    <col min="3292" max="3293" width="35" style="180" customWidth="1"/>
    <col min="3294" max="3294" width="39.85546875" style="180" customWidth="1"/>
    <col min="3295" max="3295" width="35" style="180" customWidth="1"/>
    <col min="3296" max="3296" width="39.85546875" style="180" customWidth="1"/>
    <col min="3297" max="3297" width="36.28515625" style="180" customWidth="1"/>
    <col min="3298" max="3298" width="40.140625" style="180" customWidth="1"/>
    <col min="3299" max="3299" width="9.140625" style="180"/>
    <col min="3300" max="3300" width="28.5703125" style="180" customWidth="1"/>
    <col min="3301" max="3301" width="33.7109375" style="180" customWidth="1"/>
    <col min="3302" max="3302" width="29.85546875" style="180" customWidth="1"/>
    <col min="3303" max="3303" width="27.7109375" style="180" customWidth="1"/>
    <col min="3304" max="3305" width="28.5703125" style="180" customWidth="1"/>
    <col min="3306" max="3306" width="36.42578125" style="180" customWidth="1"/>
    <col min="3307" max="3307" width="31.5703125" style="180" customWidth="1"/>
    <col min="3308" max="3309" width="28.5703125" style="180" customWidth="1"/>
    <col min="3310" max="3310" width="9.140625" style="180"/>
    <col min="3311" max="3311" width="25.5703125" style="180" customWidth="1"/>
    <col min="3312" max="3312" width="38" style="180" customWidth="1"/>
    <col min="3313" max="3313" width="27.7109375" style="180" customWidth="1"/>
    <col min="3314" max="3315" width="28.140625" style="180" customWidth="1"/>
    <col min="3316" max="3316" width="28.5703125" style="180" customWidth="1"/>
    <col min="3317" max="3466" width="9.140625" style="180"/>
    <col min="3467" max="3467" width="163.7109375" style="180" customWidth="1"/>
    <col min="3468" max="3468" width="63.85546875" style="180" customWidth="1"/>
    <col min="3469" max="3470" width="26.5703125" style="180" customWidth="1"/>
    <col min="3471" max="3471" width="28.140625" style="180" customWidth="1"/>
    <col min="3472" max="3472" width="68.7109375" style="180" customWidth="1"/>
    <col min="3473" max="3474" width="42.7109375" style="180" customWidth="1"/>
    <col min="3475" max="3475" width="39.42578125" style="180" customWidth="1"/>
    <col min="3476" max="3476" width="33" style="180" customWidth="1"/>
    <col min="3477" max="3477" width="41.7109375" style="180" customWidth="1"/>
    <col min="3478" max="3478" width="36.42578125" style="180" customWidth="1"/>
    <col min="3479" max="3479" width="43" style="180" customWidth="1"/>
    <col min="3480" max="3480" width="46.42578125" style="180" customWidth="1"/>
    <col min="3481" max="3481" width="18.28515625" style="180" customWidth="1"/>
    <col min="3482" max="3482" width="43.7109375" style="180" customWidth="1"/>
    <col min="3483" max="3483" width="39.85546875" style="180" customWidth="1"/>
    <col min="3484" max="3484" width="36.42578125" style="180" customWidth="1"/>
    <col min="3485" max="3485" width="39.85546875" style="180" customWidth="1"/>
    <col min="3486" max="3486" width="42" style="180" customWidth="1"/>
    <col min="3487" max="3487" width="45.140625" style="180" customWidth="1"/>
    <col min="3488" max="3488" width="55.85546875" style="180" customWidth="1"/>
    <col min="3489" max="3489" width="33.28515625" style="180" customWidth="1"/>
    <col min="3490" max="3490" width="0.28515625" style="180" customWidth="1"/>
    <col min="3491" max="3491" width="37" style="180" customWidth="1"/>
    <col min="3492" max="3492" width="46" style="180" customWidth="1"/>
    <col min="3493" max="3493" width="38.28515625" style="180" customWidth="1"/>
    <col min="3494" max="3494" width="39.85546875" style="180" customWidth="1"/>
    <col min="3495" max="3495" width="34.7109375" style="180" customWidth="1"/>
    <col min="3496" max="3496" width="42" style="180" customWidth="1"/>
    <col min="3497" max="3497" width="17" style="180" customWidth="1"/>
    <col min="3498" max="3498" width="37.28515625" style="180" customWidth="1"/>
    <col min="3499" max="3499" width="38.28515625" style="180" customWidth="1"/>
    <col min="3500" max="3500" width="40.42578125" style="180" customWidth="1"/>
    <col min="3501" max="3501" width="34.7109375" style="180" customWidth="1"/>
    <col min="3502" max="3502" width="42" style="180" customWidth="1"/>
    <col min="3503" max="3503" width="11.28515625" style="180" customWidth="1"/>
    <col min="3504" max="3504" width="37.28515625" style="180" customWidth="1"/>
    <col min="3505" max="3505" width="33.42578125" style="180" customWidth="1"/>
    <col min="3506" max="3506" width="38.28515625" style="180" customWidth="1"/>
    <col min="3507" max="3507" width="34.7109375" style="180" customWidth="1"/>
    <col min="3508" max="3508" width="42" style="180" customWidth="1"/>
    <col min="3509" max="3509" width="9.140625" style="180"/>
    <col min="3510" max="3510" width="38.28515625" style="180" customWidth="1"/>
    <col min="3511" max="3516" width="34.7109375" style="180" customWidth="1"/>
    <col min="3517" max="3517" width="42" style="180" customWidth="1"/>
    <col min="3518" max="3518" width="39.5703125" style="180" customWidth="1"/>
    <col min="3519" max="3519" width="38.5703125" style="180" customWidth="1"/>
    <col min="3520" max="3524" width="38.140625" style="180" customWidth="1"/>
    <col min="3525" max="3525" width="39" style="180" customWidth="1"/>
    <col min="3526" max="3526" width="9.140625" style="180"/>
    <col min="3527" max="3527" width="38.85546875" style="180" customWidth="1"/>
    <col min="3528" max="3528" width="38.28515625" style="180" customWidth="1"/>
    <col min="3529" max="3533" width="39.7109375" style="180" customWidth="1"/>
    <col min="3534" max="3534" width="33.28515625" style="180" customWidth="1"/>
    <col min="3535" max="3535" width="41.28515625" style="180" customWidth="1"/>
    <col min="3536" max="3536" width="40.28515625" style="180" customWidth="1"/>
    <col min="3537" max="3541" width="37.7109375" style="180" customWidth="1"/>
    <col min="3542" max="3542" width="38.42578125" style="180" customWidth="1"/>
    <col min="3543" max="3543" width="9.140625" style="180"/>
    <col min="3544" max="3544" width="11.42578125" style="180" customWidth="1"/>
    <col min="3545" max="3545" width="9.140625" style="180"/>
    <col min="3546" max="3547" width="37.7109375" style="180" customWidth="1"/>
    <col min="3548" max="3549" width="35" style="180" customWidth="1"/>
    <col min="3550" max="3550" width="39.85546875" style="180" customWidth="1"/>
    <col min="3551" max="3551" width="35" style="180" customWidth="1"/>
    <col min="3552" max="3552" width="39.85546875" style="180" customWidth="1"/>
    <col min="3553" max="3553" width="36.28515625" style="180" customWidth="1"/>
    <col min="3554" max="3554" width="40.140625" style="180" customWidth="1"/>
    <col min="3555" max="3555" width="9.140625" style="180"/>
    <col min="3556" max="3556" width="28.5703125" style="180" customWidth="1"/>
    <col min="3557" max="3557" width="33.7109375" style="180" customWidth="1"/>
    <col min="3558" max="3558" width="29.85546875" style="180" customWidth="1"/>
    <col min="3559" max="3559" width="27.7109375" style="180" customWidth="1"/>
    <col min="3560" max="3561" width="28.5703125" style="180" customWidth="1"/>
    <col min="3562" max="3562" width="36.42578125" style="180" customWidth="1"/>
    <col min="3563" max="3563" width="31.5703125" style="180" customWidth="1"/>
    <col min="3564" max="3565" width="28.5703125" style="180" customWidth="1"/>
    <col min="3566" max="3566" width="9.140625" style="180"/>
    <col min="3567" max="3567" width="25.5703125" style="180" customWidth="1"/>
    <col min="3568" max="3568" width="38" style="180" customWidth="1"/>
    <col min="3569" max="3569" width="27.7109375" style="180" customWidth="1"/>
    <col min="3570" max="3571" width="28.140625" style="180" customWidth="1"/>
    <col min="3572" max="3572" width="28.5703125" style="180" customWidth="1"/>
    <col min="3573" max="3722" width="9.140625" style="180"/>
    <col min="3723" max="3723" width="163.7109375" style="180" customWidth="1"/>
    <col min="3724" max="3724" width="63.85546875" style="180" customWidth="1"/>
    <col min="3725" max="3726" width="26.5703125" style="180" customWidth="1"/>
    <col min="3727" max="3727" width="28.140625" style="180" customWidth="1"/>
    <col min="3728" max="3728" width="68.7109375" style="180" customWidth="1"/>
    <col min="3729" max="3730" width="42.7109375" style="180" customWidth="1"/>
    <col min="3731" max="3731" width="39.42578125" style="180" customWidth="1"/>
    <col min="3732" max="3732" width="33" style="180" customWidth="1"/>
    <col min="3733" max="3733" width="41.7109375" style="180" customWidth="1"/>
    <col min="3734" max="3734" width="36.42578125" style="180" customWidth="1"/>
    <col min="3735" max="3735" width="43" style="180" customWidth="1"/>
    <col min="3736" max="3736" width="46.42578125" style="180" customWidth="1"/>
    <col min="3737" max="3737" width="18.28515625" style="180" customWidth="1"/>
    <col min="3738" max="3738" width="43.7109375" style="180" customWidth="1"/>
    <col min="3739" max="3739" width="39.85546875" style="180" customWidth="1"/>
    <col min="3740" max="3740" width="36.42578125" style="180" customWidth="1"/>
    <col min="3741" max="3741" width="39.85546875" style="180" customWidth="1"/>
    <col min="3742" max="3742" width="42" style="180" customWidth="1"/>
    <col min="3743" max="3743" width="45.140625" style="180" customWidth="1"/>
    <col min="3744" max="3744" width="55.85546875" style="180" customWidth="1"/>
    <col min="3745" max="3745" width="33.28515625" style="180" customWidth="1"/>
    <col min="3746" max="3746" width="0.28515625" style="180" customWidth="1"/>
    <col min="3747" max="3747" width="37" style="180" customWidth="1"/>
    <col min="3748" max="3748" width="46" style="180" customWidth="1"/>
    <col min="3749" max="3749" width="38.28515625" style="180" customWidth="1"/>
    <col min="3750" max="3750" width="39.85546875" style="180" customWidth="1"/>
    <col min="3751" max="3751" width="34.7109375" style="180" customWidth="1"/>
    <col min="3752" max="3752" width="42" style="180" customWidth="1"/>
    <col min="3753" max="3753" width="17" style="180" customWidth="1"/>
    <col min="3754" max="3754" width="37.28515625" style="180" customWidth="1"/>
    <col min="3755" max="3755" width="38.28515625" style="180" customWidth="1"/>
    <col min="3756" max="3756" width="40.42578125" style="180" customWidth="1"/>
    <col min="3757" max="3757" width="34.7109375" style="180" customWidth="1"/>
    <col min="3758" max="3758" width="42" style="180" customWidth="1"/>
    <col min="3759" max="3759" width="11.28515625" style="180" customWidth="1"/>
    <col min="3760" max="3760" width="37.28515625" style="180" customWidth="1"/>
    <col min="3761" max="3761" width="33.42578125" style="180" customWidth="1"/>
    <col min="3762" max="3762" width="38.28515625" style="180" customWidth="1"/>
    <col min="3763" max="3763" width="34.7109375" style="180" customWidth="1"/>
    <col min="3764" max="3764" width="42" style="180" customWidth="1"/>
    <col min="3765" max="3765" width="9.140625" style="180"/>
    <col min="3766" max="3766" width="38.28515625" style="180" customWidth="1"/>
    <col min="3767" max="3772" width="34.7109375" style="180" customWidth="1"/>
    <col min="3773" max="3773" width="42" style="180" customWidth="1"/>
    <col min="3774" max="3774" width="39.5703125" style="180" customWidth="1"/>
    <col min="3775" max="3775" width="38.5703125" style="180" customWidth="1"/>
    <col min="3776" max="3780" width="38.140625" style="180" customWidth="1"/>
    <col min="3781" max="3781" width="39" style="180" customWidth="1"/>
    <col min="3782" max="3782" width="9.140625" style="180"/>
    <col min="3783" max="3783" width="38.85546875" style="180" customWidth="1"/>
    <col min="3784" max="3784" width="38.28515625" style="180" customWidth="1"/>
    <col min="3785" max="3789" width="39.7109375" style="180" customWidth="1"/>
    <col min="3790" max="3790" width="33.28515625" style="180" customWidth="1"/>
    <col min="3791" max="3791" width="41.28515625" style="180" customWidth="1"/>
    <col min="3792" max="3792" width="40.28515625" style="180" customWidth="1"/>
    <col min="3793" max="3797" width="37.7109375" style="180" customWidth="1"/>
    <col min="3798" max="3798" width="38.42578125" style="180" customWidth="1"/>
    <col min="3799" max="3799" width="9.140625" style="180"/>
    <col min="3800" max="3800" width="11.42578125" style="180" customWidth="1"/>
    <col min="3801" max="3801" width="9.140625" style="180"/>
    <col min="3802" max="3803" width="37.7109375" style="180" customWidth="1"/>
    <col min="3804" max="3805" width="35" style="180" customWidth="1"/>
    <col min="3806" max="3806" width="39.85546875" style="180" customWidth="1"/>
    <col min="3807" max="3807" width="35" style="180" customWidth="1"/>
    <col min="3808" max="3808" width="39.85546875" style="180" customWidth="1"/>
    <col min="3809" max="3809" width="36.28515625" style="180" customWidth="1"/>
    <col min="3810" max="3810" width="40.140625" style="180" customWidth="1"/>
    <col min="3811" max="3811" width="9.140625" style="180"/>
    <col min="3812" max="3812" width="28.5703125" style="180" customWidth="1"/>
    <col min="3813" max="3813" width="33.7109375" style="180" customWidth="1"/>
    <col min="3814" max="3814" width="29.85546875" style="180" customWidth="1"/>
    <col min="3815" max="3815" width="27.7109375" style="180" customWidth="1"/>
    <col min="3816" max="3817" width="28.5703125" style="180" customWidth="1"/>
    <col min="3818" max="3818" width="36.42578125" style="180" customWidth="1"/>
    <col min="3819" max="3819" width="31.5703125" style="180" customWidth="1"/>
    <col min="3820" max="3821" width="28.5703125" style="180" customWidth="1"/>
    <col min="3822" max="3822" width="9.140625" style="180"/>
    <col min="3823" max="3823" width="25.5703125" style="180" customWidth="1"/>
    <col min="3824" max="3824" width="38" style="180" customWidth="1"/>
    <col min="3825" max="3825" width="27.7109375" style="180" customWidth="1"/>
    <col min="3826" max="3827" width="28.140625" style="180" customWidth="1"/>
    <col min="3828" max="3828" width="28.5703125" style="180" customWidth="1"/>
    <col min="3829" max="3978" width="9.140625" style="180"/>
    <col min="3979" max="3979" width="163.7109375" style="180" customWidth="1"/>
    <col min="3980" max="3980" width="63.85546875" style="180" customWidth="1"/>
    <col min="3981" max="3982" width="26.5703125" style="180" customWidth="1"/>
    <col min="3983" max="3983" width="28.140625" style="180" customWidth="1"/>
    <col min="3984" max="3984" width="68.7109375" style="180" customWidth="1"/>
    <col min="3985" max="3986" width="42.7109375" style="180" customWidth="1"/>
    <col min="3987" max="3987" width="39.42578125" style="180" customWidth="1"/>
    <col min="3988" max="3988" width="33" style="180" customWidth="1"/>
    <col min="3989" max="3989" width="41.7109375" style="180" customWidth="1"/>
    <col min="3990" max="3990" width="36.42578125" style="180" customWidth="1"/>
    <col min="3991" max="3991" width="43" style="180" customWidth="1"/>
    <col min="3992" max="3992" width="46.42578125" style="180" customWidth="1"/>
    <col min="3993" max="3993" width="18.28515625" style="180" customWidth="1"/>
    <col min="3994" max="3994" width="43.7109375" style="180" customWidth="1"/>
    <col min="3995" max="3995" width="39.85546875" style="180" customWidth="1"/>
    <col min="3996" max="3996" width="36.42578125" style="180" customWidth="1"/>
    <col min="3997" max="3997" width="39.85546875" style="180" customWidth="1"/>
    <col min="3998" max="3998" width="42" style="180" customWidth="1"/>
    <col min="3999" max="3999" width="45.140625" style="180" customWidth="1"/>
    <col min="4000" max="4000" width="55.85546875" style="180" customWidth="1"/>
    <col min="4001" max="4001" width="33.28515625" style="180" customWidth="1"/>
    <col min="4002" max="4002" width="0.28515625" style="180" customWidth="1"/>
    <col min="4003" max="4003" width="37" style="180" customWidth="1"/>
    <col min="4004" max="4004" width="46" style="180" customWidth="1"/>
    <col min="4005" max="4005" width="38.28515625" style="180" customWidth="1"/>
    <col min="4006" max="4006" width="39.85546875" style="180" customWidth="1"/>
    <col min="4007" max="4007" width="34.7109375" style="180" customWidth="1"/>
    <col min="4008" max="4008" width="42" style="180" customWidth="1"/>
    <col min="4009" max="4009" width="17" style="180" customWidth="1"/>
    <col min="4010" max="4010" width="37.28515625" style="180" customWidth="1"/>
    <col min="4011" max="4011" width="38.28515625" style="180" customWidth="1"/>
    <col min="4012" max="4012" width="40.42578125" style="180" customWidth="1"/>
    <col min="4013" max="4013" width="34.7109375" style="180" customWidth="1"/>
    <col min="4014" max="4014" width="42" style="180" customWidth="1"/>
    <col min="4015" max="4015" width="11.28515625" style="180" customWidth="1"/>
    <col min="4016" max="4016" width="37.28515625" style="180" customWidth="1"/>
    <col min="4017" max="4017" width="33.42578125" style="180" customWidth="1"/>
    <col min="4018" max="4018" width="38.28515625" style="180" customWidth="1"/>
    <col min="4019" max="4019" width="34.7109375" style="180" customWidth="1"/>
    <col min="4020" max="4020" width="42" style="180" customWidth="1"/>
    <col min="4021" max="4021" width="9.140625" style="180"/>
    <col min="4022" max="4022" width="38.28515625" style="180" customWidth="1"/>
    <col min="4023" max="4028" width="34.7109375" style="180" customWidth="1"/>
    <col min="4029" max="4029" width="42" style="180" customWidth="1"/>
    <col min="4030" max="4030" width="39.5703125" style="180" customWidth="1"/>
    <col min="4031" max="4031" width="38.5703125" style="180" customWidth="1"/>
    <col min="4032" max="4036" width="38.140625" style="180" customWidth="1"/>
    <col min="4037" max="4037" width="39" style="180" customWidth="1"/>
    <col min="4038" max="4038" width="9.140625" style="180"/>
    <col min="4039" max="4039" width="38.85546875" style="180" customWidth="1"/>
    <col min="4040" max="4040" width="38.28515625" style="180" customWidth="1"/>
    <col min="4041" max="4045" width="39.7109375" style="180" customWidth="1"/>
    <col min="4046" max="4046" width="33.28515625" style="180" customWidth="1"/>
    <col min="4047" max="4047" width="41.28515625" style="180" customWidth="1"/>
    <col min="4048" max="4048" width="40.28515625" style="180" customWidth="1"/>
    <col min="4049" max="4053" width="37.7109375" style="180" customWidth="1"/>
    <col min="4054" max="4054" width="38.42578125" style="180" customWidth="1"/>
    <col min="4055" max="4055" width="9.140625" style="180"/>
    <col min="4056" max="4056" width="11.42578125" style="180" customWidth="1"/>
    <col min="4057" max="4057" width="9.140625" style="180"/>
    <col min="4058" max="4059" width="37.7109375" style="180" customWidth="1"/>
    <col min="4060" max="4061" width="35" style="180" customWidth="1"/>
    <col min="4062" max="4062" width="39.85546875" style="180" customWidth="1"/>
    <col min="4063" max="4063" width="35" style="180" customWidth="1"/>
    <col min="4064" max="4064" width="39.85546875" style="180" customWidth="1"/>
    <col min="4065" max="4065" width="36.28515625" style="180" customWidth="1"/>
    <col min="4066" max="4066" width="40.140625" style="180" customWidth="1"/>
    <col min="4067" max="4067" width="9.140625" style="180"/>
    <col min="4068" max="4068" width="28.5703125" style="180" customWidth="1"/>
    <col min="4069" max="4069" width="33.7109375" style="180" customWidth="1"/>
    <col min="4070" max="4070" width="29.85546875" style="180" customWidth="1"/>
    <col min="4071" max="4071" width="27.7109375" style="180" customWidth="1"/>
    <col min="4072" max="4073" width="28.5703125" style="180" customWidth="1"/>
    <col min="4074" max="4074" width="36.42578125" style="180" customWidth="1"/>
    <col min="4075" max="4075" width="31.5703125" style="180" customWidth="1"/>
    <col min="4076" max="4077" width="28.5703125" style="180" customWidth="1"/>
    <col min="4078" max="4078" width="9.140625" style="180"/>
    <col min="4079" max="4079" width="25.5703125" style="180" customWidth="1"/>
    <col min="4080" max="4080" width="38" style="180" customWidth="1"/>
    <col min="4081" max="4081" width="27.7109375" style="180" customWidth="1"/>
    <col min="4082" max="4083" width="28.140625" style="180" customWidth="1"/>
    <col min="4084" max="4084" width="28.5703125" style="180" customWidth="1"/>
    <col min="4085" max="4234" width="9.140625" style="180"/>
    <col min="4235" max="4235" width="163.7109375" style="180" customWidth="1"/>
    <col min="4236" max="4236" width="63.85546875" style="180" customWidth="1"/>
    <col min="4237" max="4238" width="26.5703125" style="180" customWidth="1"/>
    <col min="4239" max="4239" width="28.140625" style="180" customWidth="1"/>
    <col min="4240" max="4240" width="68.7109375" style="180" customWidth="1"/>
    <col min="4241" max="4242" width="42.7109375" style="180" customWidth="1"/>
    <col min="4243" max="4243" width="39.42578125" style="180" customWidth="1"/>
    <col min="4244" max="4244" width="33" style="180" customWidth="1"/>
    <col min="4245" max="4245" width="41.7109375" style="180" customWidth="1"/>
    <col min="4246" max="4246" width="36.42578125" style="180" customWidth="1"/>
    <col min="4247" max="4247" width="43" style="180" customWidth="1"/>
    <col min="4248" max="4248" width="46.42578125" style="180" customWidth="1"/>
    <col min="4249" max="4249" width="18.28515625" style="180" customWidth="1"/>
    <col min="4250" max="4250" width="43.7109375" style="180" customWidth="1"/>
    <col min="4251" max="4251" width="39.85546875" style="180" customWidth="1"/>
    <col min="4252" max="4252" width="36.42578125" style="180" customWidth="1"/>
    <col min="4253" max="4253" width="39.85546875" style="180" customWidth="1"/>
    <col min="4254" max="4254" width="42" style="180" customWidth="1"/>
    <col min="4255" max="4255" width="45.140625" style="180" customWidth="1"/>
    <col min="4256" max="4256" width="55.85546875" style="180" customWidth="1"/>
    <col min="4257" max="4257" width="33.28515625" style="180" customWidth="1"/>
    <col min="4258" max="4258" width="0.28515625" style="180" customWidth="1"/>
    <col min="4259" max="4259" width="37" style="180" customWidth="1"/>
    <col min="4260" max="4260" width="46" style="180" customWidth="1"/>
    <col min="4261" max="4261" width="38.28515625" style="180" customWidth="1"/>
    <col min="4262" max="4262" width="39.85546875" style="180" customWidth="1"/>
    <col min="4263" max="4263" width="34.7109375" style="180" customWidth="1"/>
    <col min="4264" max="4264" width="42" style="180" customWidth="1"/>
    <col min="4265" max="4265" width="17" style="180" customWidth="1"/>
    <col min="4266" max="4266" width="37.28515625" style="180" customWidth="1"/>
    <col min="4267" max="4267" width="38.28515625" style="180" customWidth="1"/>
    <col min="4268" max="4268" width="40.42578125" style="180" customWidth="1"/>
    <col min="4269" max="4269" width="34.7109375" style="180" customWidth="1"/>
    <col min="4270" max="4270" width="42" style="180" customWidth="1"/>
    <col min="4271" max="4271" width="11.28515625" style="180" customWidth="1"/>
    <col min="4272" max="4272" width="37.28515625" style="180" customWidth="1"/>
    <col min="4273" max="4273" width="33.42578125" style="180" customWidth="1"/>
    <col min="4274" max="4274" width="38.28515625" style="180" customWidth="1"/>
    <col min="4275" max="4275" width="34.7109375" style="180" customWidth="1"/>
    <col min="4276" max="4276" width="42" style="180" customWidth="1"/>
    <col min="4277" max="4277" width="9.140625" style="180"/>
    <col min="4278" max="4278" width="38.28515625" style="180" customWidth="1"/>
    <col min="4279" max="4284" width="34.7109375" style="180" customWidth="1"/>
    <col min="4285" max="4285" width="42" style="180" customWidth="1"/>
    <col min="4286" max="4286" width="39.5703125" style="180" customWidth="1"/>
    <col min="4287" max="4287" width="38.5703125" style="180" customWidth="1"/>
    <col min="4288" max="4292" width="38.140625" style="180" customWidth="1"/>
    <col min="4293" max="4293" width="39" style="180" customWidth="1"/>
    <col min="4294" max="4294" width="9.140625" style="180"/>
    <col min="4295" max="4295" width="38.85546875" style="180" customWidth="1"/>
    <col min="4296" max="4296" width="38.28515625" style="180" customWidth="1"/>
    <col min="4297" max="4301" width="39.7109375" style="180" customWidth="1"/>
    <col min="4302" max="4302" width="33.28515625" style="180" customWidth="1"/>
    <col min="4303" max="4303" width="41.28515625" style="180" customWidth="1"/>
    <col min="4304" max="4304" width="40.28515625" style="180" customWidth="1"/>
    <col min="4305" max="4309" width="37.7109375" style="180" customWidth="1"/>
    <col min="4310" max="4310" width="38.42578125" style="180" customWidth="1"/>
    <col min="4311" max="4311" width="9.140625" style="180"/>
    <col min="4312" max="4312" width="11.42578125" style="180" customWidth="1"/>
    <col min="4313" max="4313" width="9.140625" style="180"/>
    <col min="4314" max="4315" width="37.7109375" style="180" customWidth="1"/>
    <col min="4316" max="4317" width="35" style="180" customWidth="1"/>
    <col min="4318" max="4318" width="39.85546875" style="180" customWidth="1"/>
    <col min="4319" max="4319" width="35" style="180" customWidth="1"/>
    <col min="4320" max="4320" width="39.85546875" style="180" customWidth="1"/>
    <col min="4321" max="4321" width="36.28515625" style="180" customWidth="1"/>
    <col min="4322" max="4322" width="40.140625" style="180" customWidth="1"/>
    <col min="4323" max="4323" width="9.140625" style="180"/>
    <col min="4324" max="4324" width="28.5703125" style="180" customWidth="1"/>
    <col min="4325" max="4325" width="33.7109375" style="180" customWidth="1"/>
    <col min="4326" max="4326" width="29.85546875" style="180" customWidth="1"/>
    <col min="4327" max="4327" width="27.7109375" style="180" customWidth="1"/>
    <col min="4328" max="4329" width="28.5703125" style="180" customWidth="1"/>
    <col min="4330" max="4330" width="36.42578125" style="180" customWidth="1"/>
    <col min="4331" max="4331" width="31.5703125" style="180" customWidth="1"/>
    <col min="4332" max="4333" width="28.5703125" style="180" customWidth="1"/>
    <col min="4334" max="4334" width="9.140625" style="180"/>
    <col min="4335" max="4335" width="25.5703125" style="180" customWidth="1"/>
    <col min="4336" max="4336" width="38" style="180" customWidth="1"/>
    <col min="4337" max="4337" width="27.7109375" style="180" customWidth="1"/>
    <col min="4338" max="4339" width="28.140625" style="180" customWidth="1"/>
    <col min="4340" max="4340" width="28.5703125" style="180" customWidth="1"/>
    <col min="4341" max="4490" width="9.140625" style="180"/>
    <col min="4491" max="4491" width="163.7109375" style="180" customWidth="1"/>
    <col min="4492" max="4492" width="63.85546875" style="180" customWidth="1"/>
    <col min="4493" max="4494" width="26.5703125" style="180" customWidth="1"/>
    <col min="4495" max="4495" width="28.140625" style="180" customWidth="1"/>
    <col min="4496" max="4496" width="68.7109375" style="180" customWidth="1"/>
    <col min="4497" max="4498" width="42.7109375" style="180" customWidth="1"/>
    <col min="4499" max="4499" width="39.42578125" style="180" customWidth="1"/>
    <col min="4500" max="4500" width="33" style="180" customWidth="1"/>
    <col min="4501" max="4501" width="41.7109375" style="180" customWidth="1"/>
    <col min="4502" max="4502" width="36.42578125" style="180" customWidth="1"/>
    <col min="4503" max="4503" width="43" style="180" customWidth="1"/>
    <col min="4504" max="4504" width="46.42578125" style="180" customWidth="1"/>
    <col min="4505" max="4505" width="18.28515625" style="180" customWidth="1"/>
    <col min="4506" max="4506" width="43.7109375" style="180" customWidth="1"/>
    <col min="4507" max="4507" width="39.85546875" style="180" customWidth="1"/>
    <col min="4508" max="4508" width="36.42578125" style="180" customWidth="1"/>
    <col min="4509" max="4509" width="39.85546875" style="180" customWidth="1"/>
    <col min="4510" max="4510" width="42" style="180" customWidth="1"/>
    <col min="4511" max="4511" width="45.140625" style="180" customWidth="1"/>
    <col min="4512" max="4512" width="55.85546875" style="180" customWidth="1"/>
    <col min="4513" max="4513" width="33.28515625" style="180" customWidth="1"/>
    <col min="4514" max="4514" width="0.28515625" style="180" customWidth="1"/>
    <col min="4515" max="4515" width="37" style="180" customWidth="1"/>
    <col min="4516" max="4516" width="46" style="180" customWidth="1"/>
    <col min="4517" max="4517" width="38.28515625" style="180" customWidth="1"/>
    <col min="4518" max="4518" width="39.85546875" style="180" customWidth="1"/>
    <col min="4519" max="4519" width="34.7109375" style="180" customWidth="1"/>
    <col min="4520" max="4520" width="42" style="180" customWidth="1"/>
    <col min="4521" max="4521" width="17" style="180" customWidth="1"/>
    <col min="4522" max="4522" width="37.28515625" style="180" customWidth="1"/>
    <col min="4523" max="4523" width="38.28515625" style="180" customWidth="1"/>
    <col min="4524" max="4524" width="40.42578125" style="180" customWidth="1"/>
    <col min="4525" max="4525" width="34.7109375" style="180" customWidth="1"/>
    <col min="4526" max="4526" width="42" style="180" customWidth="1"/>
    <col min="4527" max="4527" width="11.28515625" style="180" customWidth="1"/>
    <col min="4528" max="4528" width="37.28515625" style="180" customWidth="1"/>
    <col min="4529" max="4529" width="33.42578125" style="180" customWidth="1"/>
    <col min="4530" max="4530" width="38.28515625" style="180" customWidth="1"/>
    <col min="4531" max="4531" width="34.7109375" style="180" customWidth="1"/>
    <col min="4532" max="4532" width="42" style="180" customWidth="1"/>
    <col min="4533" max="4533" width="9.140625" style="180"/>
    <col min="4534" max="4534" width="38.28515625" style="180" customWidth="1"/>
    <col min="4535" max="4540" width="34.7109375" style="180" customWidth="1"/>
    <col min="4541" max="4541" width="42" style="180" customWidth="1"/>
    <col min="4542" max="4542" width="39.5703125" style="180" customWidth="1"/>
    <col min="4543" max="4543" width="38.5703125" style="180" customWidth="1"/>
    <col min="4544" max="4548" width="38.140625" style="180" customWidth="1"/>
    <col min="4549" max="4549" width="39" style="180" customWidth="1"/>
    <col min="4550" max="4550" width="9.140625" style="180"/>
    <col min="4551" max="4551" width="38.85546875" style="180" customWidth="1"/>
    <col min="4552" max="4552" width="38.28515625" style="180" customWidth="1"/>
    <col min="4553" max="4557" width="39.7109375" style="180" customWidth="1"/>
    <col min="4558" max="4558" width="33.28515625" style="180" customWidth="1"/>
    <col min="4559" max="4559" width="41.28515625" style="180" customWidth="1"/>
    <col min="4560" max="4560" width="40.28515625" style="180" customWidth="1"/>
    <col min="4561" max="4565" width="37.7109375" style="180" customWidth="1"/>
    <col min="4566" max="4566" width="38.42578125" style="180" customWidth="1"/>
    <col min="4567" max="4567" width="9.140625" style="180"/>
    <col min="4568" max="4568" width="11.42578125" style="180" customWidth="1"/>
    <col min="4569" max="4569" width="9.140625" style="180"/>
    <col min="4570" max="4571" width="37.7109375" style="180" customWidth="1"/>
    <col min="4572" max="4573" width="35" style="180" customWidth="1"/>
    <col min="4574" max="4574" width="39.85546875" style="180" customWidth="1"/>
    <col min="4575" max="4575" width="35" style="180" customWidth="1"/>
    <col min="4576" max="4576" width="39.85546875" style="180" customWidth="1"/>
    <col min="4577" max="4577" width="36.28515625" style="180" customWidth="1"/>
    <col min="4578" max="4578" width="40.140625" style="180" customWidth="1"/>
    <col min="4579" max="4579" width="9.140625" style="180"/>
    <col min="4580" max="4580" width="28.5703125" style="180" customWidth="1"/>
    <col min="4581" max="4581" width="33.7109375" style="180" customWidth="1"/>
    <col min="4582" max="4582" width="29.85546875" style="180" customWidth="1"/>
    <col min="4583" max="4583" width="27.7109375" style="180" customWidth="1"/>
    <col min="4584" max="4585" width="28.5703125" style="180" customWidth="1"/>
    <col min="4586" max="4586" width="36.42578125" style="180" customWidth="1"/>
    <col min="4587" max="4587" width="31.5703125" style="180" customWidth="1"/>
    <col min="4588" max="4589" width="28.5703125" style="180" customWidth="1"/>
    <col min="4590" max="4590" width="9.140625" style="180"/>
    <col min="4591" max="4591" width="25.5703125" style="180" customWidth="1"/>
    <col min="4592" max="4592" width="38" style="180" customWidth="1"/>
    <col min="4593" max="4593" width="27.7109375" style="180" customWidth="1"/>
    <col min="4594" max="4595" width="28.140625" style="180" customWidth="1"/>
    <col min="4596" max="4596" width="28.5703125" style="180" customWidth="1"/>
    <col min="4597" max="4746" width="9.140625" style="180"/>
    <col min="4747" max="4747" width="163.7109375" style="180" customWidth="1"/>
    <col min="4748" max="4748" width="63.85546875" style="180" customWidth="1"/>
    <col min="4749" max="4750" width="26.5703125" style="180" customWidth="1"/>
    <col min="4751" max="4751" width="28.140625" style="180" customWidth="1"/>
    <col min="4752" max="4752" width="68.7109375" style="180" customWidth="1"/>
    <col min="4753" max="4754" width="42.7109375" style="180" customWidth="1"/>
    <col min="4755" max="4755" width="39.42578125" style="180" customWidth="1"/>
    <col min="4756" max="4756" width="33" style="180" customWidth="1"/>
    <col min="4757" max="4757" width="41.7109375" style="180" customWidth="1"/>
    <col min="4758" max="4758" width="36.42578125" style="180" customWidth="1"/>
    <col min="4759" max="4759" width="43" style="180" customWidth="1"/>
    <col min="4760" max="4760" width="46.42578125" style="180" customWidth="1"/>
    <col min="4761" max="4761" width="18.28515625" style="180" customWidth="1"/>
    <col min="4762" max="4762" width="43.7109375" style="180" customWidth="1"/>
    <col min="4763" max="4763" width="39.85546875" style="180" customWidth="1"/>
    <col min="4764" max="4764" width="36.42578125" style="180" customWidth="1"/>
    <col min="4765" max="4765" width="39.85546875" style="180" customWidth="1"/>
    <col min="4766" max="4766" width="42" style="180" customWidth="1"/>
    <col min="4767" max="4767" width="45.140625" style="180" customWidth="1"/>
    <col min="4768" max="4768" width="55.85546875" style="180" customWidth="1"/>
    <col min="4769" max="4769" width="33.28515625" style="180" customWidth="1"/>
    <col min="4770" max="4770" width="0.28515625" style="180" customWidth="1"/>
    <col min="4771" max="4771" width="37" style="180" customWidth="1"/>
    <col min="4772" max="4772" width="46" style="180" customWidth="1"/>
    <col min="4773" max="4773" width="38.28515625" style="180" customWidth="1"/>
    <col min="4774" max="4774" width="39.85546875" style="180" customWidth="1"/>
    <col min="4775" max="4775" width="34.7109375" style="180" customWidth="1"/>
    <col min="4776" max="4776" width="42" style="180" customWidth="1"/>
    <col min="4777" max="4777" width="17" style="180" customWidth="1"/>
    <col min="4778" max="4778" width="37.28515625" style="180" customWidth="1"/>
    <col min="4779" max="4779" width="38.28515625" style="180" customWidth="1"/>
    <col min="4780" max="4780" width="40.42578125" style="180" customWidth="1"/>
    <col min="4781" max="4781" width="34.7109375" style="180" customWidth="1"/>
    <col min="4782" max="4782" width="42" style="180" customWidth="1"/>
    <col min="4783" max="4783" width="11.28515625" style="180" customWidth="1"/>
    <col min="4784" max="4784" width="37.28515625" style="180" customWidth="1"/>
    <col min="4785" max="4785" width="33.42578125" style="180" customWidth="1"/>
    <col min="4786" max="4786" width="38.28515625" style="180" customWidth="1"/>
    <col min="4787" max="4787" width="34.7109375" style="180" customWidth="1"/>
    <col min="4788" max="4788" width="42" style="180" customWidth="1"/>
    <col min="4789" max="4789" width="9.140625" style="180"/>
    <col min="4790" max="4790" width="38.28515625" style="180" customWidth="1"/>
    <col min="4791" max="4796" width="34.7109375" style="180" customWidth="1"/>
    <col min="4797" max="4797" width="42" style="180" customWidth="1"/>
    <col min="4798" max="4798" width="39.5703125" style="180" customWidth="1"/>
    <col min="4799" max="4799" width="38.5703125" style="180" customWidth="1"/>
    <col min="4800" max="4804" width="38.140625" style="180" customWidth="1"/>
    <col min="4805" max="4805" width="39" style="180" customWidth="1"/>
    <col min="4806" max="4806" width="9.140625" style="180"/>
    <col min="4807" max="4807" width="38.85546875" style="180" customWidth="1"/>
    <col min="4808" max="4808" width="38.28515625" style="180" customWidth="1"/>
    <col min="4809" max="4813" width="39.7109375" style="180" customWidth="1"/>
    <col min="4814" max="4814" width="33.28515625" style="180" customWidth="1"/>
    <col min="4815" max="4815" width="41.28515625" style="180" customWidth="1"/>
    <col min="4816" max="4816" width="40.28515625" style="180" customWidth="1"/>
    <col min="4817" max="4821" width="37.7109375" style="180" customWidth="1"/>
    <col min="4822" max="4822" width="38.42578125" style="180" customWidth="1"/>
    <col min="4823" max="4823" width="9.140625" style="180"/>
    <col min="4824" max="4824" width="11.42578125" style="180" customWidth="1"/>
    <col min="4825" max="4825" width="9.140625" style="180"/>
    <col min="4826" max="4827" width="37.7109375" style="180" customWidth="1"/>
    <col min="4828" max="4829" width="35" style="180" customWidth="1"/>
    <col min="4830" max="4830" width="39.85546875" style="180" customWidth="1"/>
    <col min="4831" max="4831" width="35" style="180" customWidth="1"/>
    <col min="4832" max="4832" width="39.85546875" style="180" customWidth="1"/>
    <col min="4833" max="4833" width="36.28515625" style="180" customWidth="1"/>
    <col min="4834" max="4834" width="40.140625" style="180" customWidth="1"/>
    <col min="4835" max="4835" width="9.140625" style="180"/>
    <col min="4836" max="4836" width="28.5703125" style="180" customWidth="1"/>
    <col min="4837" max="4837" width="33.7109375" style="180" customWidth="1"/>
    <col min="4838" max="4838" width="29.85546875" style="180" customWidth="1"/>
    <col min="4839" max="4839" width="27.7109375" style="180" customWidth="1"/>
    <col min="4840" max="4841" width="28.5703125" style="180" customWidth="1"/>
    <col min="4842" max="4842" width="36.42578125" style="180" customWidth="1"/>
    <col min="4843" max="4843" width="31.5703125" style="180" customWidth="1"/>
    <col min="4844" max="4845" width="28.5703125" style="180" customWidth="1"/>
    <col min="4846" max="4846" width="9.140625" style="180"/>
    <col min="4847" max="4847" width="25.5703125" style="180" customWidth="1"/>
    <col min="4848" max="4848" width="38" style="180" customWidth="1"/>
    <col min="4849" max="4849" width="27.7109375" style="180" customWidth="1"/>
    <col min="4850" max="4851" width="28.140625" style="180" customWidth="1"/>
    <col min="4852" max="4852" width="28.5703125" style="180" customWidth="1"/>
    <col min="4853" max="5002" width="9.140625" style="180"/>
    <col min="5003" max="5003" width="163.7109375" style="180" customWidth="1"/>
    <col min="5004" max="5004" width="63.85546875" style="180" customWidth="1"/>
    <col min="5005" max="5006" width="26.5703125" style="180" customWidth="1"/>
    <col min="5007" max="5007" width="28.140625" style="180" customWidth="1"/>
    <col min="5008" max="5008" width="68.7109375" style="180" customWidth="1"/>
    <col min="5009" max="5010" width="42.7109375" style="180" customWidth="1"/>
    <col min="5011" max="5011" width="39.42578125" style="180" customWidth="1"/>
    <col min="5012" max="5012" width="33" style="180" customWidth="1"/>
    <col min="5013" max="5013" width="41.7109375" style="180" customWidth="1"/>
    <col min="5014" max="5014" width="36.42578125" style="180" customWidth="1"/>
    <col min="5015" max="5015" width="43" style="180" customWidth="1"/>
    <col min="5016" max="5016" width="46.42578125" style="180" customWidth="1"/>
    <col min="5017" max="5017" width="18.28515625" style="180" customWidth="1"/>
    <col min="5018" max="5018" width="43.7109375" style="180" customWidth="1"/>
    <col min="5019" max="5019" width="39.85546875" style="180" customWidth="1"/>
    <col min="5020" max="5020" width="36.42578125" style="180" customWidth="1"/>
    <col min="5021" max="5021" width="39.85546875" style="180" customWidth="1"/>
    <col min="5022" max="5022" width="42" style="180" customWidth="1"/>
    <col min="5023" max="5023" width="45.140625" style="180" customWidth="1"/>
    <col min="5024" max="5024" width="55.85546875" style="180" customWidth="1"/>
    <col min="5025" max="5025" width="33.28515625" style="180" customWidth="1"/>
    <col min="5026" max="5026" width="0.28515625" style="180" customWidth="1"/>
    <col min="5027" max="5027" width="37" style="180" customWidth="1"/>
    <col min="5028" max="5028" width="46" style="180" customWidth="1"/>
    <col min="5029" max="5029" width="38.28515625" style="180" customWidth="1"/>
    <col min="5030" max="5030" width="39.85546875" style="180" customWidth="1"/>
    <col min="5031" max="5031" width="34.7109375" style="180" customWidth="1"/>
    <col min="5032" max="5032" width="42" style="180" customWidth="1"/>
    <col min="5033" max="5033" width="17" style="180" customWidth="1"/>
    <col min="5034" max="5034" width="37.28515625" style="180" customWidth="1"/>
    <col min="5035" max="5035" width="38.28515625" style="180" customWidth="1"/>
    <col min="5036" max="5036" width="40.42578125" style="180" customWidth="1"/>
    <col min="5037" max="5037" width="34.7109375" style="180" customWidth="1"/>
    <col min="5038" max="5038" width="42" style="180" customWidth="1"/>
    <col min="5039" max="5039" width="11.28515625" style="180" customWidth="1"/>
    <col min="5040" max="5040" width="37.28515625" style="180" customWidth="1"/>
    <col min="5041" max="5041" width="33.42578125" style="180" customWidth="1"/>
    <col min="5042" max="5042" width="38.28515625" style="180" customWidth="1"/>
    <col min="5043" max="5043" width="34.7109375" style="180" customWidth="1"/>
    <col min="5044" max="5044" width="42" style="180" customWidth="1"/>
    <col min="5045" max="5045" width="9.140625" style="180"/>
    <col min="5046" max="5046" width="38.28515625" style="180" customWidth="1"/>
    <col min="5047" max="5052" width="34.7109375" style="180" customWidth="1"/>
    <col min="5053" max="5053" width="42" style="180" customWidth="1"/>
    <col min="5054" max="5054" width="39.5703125" style="180" customWidth="1"/>
    <col min="5055" max="5055" width="38.5703125" style="180" customWidth="1"/>
    <col min="5056" max="5060" width="38.140625" style="180" customWidth="1"/>
    <col min="5061" max="5061" width="39" style="180" customWidth="1"/>
    <col min="5062" max="5062" width="9.140625" style="180"/>
    <col min="5063" max="5063" width="38.85546875" style="180" customWidth="1"/>
    <col min="5064" max="5064" width="38.28515625" style="180" customWidth="1"/>
    <col min="5065" max="5069" width="39.7109375" style="180" customWidth="1"/>
    <col min="5070" max="5070" width="33.28515625" style="180" customWidth="1"/>
    <col min="5071" max="5071" width="41.28515625" style="180" customWidth="1"/>
    <col min="5072" max="5072" width="40.28515625" style="180" customWidth="1"/>
    <col min="5073" max="5077" width="37.7109375" style="180" customWidth="1"/>
    <col min="5078" max="5078" width="38.42578125" style="180" customWidth="1"/>
    <col min="5079" max="5079" width="9.140625" style="180"/>
    <col min="5080" max="5080" width="11.42578125" style="180" customWidth="1"/>
    <col min="5081" max="5081" width="9.140625" style="180"/>
    <col min="5082" max="5083" width="37.7109375" style="180" customWidth="1"/>
    <col min="5084" max="5085" width="35" style="180" customWidth="1"/>
    <col min="5086" max="5086" width="39.85546875" style="180" customWidth="1"/>
    <col min="5087" max="5087" width="35" style="180" customWidth="1"/>
    <col min="5088" max="5088" width="39.85546875" style="180" customWidth="1"/>
    <col min="5089" max="5089" width="36.28515625" style="180" customWidth="1"/>
    <col min="5090" max="5090" width="40.140625" style="180" customWidth="1"/>
    <col min="5091" max="5091" width="9.140625" style="180"/>
    <col min="5092" max="5092" width="28.5703125" style="180" customWidth="1"/>
    <col min="5093" max="5093" width="33.7109375" style="180" customWidth="1"/>
    <col min="5094" max="5094" width="29.85546875" style="180" customWidth="1"/>
    <col min="5095" max="5095" width="27.7109375" style="180" customWidth="1"/>
    <col min="5096" max="5097" width="28.5703125" style="180" customWidth="1"/>
    <col min="5098" max="5098" width="36.42578125" style="180" customWidth="1"/>
    <col min="5099" max="5099" width="31.5703125" style="180" customWidth="1"/>
    <col min="5100" max="5101" width="28.5703125" style="180" customWidth="1"/>
    <col min="5102" max="5102" width="9.140625" style="180"/>
    <col min="5103" max="5103" width="25.5703125" style="180" customWidth="1"/>
    <col min="5104" max="5104" width="38" style="180" customWidth="1"/>
    <col min="5105" max="5105" width="27.7109375" style="180" customWidth="1"/>
    <col min="5106" max="5107" width="28.140625" style="180" customWidth="1"/>
    <col min="5108" max="5108" width="28.5703125" style="180" customWidth="1"/>
    <col min="5109" max="5258" width="9.140625" style="180"/>
    <col min="5259" max="5259" width="163.7109375" style="180" customWidth="1"/>
    <col min="5260" max="5260" width="63.85546875" style="180" customWidth="1"/>
    <col min="5261" max="5262" width="26.5703125" style="180" customWidth="1"/>
    <col min="5263" max="5263" width="28.140625" style="180" customWidth="1"/>
    <col min="5264" max="5264" width="68.7109375" style="180" customWidth="1"/>
    <col min="5265" max="5266" width="42.7109375" style="180" customWidth="1"/>
    <col min="5267" max="5267" width="39.42578125" style="180" customWidth="1"/>
    <col min="5268" max="5268" width="33" style="180" customWidth="1"/>
    <col min="5269" max="5269" width="41.7109375" style="180" customWidth="1"/>
    <col min="5270" max="5270" width="36.42578125" style="180" customWidth="1"/>
    <col min="5271" max="5271" width="43" style="180" customWidth="1"/>
    <col min="5272" max="5272" width="46.42578125" style="180" customWidth="1"/>
    <col min="5273" max="5273" width="18.28515625" style="180" customWidth="1"/>
    <col min="5274" max="5274" width="43.7109375" style="180" customWidth="1"/>
    <col min="5275" max="5275" width="39.85546875" style="180" customWidth="1"/>
    <col min="5276" max="5276" width="36.42578125" style="180" customWidth="1"/>
    <col min="5277" max="5277" width="39.85546875" style="180" customWidth="1"/>
    <col min="5278" max="5278" width="42" style="180" customWidth="1"/>
    <col min="5279" max="5279" width="45.140625" style="180" customWidth="1"/>
    <col min="5280" max="5280" width="55.85546875" style="180" customWidth="1"/>
    <col min="5281" max="5281" width="33.28515625" style="180" customWidth="1"/>
    <col min="5282" max="5282" width="0.28515625" style="180" customWidth="1"/>
    <col min="5283" max="5283" width="37" style="180" customWidth="1"/>
    <col min="5284" max="5284" width="46" style="180" customWidth="1"/>
    <col min="5285" max="5285" width="38.28515625" style="180" customWidth="1"/>
    <col min="5286" max="5286" width="39.85546875" style="180" customWidth="1"/>
    <col min="5287" max="5287" width="34.7109375" style="180" customWidth="1"/>
    <col min="5288" max="5288" width="42" style="180" customWidth="1"/>
    <col min="5289" max="5289" width="17" style="180" customWidth="1"/>
    <col min="5290" max="5290" width="37.28515625" style="180" customWidth="1"/>
    <col min="5291" max="5291" width="38.28515625" style="180" customWidth="1"/>
    <col min="5292" max="5292" width="40.42578125" style="180" customWidth="1"/>
    <col min="5293" max="5293" width="34.7109375" style="180" customWidth="1"/>
    <col min="5294" max="5294" width="42" style="180" customWidth="1"/>
    <col min="5295" max="5295" width="11.28515625" style="180" customWidth="1"/>
    <col min="5296" max="5296" width="37.28515625" style="180" customWidth="1"/>
    <col min="5297" max="5297" width="33.42578125" style="180" customWidth="1"/>
    <col min="5298" max="5298" width="38.28515625" style="180" customWidth="1"/>
    <col min="5299" max="5299" width="34.7109375" style="180" customWidth="1"/>
    <col min="5300" max="5300" width="42" style="180" customWidth="1"/>
    <col min="5301" max="5301" width="9.140625" style="180"/>
    <col min="5302" max="5302" width="38.28515625" style="180" customWidth="1"/>
    <col min="5303" max="5308" width="34.7109375" style="180" customWidth="1"/>
    <col min="5309" max="5309" width="42" style="180" customWidth="1"/>
    <col min="5310" max="5310" width="39.5703125" style="180" customWidth="1"/>
    <col min="5311" max="5311" width="38.5703125" style="180" customWidth="1"/>
    <col min="5312" max="5316" width="38.140625" style="180" customWidth="1"/>
    <col min="5317" max="5317" width="39" style="180" customWidth="1"/>
    <col min="5318" max="5318" width="9.140625" style="180"/>
    <col min="5319" max="5319" width="38.85546875" style="180" customWidth="1"/>
    <col min="5320" max="5320" width="38.28515625" style="180" customWidth="1"/>
    <col min="5321" max="5325" width="39.7109375" style="180" customWidth="1"/>
    <col min="5326" max="5326" width="33.28515625" style="180" customWidth="1"/>
    <col min="5327" max="5327" width="41.28515625" style="180" customWidth="1"/>
    <col min="5328" max="5328" width="40.28515625" style="180" customWidth="1"/>
    <col min="5329" max="5333" width="37.7109375" style="180" customWidth="1"/>
    <col min="5334" max="5334" width="38.42578125" style="180" customWidth="1"/>
    <col min="5335" max="5335" width="9.140625" style="180"/>
    <col min="5336" max="5336" width="11.42578125" style="180" customWidth="1"/>
    <col min="5337" max="5337" width="9.140625" style="180"/>
    <col min="5338" max="5339" width="37.7109375" style="180" customWidth="1"/>
    <col min="5340" max="5341" width="35" style="180" customWidth="1"/>
    <col min="5342" max="5342" width="39.85546875" style="180" customWidth="1"/>
    <col min="5343" max="5343" width="35" style="180" customWidth="1"/>
    <col min="5344" max="5344" width="39.85546875" style="180" customWidth="1"/>
    <col min="5345" max="5345" width="36.28515625" style="180" customWidth="1"/>
    <col min="5346" max="5346" width="40.140625" style="180" customWidth="1"/>
    <col min="5347" max="5347" width="9.140625" style="180"/>
    <col min="5348" max="5348" width="28.5703125" style="180" customWidth="1"/>
    <col min="5349" max="5349" width="33.7109375" style="180" customWidth="1"/>
    <col min="5350" max="5350" width="29.85546875" style="180" customWidth="1"/>
    <col min="5351" max="5351" width="27.7109375" style="180" customWidth="1"/>
    <col min="5352" max="5353" width="28.5703125" style="180" customWidth="1"/>
    <col min="5354" max="5354" width="36.42578125" style="180" customWidth="1"/>
    <col min="5355" max="5355" width="31.5703125" style="180" customWidth="1"/>
    <col min="5356" max="5357" width="28.5703125" style="180" customWidth="1"/>
    <col min="5358" max="5358" width="9.140625" style="180"/>
    <col min="5359" max="5359" width="25.5703125" style="180" customWidth="1"/>
    <col min="5360" max="5360" width="38" style="180" customWidth="1"/>
    <col min="5361" max="5361" width="27.7109375" style="180" customWidth="1"/>
    <col min="5362" max="5363" width="28.140625" style="180" customWidth="1"/>
    <col min="5364" max="5364" width="28.5703125" style="180" customWidth="1"/>
    <col min="5365" max="5514" width="9.140625" style="180"/>
    <col min="5515" max="5515" width="163.7109375" style="180" customWidth="1"/>
    <col min="5516" max="5516" width="63.85546875" style="180" customWidth="1"/>
    <col min="5517" max="5518" width="26.5703125" style="180" customWidth="1"/>
    <col min="5519" max="5519" width="28.140625" style="180" customWidth="1"/>
    <col min="5520" max="5520" width="68.7109375" style="180" customWidth="1"/>
    <col min="5521" max="5522" width="42.7109375" style="180" customWidth="1"/>
    <col min="5523" max="5523" width="39.42578125" style="180" customWidth="1"/>
    <col min="5524" max="5524" width="33" style="180" customWidth="1"/>
    <col min="5525" max="5525" width="41.7109375" style="180" customWidth="1"/>
    <col min="5526" max="5526" width="36.42578125" style="180" customWidth="1"/>
    <col min="5527" max="5527" width="43" style="180" customWidth="1"/>
    <col min="5528" max="5528" width="46.42578125" style="180" customWidth="1"/>
    <col min="5529" max="5529" width="18.28515625" style="180" customWidth="1"/>
    <col min="5530" max="5530" width="43.7109375" style="180" customWidth="1"/>
    <col min="5531" max="5531" width="39.85546875" style="180" customWidth="1"/>
    <col min="5532" max="5532" width="36.42578125" style="180" customWidth="1"/>
    <col min="5533" max="5533" width="39.85546875" style="180" customWidth="1"/>
    <col min="5534" max="5534" width="42" style="180" customWidth="1"/>
    <col min="5535" max="5535" width="45.140625" style="180" customWidth="1"/>
    <col min="5536" max="5536" width="55.85546875" style="180" customWidth="1"/>
    <col min="5537" max="5537" width="33.28515625" style="180" customWidth="1"/>
    <col min="5538" max="5538" width="0.28515625" style="180" customWidth="1"/>
    <col min="5539" max="5539" width="37" style="180" customWidth="1"/>
    <col min="5540" max="5540" width="46" style="180" customWidth="1"/>
    <col min="5541" max="5541" width="38.28515625" style="180" customWidth="1"/>
    <col min="5542" max="5542" width="39.85546875" style="180" customWidth="1"/>
    <col min="5543" max="5543" width="34.7109375" style="180" customWidth="1"/>
    <col min="5544" max="5544" width="42" style="180" customWidth="1"/>
    <col min="5545" max="5545" width="17" style="180" customWidth="1"/>
    <col min="5546" max="5546" width="37.28515625" style="180" customWidth="1"/>
    <col min="5547" max="5547" width="38.28515625" style="180" customWidth="1"/>
    <col min="5548" max="5548" width="40.42578125" style="180" customWidth="1"/>
    <col min="5549" max="5549" width="34.7109375" style="180" customWidth="1"/>
    <col min="5550" max="5550" width="42" style="180" customWidth="1"/>
    <col min="5551" max="5551" width="11.28515625" style="180" customWidth="1"/>
    <col min="5552" max="5552" width="37.28515625" style="180" customWidth="1"/>
    <col min="5553" max="5553" width="33.42578125" style="180" customWidth="1"/>
    <col min="5554" max="5554" width="38.28515625" style="180" customWidth="1"/>
    <col min="5555" max="5555" width="34.7109375" style="180" customWidth="1"/>
    <col min="5556" max="5556" width="42" style="180" customWidth="1"/>
    <col min="5557" max="5557" width="9.140625" style="180"/>
    <col min="5558" max="5558" width="38.28515625" style="180" customWidth="1"/>
    <col min="5559" max="5564" width="34.7109375" style="180" customWidth="1"/>
    <col min="5565" max="5565" width="42" style="180" customWidth="1"/>
    <col min="5566" max="5566" width="39.5703125" style="180" customWidth="1"/>
    <col min="5567" max="5567" width="38.5703125" style="180" customWidth="1"/>
    <col min="5568" max="5572" width="38.140625" style="180" customWidth="1"/>
    <col min="5573" max="5573" width="39" style="180" customWidth="1"/>
    <col min="5574" max="5574" width="9.140625" style="180"/>
    <col min="5575" max="5575" width="38.85546875" style="180" customWidth="1"/>
    <col min="5576" max="5576" width="38.28515625" style="180" customWidth="1"/>
    <col min="5577" max="5581" width="39.7109375" style="180" customWidth="1"/>
    <col min="5582" max="5582" width="33.28515625" style="180" customWidth="1"/>
    <col min="5583" max="5583" width="41.28515625" style="180" customWidth="1"/>
    <col min="5584" max="5584" width="40.28515625" style="180" customWidth="1"/>
    <col min="5585" max="5589" width="37.7109375" style="180" customWidth="1"/>
    <col min="5590" max="5590" width="38.42578125" style="180" customWidth="1"/>
    <col min="5591" max="5591" width="9.140625" style="180"/>
    <col min="5592" max="5592" width="11.42578125" style="180" customWidth="1"/>
    <col min="5593" max="5593" width="9.140625" style="180"/>
    <col min="5594" max="5595" width="37.7109375" style="180" customWidth="1"/>
    <col min="5596" max="5597" width="35" style="180" customWidth="1"/>
    <col min="5598" max="5598" width="39.85546875" style="180" customWidth="1"/>
    <col min="5599" max="5599" width="35" style="180" customWidth="1"/>
    <col min="5600" max="5600" width="39.85546875" style="180" customWidth="1"/>
    <col min="5601" max="5601" width="36.28515625" style="180" customWidth="1"/>
    <col min="5602" max="5602" width="40.140625" style="180" customWidth="1"/>
    <col min="5603" max="5603" width="9.140625" style="180"/>
    <col min="5604" max="5604" width="28.5703125" style="180" customWidth="1"/>
    <col min="5605" max="5605" width="33.7109375" style="180" customWidth="1"/>
    <col min="5606" max="5606" width="29.85546875" style="180" customWidth="1"/>
    <col min="5607" max="5607" width="27.7109375" style="180" customWidth="1"/>
    <col min="5608" max="5609" width="28.5703125" style="180" customWidth="1"/>
    <col min="5610" max="5610" width="36.42578125" style="180" customWidth="1"/>
    <col min="5611" max="5611" width="31.5703125" style="180" customWidth="1"/>
    <col min="5612" max="5613" width="28.5703125" style="180" customWidth="1"/>
    <col min="5614" max="5614" width="9.140625" style="180"/>
    <col min="5615" max="5615" width="25.5703125" style="180" customWidth="1"/>
    <col min="5616" max="5616" width="38" style="180" customWidth="1"/>
    <col min="5617" max="5617" width="27.7109375" style="180" customWidth="1"/>
    <col min="5618" max="5619" width="28.140625" style="180" customWidth="1"/>
    <col min="5620" max="5620" width="28.5703125" style="180" customWidth="1"/>
    <col min="5621" max="5770" width="9.140625" style="180"/>
    <col min="5771" max="5771" width="163.7109375" style="180" customWidth="1"/>
    <col min="5772" max="5772" width="63.85546875" style="180" customWidth="1"/>
    <col min="5773" max="5774" width="26.5703125" style="180" customWidth="1"/>
    <col min="5775" max="5775" width="28.140625" style="180" customWidth="1"/>
    <col min="5776" max="5776" width="68.7109375" style="180" customWidth="1"/>
    <col min="5777" max="5778" width="42.7109375" style="180" customWidth="1"/>
    <col min="5779" max="5779" width="39.42578125" style="180" customWidth="1"/>
    <col min="5780" max="5780" width="33" style="180" customWidth="1"/>
    <col min="5781" max="5781" width="41.7109375" style="180" customWidth="1"/>
    <col min="5782" max="5782" width="36.42578125" style="180" customWidth="1"/>
    <col min="5783" max="5783" width="43" style="180" customWidth="1"/>
    <col min="5784" max="5784" width="46.42578125" style="180" customWidth="1"/>
    <col min="5785" max="5785" width="18.28515625" style="180" customWidth="1"/>
    <col min="5786" max="5786" width="43.7109375" style="180" customWidth="1"/>
    <col min="5787" max="5787" width="39.85546875" style="180" customWidth="1"/>
    <col min="5788" max="5788" width="36.42578125" style="180" customWidth="1"/>
    <col min="5789" max="5789" width="39.85546875" style="180" customWidth="1"/>
    <col min="5790" max="5790" width="42" style="180" customWidth="1"/>
    <col min="5791" max="5791" width="45.140625" style="180" customWidth="1"/>
    <col min="5792" max="5792" width="55.85546875" style="180" customWidth="1"/>
    <col min="5793" max="5793" width="33.28515625" style="180" customWidth="1"/>
    <col min="5794" max="5794" width="0.28515625" style="180" customWidth="1"/>
    <col min="5795" max="5795" width="37" style="180" customWidth="1"/>
    <col min="5796" max="5796" width="46" style="180" customWidth="1"/>
    <col min="5797" max="5797" width="38.28515625" style="180" customWidth="1"/>
    <col min="5798" max="5798" width="39.85546875" style="180" customWidth="1"/>
    <col min="5799" max="5799" width="34.7109375" style="180" customWidth="1"/>
    <col min="5800" max="5800" width="42" style="180" customWidth="1"/>
    <col min="5801" max="5801" width="17" style="180" customWidth="1"/>
    <col min="5802" max="5802" width="37.28515625" style="180" customWidth="1"/>
    <col min="5803" max="5803" width="38.28515625" style="180" customWidth="1"/>
    <col min="5804" max="5804" width="40.42578125" style="180" customWidth="1"/>
    <col min="5805" max="5805" width="34.7109375" style="180" customWidth="1"/>
    <col min="5806" max="5806" width="42" style="180" customWidth="1"/>
    <col min="5807" max="5807" width="11.28515625" style="180" customWidth="1"/>
    <col min="5808" max="5808" width="37.28515625" style="180" customWidth="1"/>
    <col min="5809" max="5809" width="33.42578125" style="180" customWidth="1"/>
    <col min="5810" max="5810" width="38.28515625" style="180" customWidth="1"/>
    <col min="5811" max="5811" width="34.7109375" style="180" customWidth="1"/>
    <col min="5812" max="5812" width="42" style="180" customWidth="1"/>
    <col min="5813" max="5813" width="9.140625" style="180"/>
    <col min="5814" max="5814" width="38.28515625" style="180" customWidth="1"/>
    <col min="5815" max="5820" width="34.7109375" style="180" customWidth="1"/>
    <col min="5821" max="5821" width="42" style="180" customWidth="1"/>
    <col min="5822" max="5822" width="39.5703125" style="180" customWidth="1"/>
    <col min="5823" max="5823" width="38.5703125" style="180" customWidth="1"/>
    <col min="5824" max="5828" width="38.140625" style="180" customWidth="1"/>
    <col min="5829" max="5829" width="39" style="180" customWidth="1"/>
    <col min="5830" max="5830" width="9.140625" style="180"/>
    <col min="5831" max="5831" width="38.85546875" style="180" customWidth="1"/>
    <col min="5832" max="5832" width="38.28515625" style="180" customWidth="1"/>
    <col min="5833" max="5837" width="39.7109375" style="180" customWidth="1"/>
    <col min="5838" max="5838" width="33.28515625" style="180" customWidth="1"/>
    <col min="5839" max="5839" width="41.28515625" style="180" customWidth="1"/>
    <col min="5840" max="5840" width="40.28515625" style="180" customWidth="1"/>
    <col min="5841" max="5845" width="37.7109375" style="180" customWidth="1"/>
    <col min="5846" max="5846" width="38.42578125" style="180" customWidth="1"/>
    <col min="5847" max="5847" width="9.140625" style="180"/>
    <col min="5848" max="5848" width="11.42578125" style="180" customWidth="1"/>
    <col min="5849" max="5849" width="9.140625" style="180"/>
    <col min="5850" max="5851" width="37.7109375" style="180" customWidth="1"/>
    <col min="5852" max="5853" width="35" style="180" customWidth="1"/>
    <col min="5854" max="5854" width="39.85546875" style="180" customWidth="1"/>
    <col min="5855" max="5855" width="35" style="180" customWidth="1"/>
    <col min="5856" max="5856" width="39.85546875" style="180" customWidth="1"/>
    <col min="5857" max="5857" width="36.28515625" style="180" customWidth="1"/>
    <col min="5858" max="5858" width="40.140625" style="180" customWidth="1"/>
    <col min="5859" max="5859" width="9.140625" style="180"/>
    <col min="5860" max="5860" width="28.5703125" style="180" customWidth="1"/>
    <col min="5861" max="5861" width="33.7109375" style="180" customWidth="1"/>
    <col min="5862" max="5862" width="29.85546875" style="180" customWidth="1"/>
    <col min="5863" max="5863" width="27.7109375" style="180" customWidth="1"/>
    <col min="5864" max="5865" width="28.5703125" style="180" customWidth="1"/>
    <col min="5866" max="5866" width="36.42578125" style="180" customWidth="1"/>
    <col min="5867" max="5867" width="31.5703125" style="180" customWidth="1"/>
    <col min="5868" max="5869" width="28.5703125" style="180" customWidth="1"/>
    <col min="5870" max="5870" width="9.140625" style="180"/>
    <col min="5871" max="5871" width="25.5703125" style="180" customWidth="1"/>
    <col min="5872" max="5872" width="38" style="180" customWidth="1"/>
    <col min="5873" max="5873" width="27.7109375" style="180" customWidth="1"/>
    <col min="5874" max="5875" width="28.140625" style="180" customWidth="1"/>
    <col min="5876" max="5876" width="28.5703125" style="180" customWidth="1"/>
    <col min="5877" max="6026" width="9.140625" style="180"/>
    <col min="6027" max="6027" width="163.7109375" style="180" customWidth="1"/>
    <col min="6028" max="6028" width="63.85546875" style="180" customWidth="1"/>
    <col min="6029" max="6030" width="26.5703125" style="180" customWidth="1"/>
    <col min="6031" max="6031" width="28.140625" style="180" customWidth="1"/>
    <col min="6032" max="6032" width="68.7109375" style="180" customWidth="1"/>
    <col min="6033" max="6034" width="42.7109375" style="180" customWidth="1"/>
    <col min="6035" max="6035" width="39.42578125" style="180" customWidth="1"/>
    <col min="6036" max="6036" width="33" style="180" customWidth="1"/>
    <col min="6037" max="6037" width="41.7109375" style="180" customWidth="1"/>
    <col min="6038" max="6038" width="36.42578125" style="180" customWidth="1"/>
    <col min="6039" max="6039" width="43" style="180" customWidth="1"/>
    <col min="6040" max="6040" width="46.42578125" style="180" customWidth="1"/>
    <col min="6041" max="6041" width="18.28515625" style="180" customWidth="1"/>
    <col min="6042" max="6042" width="43.7109375" style="180" customWidth="1"/>
    <col min="6043" max="6043" width="39.85546875" style="180" customWidth="1"/>
    <col min="6044" max="6044" width="36.42578125" style="180" customWidth="1"/>
    <col min="6045" max="6045" width="39.85546875" style="180" customWidth="1"/>
    <col min="6046" max="6046" width="42" style="180" customWidth="1"/>
    <col min="6047" max="6047" width="45.140625" style="180" customWidth="1"/>
    <col min="6048" max="6048" width="55.85546875" style="180" customWidth="1"/>
    <col min="6049" max="6049" width="33.28515625" style="180" customWidth="1"/>
    <col min="6050" max="6050" width="0.28515625" style="180" customWidth="1"/>
    <col min="6051" max="6051" width="37" style="180" customWidth="1"/>
    <col min="6052" max="6052" width="46" style="180" customWidth="1"/>
    <col min="6053" max="6053" width="38.28515625" style="180" customWidth="1"/>
    <col min="6054" max="6054" width="39.85546875" style="180" customWidth="1"/>
    <col min="6055" max="6055" width="34.7109375" style="180" customWidth="1"/>
    <col min="6056" max="6056" width="42" style="180" customWidth="1"/>
    <col min="6057" max="6057" width="17" style="180" customWidth="1"/>
    <col min="6058" max="6058" width="37.28515625" style="180" customWidth="1"/>
    <col min="6059" max="6059" width="38.28515625" style="180" customWidth="1"/>
    <col min="6060" max="6060" width="40.42578125" style="180" customWidth="1"/>
    <col min="6061" max="6061" width="34.7109375" style="180" customWidth="1"/>
    <col min="6062" max="6062" width="42" style="180" customWidth="1"/>
    <col min="6063" max="6063" width="11.28515625" style="180" customWidth="1"/>
    <col min="6064" max="6064" width="37.28515625" style="180" customWidth="1"/>
    <col min="6065" max="6065" width="33.42578125" style="180" customWidth="1"/>
    <col min="6066" max="6066" width="38.28515625" style="180" customWidth="1"/>
    <col min="6067" max="6067" width="34.7109375" style="180" customWidth="1"/>
    <col min="6068" max="6068" width="42" style="180" customWidth="1"/>
    <col min="6069" max="6069" width="9.140625" style="180"/>
    <col min="6070" max="6070" width="38.28515625" style="180" customWidth="1"/>
    <col min="6071" max="6076" width="34.7109375" style="180" customWidth="1"/>
    <col min="6077" max="6077" width="42" style="180" customWidth="1"/>
    <col min="6078" max="6078" width="39.5703125" style="180" customWidth="1"/>
    <col min="6079" max="6079" width="38.5703125" style="180" customWidth="1"/>
    <col min="6080" max="6084" width="38.140625" style="180" customWidth="1"/>
    <col min="6085" max="6085" width="39" style="180" customWidth="1"/>
    <col min="6086" max="6086" width="9.140625" style="180"/>
    <col min="6087" max="6087" width="38.85546875" style="180" customWidth="1"/>
    <col min="6088" max="6088" width="38.28515625" style="180" customWidth="1"/>
    <col min="6089" max="6093" width="39.7109375" style="180" customWidth="1"/>
    <col min="6094" max="6094" width="33.28515625" style="180" customWidth="1"/>
    <col min="6095" max="6095" width="41.28515625" style="180" customWidth="1"/>
    <col min="6096" max="6096" width="40.28515625" style="180" customWidth="1"/>
    <col min="6097" max="6101" width="37.7109375" style="180" customWidth="1"/>
    <col min="6102" max="6102" width="38.42578125" style="180" customWidth="1"/>
    <col min="6103" max="6103" width="9.140625" style="180"/>
    <col min="6104" max="6104" width="11.42578125" style="180" customWidth="1"/>
    <col min="6105" max="6105" width="9.140625" style="180"/>
    <col min="6106" max="6107" width="37.7109375" style="180" customWidth="1"/>
    <col min="6108" max="6109" width="35" style="180" customWidth="1"/>
    <col min="6110" max="6110" width="39.85546875" style="180" customWidth="1"/>
    <col min="6111" max="6111" width="35" style="180" customWidth="1"/>
    <col min="6112" max="6112" width="39.85546875" style="180" customWidth="1"/>
    <col min="6113" max="6113" width="36.28515625" style="180" customWidth="1"/>
    <col min="6114" max="6114" width="40.140625" style="180" customWidth="1"/>
    <col min="6115" max="6115" width="9.140625" style="180"/>
    <col min="6116" max="6116" width="28.5703125" style="180" customWidth="1"/>
    <col min="6117" max="6117" width="33.7109375" style="180" customWidth="1"/>
    <col min="6118" max="6118" width="29.85546875" style="180" customWidth="1"/>
    <col min="6119" max="6119" width="27.7109375" style="180" customWidth="1"/>
    <col min="6120" max="6121" width="28.5703125" style="180" customWidth="1"/>
    <col min="6122" max="6122" width="36.42578125" style="180" customWidth="1"/>
    <col min="6123" max="6123" width="31.5703125" style="180" customWidth="1"/>
    <col min="6124" max="6125" width="28.5703125" style="180" customWidth="1"/>
    <col min="6126" max="6126" width="9.140625" style="180"/>
    <col min="6127" max="6127" width="25.5703125" style="180" customWidth="1"/>
    <col min="6128" max="6128" width="38" style="180" customWidth="1"/>
    <col min="6129" max="6129" width="27.7109375" style="180" customWidth="1"/>
    <col min="6130" max="6131" width="28.140625" style="180" customWidth="1"/>
    <col min="6132" max="6132" width="28.5703125" style="180" customWidth="1"/>
    <col min="6133" max="6282" width="9.140625" style="180"/>
    <col min="6283" max="6283" width="163.7109375" style="180" customWidth="1"/>
    <col min="6284" max="6284" width="63.85546875" style="180" customWidth="1"/>
    <col min="6285" max="6286" width="26.5703125" style="180" customWidth="1"/>
    <col min="6287" max="6287" width="28.140625" style="180" customWidth="1"/>
    <col min="6288" max="6288" width="68.7109375" style="180" customWidth="1"/>
    <col min="6289" max="6290" width="42.7109375" style="180" customWidth="1"/>
    <col min="6291" max="6291" width="39.42578125" style="180" customWidth="1"/>
    <col min="6292" max="6292" width="33" style="180" customWidth="1"/>
    <col min="6293" max="6293" width="41.7109375" style="180" customWidth="1"/>
    <col min="6294" max="6294" width="36.42578125" style="180" customWidth="1"/>
    <col min="6295" max="6295" width="43" style="180" customWidth="1"/>
    <col min="6296" max="6296" width="46.42578125" style="180" customWidth="1"/>
    <col min="6297" max="6297" width="18.28515625" style="180" customWidth="1"/>
    <col min="6298" max="6298" width="43.7109375" style="180" customWidth="1"/>
    <col min="6299" max="6299" width="39.85546875" style="180" customWidth="1"/>
    <col min="6300" max="6300" width="36.42578125" style="180" customWidth="1"/>
    <col min="6301" max="6301" width="39.85546875" style="180" customWidth="1"/>
    <col min="6302" max="6302" width="42" style="180" customWidth="1"/>
    <col min="6303" max="6303" width="45.140625" style="180" customWidth="1"/>
    <col min="6304" max="6304" width="55.85546875" style="180" customWidth="1"/>
    <col min="6305" max="6305" width="33.28515625" style="180" customWidth="1"/>
    <col min="6306" max="6306" width="0.28515625" style="180" customWidth="1"/>
    <col min="6307" max="6307" width="37" style="180" customWidth="1"/>
    <col min="6308" max="6308" width="46" style="180" customWidth="1"/>
    <col min="6309" max="6309" width="38.28515625" style="180" customWidth="1"/>
    <col min="6310" max="6310" width="39.85546875" style="180" customWidth="1"/>
    <col min="6311" max="6311" width="34.7109375" style="180" customWidth="1"/>
    <col min="6312" max="6312" width="42" style="180" customWidth="1"/>
    <col min="6313" max="6313" width="17" style="180" customWidth="1"/>
    <col min="6314" max="6314" width="37.28515625" style="180" customWidth="1"/>
    <col min="6315" max="6315" width="38.28515625" style="180" customWidth="1"/>
    <col min="6316" max="6316" width="40.42578125" style="180" customWidth="1"/>
    <col min="6317" max="6317" width="34.7109375" style="180" customWidth="1"/>
    <col min="6318" max="6318" width="42" style="180" customWidth="1"/>
    <col min="6319" max="6319" width="11.28515625" style="180" customWidth="1"/>
    <col min="6320" max="6320" width="37.28515625" style="180" customWidth="1"/>
    <col min="6321" max="6321" width="33.42578125" style="180" customWidth="1"/>
    <col min="6322" max="6322" width="38.28515625" style="180" customWidth="1"/>
    <col min="6323" max="6323" width="34.7109375" style="180" customWidth="1"/>
    <col min="6324" max="6324" width="42" style="180" customWidth="1"/>
    <col min="6325" max="6325" width="9.140625" style="180"/>
    <col min="6326" max="6326" width="38.28515625" style="180" customWidth="1"/>
    <col min="6327" max="6332" width="34.7109375" style="180" customWidth="1"/>
    <col min="6333" max="6333" width="42" style="180" customWidth="1"/>
    <col min="6334" max="6334" width="39.5703125" style="180" customWidth="1"/>
    <col min="6335" max="6335" width="38.5703125" style="180" customWidth="1"/>
    <col min="6336" max="6340" width="38.140625" style="180" customWidth="1"/>
    <col min="6341" max="6341" width="39" style="180" customWidth="1"/>
    <col min="6342" max="6342" width="9.140625" style="180"/>
    <col min="6343" max="6343" width="38.85546875" style="180" customWidth="1"/>
    <col min="6344" max="6344" width="38.28515625" style="180" customWidth="1"/>
    <col min="6345" max="6349" width="39.7109375" style="180" customWidth="1"/>
    <col min="6350" max="6350" width="33.28515625" style="180" customWidth="1"/>
    <col min="6351" max="6351" width="41.28515625" style="180" customWidth="1"/>
    <col min="6352" max="6352" width="40.28515625" style="180" customWidth="1"/>
    <col min="6353" max="6357" width="37.7109375" style="180" customWidth="1"/>
    <col min="6358" max="6358" width="38.42578125" style="180" customWidth="1"/>
    <col min="6359" max="6359" width="9.140625" style="180"/>
    <col min="6360" max="6360" width="11.42578125" style="180" customWidth="1"/>
    <col min="6361" max="6361" width="9.140625" style="180"/>
    <col min="6362" max="6363" width="37.7109375" style="180" customWidth="1"/>
    <col min="6364" max="6365" width="35" style="180" customWidth="1"/>
    <col min="6366" max="6366" width="39.85546875" style="180" customWidth="1"/>
    <col min="6367" max="6367" width="35" style="180" customWidth="1"/>
    <col min="6368" max="6368" width="39.85546875" style="180" customWidth="1"/>
    <col min="6369" max="6369" width="36.28515625" style="180" customWidth="1"/>
    <col min="6370" max="6370" width="40.140625" style="180" customWidth="1"/>
    <col min="6371" max="6371" width="9.140625" style="180"/>
    <col min="6372" max="6372" width="28.5703125" style="180" customWidth="1"/>
    <col min="6373" max="6373" width="33.7109375" style="180" customWidth="1"/>
    <col min="6374" max="6374" width="29.85546875" style="180" customWidth="1"/>
    <col min="6375" max="6375" width="27.7109375" style="180" customWidth="1"/>
    <col min="6376" max="6377" width="28.5703125" style="180" customWidth="1"/>
    <col min="6378" max="6378" width="36.42578125" style="180" customWidth="1"/>
    <col min="6379" max="6379" width="31.5703125" style="180" customWidth="1"/>
    <col min="6380" max="6381" width="28.5703125" style="180" customWidth="1"/>
    <col min="6382" max="6382" width="9.140625" style="180"/>
    <col min="6383" max="6383" width="25.5703125" style="180" customWidth="1"/>
    <col min="6384" max="6384" width="38" style="180" customWidth="1"/>
    <col min="6385" max="6385" width="27.7109375" style="180" customWidth="1"/>
    <col min="6386" max="6387" width="28.140625" style="180" customWidth="1"/>
    <col min="6388" max="6388" width="28.5703125" style="180" customWidth="1"/>
    <col min="6389" max="6538" width="9.140625" style="180"/>
    <col min="6539" max="6539" width="163.7109375" style="180" customWidth="1"/>
    <col min="6540" max="6540" width="63.85546875" style="180" customWidth="1"/>
    <col min="6541" max="6542" width="26.5703125" style="180" customWidth="1"/>
    <col min="6543" max="6543" width="28.140625" style="180" customWidth="1"/>
    <col min="6544" max="6544" width="68.7109375" style="180" customWidth="1"/>
    <col min="6545" max="6546" width="42.7109375" style="180" customWidth="1"/>
    <col min="6547" max="6547" width="39.42578125" style="180" customWidth="1"/>
    <col min="6548" max="6548" width="33" style="180" customWidth="1"/>
    <col min="6549" max="6549" width="41.7109375" style="180" customWidth="1"/>
    <col min="6550" max="6550" width="36.42578125" style="180" customWidth="1"/>
    <col min="6551" max="6551" width="43" style="180" customWidth="1"/>
    <col min="6552" max="6552" width="46.42578125" style="180" customWidth="1"/>
    <col min="6553" max="6553" width="18.28515625" style="180" customWidth="1"/>
    <col min="6554" max="6554" width="43.7109375" style="180" customWidth="1"/>
    <col min="6555" max="6555" width="39.85546875" style="180" customWidth="1"/>
    <col min="6556" max="6556" width="36.42578125" style="180" customWidth="1"/>
    <col min="6557" max="6557" width="39.85546875" style="180" customWidth="1"/>
    <col min="6558" max="6558" width="42" style="180" customWidth="1"/>
    <col min="6559" max="6559" width="45.140625" style="180" customWidth="1"/>
    <col min="6560" max="6560" width="55.85546875" style="180" customWidth="1"/>
    <col min="6561" max="6561" width="33.28515625" style="180" customWidth="1"/>
    <col min="6562" max="6562" width="0.28515625" style="180" customWidth="1"/>
    <col min="6563" max="6563" width="37" style="180" customWidth="1"/>
    <col min="6564" max="6564" width="46" style="180" customWidth="1"/>
    <col min="6565" max="6565" width="38.28515625" style="180" customWidth="1"/>
    <col min="6566" max="6566" width="39.85546875" style="180" customWidth="1"/>
    <col min="6567" max="6567" width="34.7109375" style="180" customWidth="1"/>
    <col min="6568" max="6568" width="42" style="180" customWidth="1"/>
    <col min="6569" max="6569" width="17" style="180" customWidth="1"/>
    <col min="6570" max="6570" width="37.28515625" style="180" customWidth="1"/>
    <col min="6571" max="6571" width="38.28515625" style="180" customWidth="1"/>
    <col min="6572" max="6572" width="40.42578125" style="180" customWidth="1"/>
    <col min="6573" max="6573" width="34.7109375" style="180" customWidth="1"/>
    <col min="6574" max="6574" width="42" style="180" customWidth="1"/>
    <col min="6575" max="6575" width="11.28515625" style="180" customWidth="1"/>
    <col min="6576" max="6576" width="37.28515625" style="180" customWidth="1"/>
    <col min="6577" max="6577" width="33.42578125" style="180" customWidth="1"/>
    <col min="6578" max="6578" width="38.28515625" style="180" customWidth="1"/>
    <col min="6579" max="6579" width="34.7109375" style="180" customWidth="1"/>
    <col min="6580" max="6580" width="42" style="180" customWidth="1"/>
    <col min="6581" max="6581" width="9.140625" style="180"/>
    <col min="6582" max="6582" width="38.28515625" style="180" customWidth="1"/>
    <col min="6583" max="6588" width="34.7109375" style="180" customWidth="1"/>
    <col min="6589" max="6589" width="42" style="180" customWidth="1"/>
    <col min="6590" max="6590" width="39.5703125" style="180" customWidth="1"/>
    <col min="6591" max="6591" width="38.5703125" style="180" customWidth="1"/>
    <col min="6592" max="6596" width="38.140625" style="180" customWidth="1"/>
    <col min="6597" max="6597" width="39" style="180" customWidth="1"/>
    <col min="6598" max="6598" width="9.140625" style="180"/>
    <col min="6599" max="6599" width="38.85546875" style="180" customWidth="1"/>
    <col min="6600" max="6600" width="38.28515625" style="180" customWidth="1"/>
    <col min="6601" max="6605" width="39.7109375" style="180" customWidth="1"/>
    <col min="6606" max="6606" width="33.28515625" style="180" customWidth="1"/>
    <col min="6607" max="6607" width="41.28515625" style="180" customWidth="1"/>
    <col min="6608" max="6608" width="40.28515625" style="180" customWidth="1"/>
    <col min="6609" max="6613" width="37.7109375" style="180" customWidth="1"/>
    <col min="6614" max="6614" width="38.42578125" style="180" customWidth="1"/>
    <col min="6615" max="6615" width="9.140625" style="180"/>
    <col min="6616" max="6616" width="11.42578125" style="180" customWidth="1"/>
    <col min="6617" max="6617" width="9.140625" style="180"/>
    <col min="6618" max="6619" width="37.7109375" style="180" customWidth="1"/>
    <col min="6620" max="6621" width="35" style="180" customWidth="1"/>
    <col min="6622" max="6622" width="39.85546875" style="180" customWidth="1"/>
    <col min="6623" max="6623" width="35" style="180" customWidth="1"/>
    <col min="6624" max="6624" width="39.85546875" style="180" customWidth="1"/>
    <col min="6625" max="6625" width="36.28515625" style="180" customWidth="1"/>
    <col min="6626" max="6626" width="40.140625" style="180" customWidth="1"/>
    <col min="6627" max="6627" width="9.140625" style="180"/>
    <col min="6628" max="6628" width="28.5703125" style="180" customWidth="1"/>
    <col min="6629" max="6629" width="33.7109375" style="180" customWidth="1"/>
    <col min="6630" max="6630" width="29.85546875" style="180" customWidth="1"/>
    <col min="6631" max="6631" width="27.7109375" style="180" customWidth="1"/>
    <col min="6632" max="6633" width="28.5703125" style="180" customWidth="1"/>
    <col min="6634" max="6634" width="36.42578125" style="180" customWidth="1"/>
    <col min="6635" max="6635" width="31.5703125" style="180" customWidth="1"/>
    <col min="6636" max="6637" width="28.5703125" style="180" customWidth="1"/>
    <col min="6638" max="6638" width="9.140625" style="180"/>
    <col min="6639" max="6639" width="25.5703125" style="180" customWidth="1"/>
    <col min="6640" max="6640" width="38" style="180" customWidth="1"/>
    <col min="6641" max="6641" width="27.7109375" style="180" customWidth="1"/>
    <col min="6642" max="6643" width="28.140625" style="180" customWidth="1"/>
    <col min="6644" max="6644" width="28.5703125" style="180" customWidth="1"/>
    <col min="6645" max="6794" width="9.140625" style="180"/>
    <col min="6795" max="6795" width="163.7109375" style="180" customWidth="1"/>
    <col min="6796" max="6796" width="63.85546875" style="180" customWidth="1"/>
    <col min="6797" max="6798" width="26.5703125" style="180" customWidth="1"/>
    <col min="6799" max="6799" width="28.140625" style="180" customWidth="1"/>
    <col min="6800" max="6800" width="68.7109375" style="180" customWidth="1"/>
    <col min="6801" max="6802" width="42.7109375" style="180" customWidth="1"/>
    <col min="6803" max="6803" width="39.42578125" style="180" customWidth="1"/>
    <col min="6804" max="6804" width="33" style="180" customWidth="1"/>
    <col min="6805" max="6805" width="41.7109375" style="180" customWidth="1"/>
    <col min="6806" max="6806" width="36.42578125" style="180" customWidth="1"/>
    <col min="6807" max="6807" width="43" style="180" customWidth="1"/>
    <col min="6808" max="6808" width="46.42578125" style="180" customWidth="1"/>
    <col min="6809" max="6809" width="18.28515625" style="180" customWidth="1"/>
    <col min="6810" max="6810" width="43.7109375" style="180" customWidth="1"/>
    <col min="6811" max="6811" width="39.85546875" style="180" customWidth="1"/>
    <col min="6812" max="6812" width="36.42578125" style="180" customWidth="1"/>
    <col min="6813" max="6813" width="39.85546875" style="180" customWidth="1"/>
    <col min="6814" max="6814" width="42" style="180" customWidth="1"/>
    <col min="6815" max="6815" width="45.140625" style="180" customWidth="1"/>
    <col min="6816" max="6816" width="55.85546875" style="180" customWidth="1"/>
    <col min="6817" max="6817" width="33.28515625" style="180" customWidth="1"/>
    <col min="6818" max="6818" width="0.28515625" style="180" customWidth="1"/>
    <col min="6819" max="6819" width="37" style="180" customWidth="1"/>
    <col min="6820" max="6820" width="46" style="180" customWidth="1"/>
    <col min="6821" max="6821" width="38.28515625" style="180" customWidth="1"/>
    <col min="6822" max="6822" width="39.85546875" style="180" customWidth="1"/>
    <col min="6823" max="6823" width="34.7109375" style="180" customWidth="1"/>
    <col min="6824" max="6824" width="42" style="180" customWidth="1"/>
    <col min="6825" max="6825" width="17" style="180" customWidth="1"/>
    <col min="6826" max="6826" width="37.28515625" style="180" customWidth="1"/>
    <col min="6827" max="6827" width="38.28515625" style="180" customWidth="1"/>
    <col min="6828" max="6828" width="40.42578125" style="180" customWidth="1"/>
    <col min="6829" max="6829" width="34.7109375" style="180" customWidth="1"/>
    <col min="6830" max="6830" width="42" style="180" customWidth="1"/>
    <col min="6831" max="6831" width="11.28515625" style="180" customWidth="1"/>
    <col min="6832" max="6832" width="37.28515625" style="180" customWidth="1"/>
    <col min="6833" max="6833" width="33.42578125" style="180" customWidth="1"/>
    <col min="6834" max="6834" width="38.28515625" style="180" customWidth="1"/>
    <col min="6835" max="6835" width="34.7109375" style="180" customWidth="1"/>
    <col min="6836" max="6836" width="42" style="180" customWidth="1"/>
    <col min="6837" max="6837" width="9.140625" style="180"/>
    <col min="6838" max="6838" width="38.28515625" style="180" customWidth="1"/>
    <col min="6839" max="6844" width="34.7109375" style="180" customWidth="1"/>
    <col min="6845" max="6845" width="42" style="180" customWidth="1"/>
    <col min="6846" max="6846" width="39.5703125" style="180" customWidth="1"/>
    <col min="6847" max="6847" width="38.5703125" style="180" customWidth="1"/>
    <col min="6848" max="6852" width="38.140625" style="180" customWidth="1"/>
    <col min="6853" max="6853" width="39" style="180" customWidth="1"/>
    <col min="6854" max="6854" width="9.140625" style="180"/>
    <col min="6855" max="6855" width="38.85546875" style="180" customWidth="1"/>
    <col min="6856" max="6856" width="38.28515625" style="180" customWidth="1"/>
    <col min="6857" max="6861" width="39.7109375" style="180" customWidth="1"/>
    <col min="6862" max="6862" width="33.28515625" style="180" customWidth="1"/>
    <col min="6863" max="6863" width="41.28515625" style="180" customWidth="1"/>
    <col min="6864" max="6864" width="40.28515625" style="180" customWidth="1"/>
    <col min="6865" max="6869" width="37.7109375" style="180" customWidth="1"/>
    <col min="6870" max="6870" width="38.42578125" style="180" customWidth="1"/>
    <col min="6871" max="6871" width="9.140625" style="180"/>
    <col min="6872" max="6872" width="11.42578125" style="180" customWidth="1"/>
    <col min="6873" max="6873" width="9.140625" style="180"/>
    <col min="6874" max="6875" width="37.7109375" style="180" customWidth="1"/>
    <col min="6876" max="6877" width="35" style="180" customWidth="1"/>
    <col min="6878" max="6878" width="39.85546875" style="180" customWidth="1"/>
    <col min="6879" max="6879" width="35" style="180" customWidth="1"/>
    <col min="6880" max="6880" width="39.85546875" style="180" customWidth="1"/>
    <col min="6881" max="6881" width="36.28515625" style="180" customWidth="1"/>
    <col min="6882" max="6882" width="40.140625" style="180" customWidth="1"/>
    <col min="6883" max="6883" width="9.140625" style="180"/>
    <col min="6884" max="6884" width="28.5703125" style="180" customWidth="1"/>
    <col min="6885" max="6885" width="33.7109375" style="180" customWidth="1"/>
    <col min="6886" max="6886" width="29.85546875" style="180" customWidth="1"/>
    <col min="6887" max="6887" width="27.7109375" style="180" customWidth="1"/>
    <col min="6888" max="6889" width="28.5703125" style="180" customWidth="1"/>
    <col min="6890" max="6890" width="36.42578125" style="180" customWidth="1"/>
    <col min="6891" max="6891" width="31.5703125" style="180" customWidth="1"/>
    <col min="6892" max="6893" width="28.5703125" style="180" customWidth="1"/>
    <col min="6894" max="6894" width="9.140625" style="180"/>
    <col min="6895" max="6895" width="25.5703125" style="180" customWidth="1"/>
    <col min="6896" max="6896" width="38" style="180" customWidth="1"/>
    <col min="6897" max="6897" width="27.7109375" style="180" customWidth="1"/>
    <col min="6898" max="6899" width="28.140625" style="180" customWidth="1"/>
    <col min="6900" max="6900" width="28.5703125" style="180" customWidth="1"/>
    <col min="6901" max="7050" width="9.140625" style="180"/>
    <col min="7051" max="7051" width="163.7109375" style="180" customWidth="1"/>
    <col min="7052" max="7052" width="63.85546875" style="180" customWidth="1"/>
    <col min="7053" max="7054" width="26.5703125" style="180" customWidth="1"/>
    <col min="7055" max="7055" width="28.140625" style="180" customWidth="1"/>
    <col min="7056" max="7056" width="68.7109375" style="180" customWidth="1"/>
    <col min="7057" max="7058" width="42.7109375" style="180" customWidth="1"/>
    <col min="7059" max="7059" width="39.42578125" style="180" customWidth="1"/>
    <col min="7060" max="7060" width="33" style="180" customWidth="1"/>
    <col min="7061" max="7061" width="41.7109375" style="180" customWidth="1"/>
    <col min="7062" max="7062" width="36.42578125" style="180" customWidth="1"/>
    <col min="7063" max="7063" width="43" style="180" customWidth="1"/>
    <col min="7064" max="7064" width="46.42578125" style="180" customWidth="1"/>
    <col min="7065" max="7065" width="18.28515625" style="180" customWidth="1"/>
    <col min="7066" max="7066" width="43.7109375" style="180" customWidth="1"/>
    <col min="7067" max="7067" width="39.85546875" style="180" customWidth="1"/>
    <col min="7068" max="7068" width="36.42578125" style="180" customWidth="1"/>
    <col min="7069" max="7069" width="39.85546875" style="180" customWidth="1"/>
    <col min="7070" max="7070" width="42" style="180" customWidth="1"/>
    <col min="7071" max="7071" width="45.140625" style="180" customWidth="1"/>
    <col min="7072" max="7072" width="55.85546875" style="180" customWidth="1"/>
    <col min="7073" max="7073" width="33.28515625" style="180" customWidth="1"/>
    <col min="7074" max="7074" width="0.28515625" style="180" customWidth="1"/>
    <col min="7075" max="7075" width="37" style="180" customWidth="1"/>
    <col min="7076" max="7076" width="46" style="180" customWidth="1"/>
    <col min="7077" max="7077" width="38.28515625" style="180" customWidth="1"/>
    <col min="7078" max="7078" width="39.85546875" style="180" customWidth="1"/>
    <col min="7079" max="7079" width="34.7109375" style="180" customWidth="1"/>
    <col min="7080" max="7080" width="42" style="180" customWidth="1"/>
    <col min="7081" max="7081" width="17" style="180" customWidth="1"/>
    <col min="7082" max="7082" width="37.28515625" style="180" customWidth="1"/>
    <col min="7083" max="7083" width="38.28515625" style="180" customWidth="1"/>
    <col min="7084" max="7084" width="40.42578125" style="180" customWidth="1"/>
    <col min="7085" max="7085" width="34.7109375" style="180" customWidth="1"/>
    <col min="7086" max="7086" width="42" style="180" customWidth="1"/>
    <col min="7087" max="7087" width="11.28515625" style="180" customWidth="1"/>
    <col min="7088" max="7088" width="37.28515625" style="180" customWidth="1"/>
    <col min="7089" max="7089" width="33.42578125" style="180" customWidth="1"/>
    <col min="7090" max="7090" width="38.28515625" style="180" customWidth="1"/>
    <col min="7091" max="7091" width="34.7109375" style="180" customWidth="1"/>
    <col min="7092" max="7092" width="42" style="180" customWidth="1"/>
    <col min="7093" max="7093" width="9.140625" style="180"/>
    <col min="7094" max="7094" width="38.28515625" style="180" customWidth="1"/>
    <col min="7095" max="7100" width="34.7109375" style="180" customWidth="1"/>
    <col min="7101" max="7101" width="42" style="180" customWidth="1"/>
    <col min="7102" max="7102" width="39.5703125" style="180" customWidth="1"/>
    <col min="7103" max="7103" width="38.5703125" style="180" customWidth="1"/>
    <col min="7104" max="7108" width="38.140625" style="180" customWidth="1"/>
    <col min="7109" max="7109" width="39" style="180" customWidth="1"/>
    <col min="7110" max="7110" width="9.140625" style="180"/>
    <col min="7111" max="7111" width="38.85546875" style="180" customWidth="1"/>
    <col min="7112" max="7112" width="38.28515625" style="180" customWidth="1"/>
    <col min="7113" max="7117" width="39.7109375" style="180" customWidth="1"/>
    <col min="7118" max="7118" width="33.28515625" style="180" customWidth="1"/>
    <col min="7119" max="7119" width="41.28515625" style="180" customWidth="1"/>
    <col min="7120" max="7120" width="40.28515625" style="180" customWidth="1"/>
    <col min="7121" max="7125" width="37.7109375" style="180" customWidth="1"/>
    <col min="7126" max="7126" width="38.42578125" style="180" customWidth="1"/>
    <col min="7127" max="7127" width="9.140625" style="180"/>
    <col min="7128" max="7128" width="11.42578125" style="180" customWidth="1"/>
    <col min="7129" max="7129" width="9.140625" style="180"/>
    <col min="7130" max="7131" width="37.7109375" style="180" customWidth="1"/>
    <col min="7132" max="7133" width="35" style="180" customWidth="1"/>
    <col min="7134" max="7134" width="39.85546875" style="180" customWidth="1"/>
    <col min="7135" max="7135" width="35" style="180" customWidth="1"/>
    <col min="7136" max="7136" width="39.85546875" style="180" customWidth="1"/>
    <col min="7137" max="7137" width="36.28515625" style="180" customWidth="1"/>
    <col min="7138" max="7138" width="40.140625" style="180" customWidth="1"/>
    <col min="7139" max="7139" width="9.140625" style="180"/>
    <col min="7140" max="7140" width="28.5703125" style="180" customWidth="1"/>
    <col min="7141" max="7141" width="33.7109375" style="180" customWidth="1"/>
    <col min="7142" max="7142" width="29.85546875" style="180" customWidth="1"/>
    <col min="7143" max="7143" width="27.7109375" style="180" customWidth="1"/>
    <col min="7144" max="7145" width="28.5703125" style="180" customWidth="1"/>
    <col min="7146" max="7146" width="36.42578125" style="180" customWidth="1"/>
    <col min="7147" max="7147" width="31.5703125" style="180" customWidth="1"/>
    <col min="7148" max="7149" width="28.5703125" style="180" customWidth="1"/>
    <col min="7150" max="7150" width="9.140625" style="180"/>
    <col min="7151" max="7151" width="25.5703125" style="180" customWidth="1"/>
    <col min="7152" max="7152" width="38" style="180" customWidth="1"/>
    <col min="7153" max="7153" width="27.7109375" style="180" customWidth="1"/>
    <col min="7154" max="7155" width="28.140625" style="180" customWidth="1"/>
    <col min="7156" max="7156" width="28.5703125" style="180" customWidth="1"/>
    <col min="7157" max="7306" width="9.140625" style="180"/>
    <col min="7307" max="7307" width="163.7109375" style="180" customWidth="1"/>
    <col min="7308" max="7308" width="63.85546875" style="180" customWidth="1"/>
    <col min="7309" max="7310" width="26.5703125" style="180" customWidth="1"/>
    <col min="7311" max="7311" width="28.140625" style="180" customWidth="1"/>
    <col min="7312" max="7312" width="68.7109375" style="180" customWidth="1"/>
    <col min="7313" max="7314" width="42.7109375" style="180" customWidth="1"/>
    <col min="7315" max="7315" width="39.42578125" style="180" customWidth="1"/>
    <col min="7316" max="7316" width="33" style="180" customWidth="1"/>
    <col min="7317" max="7317" width="41.7109375" style="180" customWidth="1"/>
    <col min="7318" max="7318" width="36.42578125" style="180" customWidth="1"/>
    <col min="7319" max="7319" width="43" style="180" customWidth="1"/>
    <col min="7320" max="7320" width="46.42578125" style="180" customWidth="1"/>
    <col min="7321" max="7321" width="18.28515625" style="180" customWidth="1"/>
    <col min="7322" max="7322" width="43.7109375" style="180" customWidth="1"/>
    <col min="7323" max="7323" width="39.85546875" style="180" customWidth="1"/>
    <col min="7324" max="7324" width="36.42578125" style="180" customWidth="1"/>
    <col min="7325" max="7325" width="39.85546875" style="180" customWidth="1"/>
    <col min="7326" max="7326" width="42" style="180" customWidth="1"/>
    <col min="7327" max="7327" width="45.140625" style="180" customWidth="1"/>
    <col min="7328" max="7328" width="55.85546875" style="180" customWidth="1"/>
    <col min="7329" max="7329" width="33.28515625" style="180" customWidth="1"/>
    <col min="7330" max="7330" width="0.28515625" style="180" customWidth="1"/>
    <col min="7331" max="7331" width="37" style="180" customWidth="1"/>
    <col min="7332" max="7332" width="46" style="180" customWidth="1"/>
    <col min="7333" max="7333" width="38.28515625" style="180" customWidth="1"/>
    <col min="7334" max="7334" width="39.85546875" style="180" customWidth="1"/>
    <col min="7335" max="7335" width="34.7109375" style="180" customWidth="1"/>
    <col min="7336" max="7336" width="42" style="180" customWidth="1"/>
    <col min="7337" max="7337" width="17" style="180" customWidth="1"/>
    <col min="7338" max="7338" width="37.28515625" style="180" customWidth="1"/>
    <col min="7339" max="7339" width="38.28515625" style="180" customWidth="1"/>
    <col min="7340" max="7340" width="40.42578125" style="180" customWidth="1"/>
    <col min="7341" max="7341" width="34.7109375" style="180" customWidth="1"/>
    <col min="7342" max="7342" width="42" style="180" customWidth="1"/>
    <col min="7343" max="7343" width="11.28515625" style="180" customWidth="1"/>
    <col min="7344" max="7344" width="37.28515625" style="180" customWidth="1"/>
    <col min="7345" max="7345" width="33.42578125" style="180" customWidth="1"/>
    <col min="7346" max="7346" width="38.28515625" style="180" customWidth="1"/>
    <col min="7347" max="7347" width="34.7109375" style="180" customWidth="1"/>
    <col min="7348" max="7348" width="42" style="180" customWidth="1"/>
    <col min="7349" max="7349" width="9.140625" style="180"/>
    <col min="7350" max="7350" width="38.28515625" style="180" customWidth="1"/>
    <col min="7351" max="7356" width="34.7109375" style="180" customWidth="1"/>
    <col min="7357" max="7357" width="42" style="180" customWidth="1"/>
    <col min="7358" max="7358" width="39.5703125" style="180" customWidth="1"/>
    <col min="7359" max="7359" width="38.5703125" style="180" customWidth="1"/>
    <col min="7360" max="7364" width="38.140625" style="180" customWidth="1"/>
    <col min="7365" max="7365" width="39" style="180" customWidth="1"/>
    <col min="7366" max="7366" width="9.140625" style="180"/>
    <col min="7367" max="7367" width="38.85546875" style="180" customWidth="1"/>
    <col min="7368" max="7368" width="38.28515625" style="180" customWidth="1"/>
    <col min="7369" max="7373" width="39.7109375" style="180" customWidth="1"/>
    <col min="7374" max="7374" width="33.28515625" style="180" customWidth="1"/>
    <col min="7375" max="7375" width="41.28515625" style="180" customWidth="1"/>
    <col min="7376" max="7376" width="40.28515625" style="180" customWidth="1"/>
    <col min="7377" max="7381" width="37.7109375" style="180" customWidth="1"/>
    <col min="7382" max="7382" width="38.42578125" style="180" customWidth="1"/>
    <col min="7383" max="7383" width="9.140625" style="180"/>
    <col min="7384" max="7384" width="11.42578125" style="180" customWidth="1"/>
    <col min="7385" max="7385" width="9.140625" style="180"/>
    <col min="7386" max="7387" width="37.7109375" style="180" customWidth="1"/>
    <col min="7388" max="7389" width="35" style="180" customWidth="1"/>
    <col min="7390" max="7390" width="39.85546875" style="180" customWidth="1"/>
    <col min="7391" max="7391" width="35" style="180" customWidth="1"/>
    <col min="7392" max="7392" width="39.85546875" style="180" customWidth="1"/>
    <col min="7393" max="7393" width="36.28515625" style="180" customWidth="1"/>
    <col min="7394" max="7394" width="40.140625" style="180" customWidth="1"/>
    <col min="7395" max="7395" width="9.140625" style="180"/>
    <col min="7396" max="7396" width="28.5703125" style="180" customWidth="1"/>
    <col min="7397" max="7397" width="33.7109375" style="180" customWidth="1"/>
    <col min="7398" max="7398" width="29.85546875" style="180" customWidth="1"/>
    <col min="7399" max="7399" width="27.7109375" style="180" customWidth="1"/>
    <col min="7400" max="7401" width="28.5703125" style="180" customWidth="1"/>
    <col min="7402" max="7402" width="36.42578125" style="180" customWidth="1"/>
    <col min="7403" max="7403" width="31.5703125" style="180" customWidth="1"/>
    <col min="7404" max="7405" width="28.5703125" style="180" customWidth="1"/>
    <col min="7406" max="7406" width="9.140625" style="180"/>
    <col min="7407" max="7407" width="25.5703125" style="180" customWidth="1"/>
    <col min="7408" max="7408" width="38" style="180" customWidth="1"/>
    <col min="7409" max="7409" width="27.7109375" style="180" customWidth="1"/>
    <col min="7410" max="7411" width="28.140625" style="180" customWidth="1"/>
    <col min="7412" max="7412" width="28.5703125" style="180" customWidth="1"/>
    <col min="7413" max="7562" width="9.140625" style="180"/>
    <col min="7563" max="7563" width="163.7109375" style="180" customWidth="1"/>
    <col min="7564" max="7564" width="63.85546875" style="180" customWidth="1"/>
    <col min="7565" max="7566" width="26.5703125" style="180" customWidth="1"/>
    <col min="7567" max="7567" width="28.140625" style="180" customWidth="1"/>
    <col min="7568" max="7568" width="68.7109375" style="180" customWidth="1"/>
    <col min="7569" max="7570" width="42.7109375" style="180" customWidth="1"/>
    <col min="7571" max="7571" width="39.42578125" style="180" customWidth="1"/>
    <col min="7572" max="7572" width="33" style="180" customWidth="1"/>
    <col min="7573" max="7573" width="41.7109375" style="180" customWidth="1"/>
    <col min="7574" max="7574" width="36.42578125" style="180" customWidth="1"/>
    <col min="7575" max="7575" width="43" style="180" customWidth="1"/>
    <col min="7576" max="7576" width="46.42578125" style="180" customWidth="1"/>
    <col min="7577" max="7577" width="18.28515625" style="180" customWidth="1"/>
    <col min="7578" max="7578" width="43.7109375" style="180" customWidth="1"/>
    <col min="7579" max="7579" width="39.85546875" style="180" customWidth="1"/>
    <col min="7580" max="7580" width="36.42578125" style="180" customWidth="1"/>
    <col min="7581" max="7581" width="39.85546875" style="180" customWidth="1"/>
    <col min="7582" max="7582" width="42" style="180" customWidth="1"/>
    <col min="7583" max="7583" width="45.140625" style="180" customWidth="1"/>
    <col min="7584" max="7584" width="55.85546875" style="180" customWidth="1"/>
    <col min="7585" max="7585" width="33.28515625" style="180" customWidth="1"/>
    <col min="7586" max="7586" width="0.28515625" style="180" customWidth="1"/>
    <col min="7587" max="7587" width="37" style="180" customWidth="1"/>
    <col min="7588" max="7588" width="46" style="180" customWidth="1"/>
    <col min="7589" max="7589" width="38.28515625" style="180" customWidth="1"/>
    <col min="7590" max="7590" width="39.85546875" style="180" customWidth="1"/>
    <col min="7591" max="7591" width="34.7109375" style="180" customWidth="1"/>
    <col min="7592" max="7592" width="42" style="180" customWidth="1"/>
    <col min="7593" max="7593" width="17" style="180" customWidth="1"/>
    <col min="7594" max="7594" width="37.28515625" style="180" customWidth="1"/>
    <col min="7595" max="7595" width="38.28515625" style="180" customWidth="1"/>
    <col min="7596" max="7596" width="40.42578125" style="180" customWidth="1"/>
    <col min="7597" max="7597" width="34.7109375" style="180" customWidth="1"/>
    <col min="7598" max="7598" width="42" style="180" customWidth="1"/>
    <col min="7599" max="7599" width="11.28515625" style="180" customWidth="1"/>
    <col min="7600" max="7600" width="37.28515625" style="180" customWidth="1"/>
    <col min="7601" max="7601" width="33.42578125" style="180" customWidth="1"/>
    <col min="7602" max="7602" width="38.28515625" style="180" customWidth="1"/>
    <col min="7603" max="7603" width="34.7109375" style="180" customWidth="1"/>
    <col min="7604" max="7604" width="42" style="180" customWidth="1"/>
    <col min="7605" max="7605" width="9.140625" style="180"/>
    <col min="7606" max="7606" width="38.28515625" style="180" customWidth="1"/>
    <col min="7607" max="7612" width="34.7109375" style="180" customWidth="1"/>
    <col min="7613" max="7613" width="42" style="180" customWidth="1"/>
    <col min="7614" max="7614" width="39.5703125" style="180" customWidth="1"/>
    <col min="7615" max="7615" width="38.5703125" style="180" customWidth="1"/>
    <col min="7616" max="7620" width="38.140625" style="180" customWidth="1"/>
    <col min="7621" max="7621" width="39" style="180" customWidth="1"/>
    <col min="7622" max="7622" width="9.140625" style="180"/>
    <col min="7623" max="7623" width="38.85546875" style="180" customWidth="1"/>
    <col min="7624" max="7624" width="38.28515625" style="180" customWidth="1"/>
    <col min="7625" max="7629" width="39.7109375" style="180" customWidth="1"/>
    <col min="7630" max="7630" width="33.28515625" style="180" customWidth="1"/>
    <col min="7631" max="7631" width="41.28515625" style="180" customWidth="1"/>
    <col min="7632" max="7632" width="40.28515625" style="180" customWidth="1"/>
    <col min="7633" max="7637" width="37.7109375" style="180" customWidth="1"/>
    <col min="7638" max="7638" width="38.42578125" style="180" customWidth="1"/>
    <col min="7639" max="7639" width="9.140625" style="180"/>
    <col min="7640" max="7640" width="11.42578125" style="180" customWidth="1"/>
    <col min="7641" max="7641" width="9.140625" style="180"/>
    <col min="7642" max="7643" width="37.7109375" style="180" customWidth="1"/>
    <col min="7644" max="7645" width="35" style="180" customWidth="1"/>
    <col min="7646" max="7646" width="39.85546875" style="180" customWidth="1"/>
    <col min="7647" max="7647" width="35" style="180" customWidth="1"/>
    <col min="7648" max="7648" width="39.85546875" style="180" customWidth="1"/>
    <col min="7649" max="7649" width="36.28515625" style="180" customWidth="1"/>
    <col min="7650" max="7650" width="40.140625" style="180" customWidth="1"/>
    <col min="7651" max="7651" width="9.140625" style="180"/>
    <col min="7652" max="7652" width="28.5703125" style="180" customWidth="1"/>
    <col min="7653" max="7653" width="33.7109375" style="180" customWidth="1"/>
    <col min="7654" max="7654" width="29.85546875" style="180" customWidth="1"/>
    <col min="7655" max="7655" width="27.7109375" style="180" customWidth="1"/>
    <col min="7656" max="7657" width="28.5703125" style="180" customWidth="1"/>
    <col min="7658" max="7658" width="36.42578125" style="180" customWidth="1"/>
    <col min="7659" max="7659" width="31.5703125" style="180" customWidth="1"/>
    <col min="7660" max="7661" width="28.5703125" style="180" customWidth="1"/>
    <col min="7662" max="7662" width="9.140625" style="180"/>
    <col min="7663" max="7663" width="25.5703125" style="180" customWidth="1"/>
    <col min="7664" max="7664" width="38" style="180" customWidth="1"/>
    <col min="7665" max="7665" width="27.7109375" style="180" customWidth="1"/>
    <col min="7666" max="7667" width="28.140625" style="180" customWidth="1"/>
    <col min="7668" max="7668" width="28.5703125" style="180" customWidth="1"/>
    <col min="7669" max="7818" width="9.140625" style="180"/>
    <col min="7819" max="7819" width="163.7109375" style="180" customWidth="1"/>
    <col min="7820" max="7820" width="63.85546875" style="180" customWidth="1"/>
    <col min="7821" max="7822" width="26.5703125" style="180" customWidth="1"/>
    <col min="7823" max="7823" width="28.140625" style="180" customWidth="1"/>
    <col min="7824" max="7824" width="68.7109375" style="180" customWidth="1"/>
    <col min="7825" max="7826" width="42.7109375" style="180" customWidth="1"/>
    <col min="7827" max="7827" width="39.42578125" style="180" customWidth="1"/>
    <col min="7828" max="7828" width="33" style="180" customWidth="1"/>
    <col min="7829" max="7829" width="41.7109375" style="180" customWidth="1"/>
    <col min="7830" max="7830" width="36.42578125" style="180" customWidth="1"/>
    <col min="7831" max="7831" width="43" style="180" customWidth="1"/>
    <col min="7832" max="7832" width="46.42578125" style="180" customWidth="1"/>
    <col min="7833" max="7833" width="18.28515625" style="180" customWidth="1"/>
    <col min="7834" max="7834" width="43.7109375" style="180" customWidth="1"/>
    <col min="7835" max="7835" width="39.85546875" style="180" customWidth="1"/>
    <col min="7836" max="7836" width="36.42578125" style="180" customWidth="1"/>
    <col min="7837" max="7837" width="39.85546875" style="180" customWidth="1"/>
    <col min="7838" max="7838" width="42" style="180" customWidth="1"/>
    <col min="7839" max="7839" width="45.140625" style="180" customWidth="1"/>
    <col min="7840" max="7840" width="55.85546875" style="180" customWidth="1"/>
    <col min="7841" max="7841" width="33.28515625" style="180" customWidth="1"/>
    <col min="7842" max="7842" width="0.28515625" style="180" customWidth="1"/>
    <col min="7843" max="7843" width="37" style="180" customWidth="1"/>
    <col min="7844" max="7844" width="46" style="180" customWidth="1"/>
    <col min="7845" max="7845" width="38.28515625" style="180" customWidth="1"/>
    <col min="7846" max="7846" width="39.85546875" style="180" customWidth="1"/>
    <col min="7847" max="7847" width="34.7109375" style="180" customWidth="1"/>
    <col min="7848" max="7848" width="42" style="180" customWidth="1"/>
    <col min="7849" max="7849" width="17" style="180" customWidth="1"/>
    <col min="7850" max="7850" width="37.28515625" style="180" customWidth="1"/>
    <col min="7851" max="7851" width="38.28515625" style="180" customWidth="1"/>
    <col min="7852" max="7852" width="40.42578125" style="180" customWidth="1"/>
    <col min="7853" max="7853" width="34.7109375" style="180" customWidth="1"/>
    <col min="7854" max="7854" width="42" style="180" customWidth="1"/>
    <col min="7855" max="7855" width="11.28515625" style="180" customWidth="1"/>
    <col min="7856" max="7856" width="37.28515625" style="180" customWidth="1"/>
    <col min="7857" max="7857" width="33.42578125" style="180" customWidth="1"/>
    <col min="7858" max="7858" width="38.28515625" style="180" customWidth="1"/>
    <col min="7859" max="7859" width="34.7109375" style="180" customWidth="1"/>
    <col min="7860" max="7860" width="42" style="180" customWidth="1"/>
    <col min="7861" max="7861" width="9.140625" style="180"/>
    <col min="7862" max="7862" width="38.28515625" style="180" customWidth="1"/>
    <col min="7863" max="7868" width="34.7109375" style="180" customWidth="1"/>
    <col min="7869" max="7869" width="42" style="180" customWidth="1"/>
    <col min="7870" max="7870" width="39.5703125" style="180" customWidth="1"/>
    <col min="7871" max="7871" width="38.5703125" style="180" customWidth="1"/>
    <col min="7872" max="7876" width="38.140625" style="180" customWidth="1"/>
    <col min="7877" max="7877" width="39" style="180" customWidth="1"/>
    <col min="7878" max="7878" width="9.140625" style="180"/>
    <col min="7879" max="7879" width="38.85546875" style="180" customWidth="1"/>
    <col min="7880" max="7880" width="38.28515625" style="180" customWidth="1"/>
    <col min="7881" max="7885" width="39.7109375" style="180" customWidth="1"/>
    <col min="7886" max="7886" width="33.28515625" style="180" customWidth="1"/>
    <col min="7887" max="7887" width="41.28515625" style="180" customWidth="1"/>
    <col min="7888" max="7888" width="40.28515625" style="180" customWidth="1"/>
    <col min="7889" max="7893" width="37.7109375" style="180" customWidth="1"/>
    <col min="7894" max="7894" width="38.42578125" style="180" customWidth="1"/>
    <col min="7895" max="7895" width="9.140625" style="180"/>
    <col min="7896" max="7896" width="11.42578125" style="180" customWidth="1"/>
    <col min="7897" max="7897" width="9.140625" style="180"/>
    <col min="7898" max="7899" width="37.7109375" style="180" customWidth="1"/>
    <col min="7900" max="7901" width="35" style="180" customWidth="1"/>
    <col min="7902" max="7902" width="39.85546875" style="180" customWidth="1"/>
    <col min="7903" max="7903" width="35" style="180" customWidth="1"/>
    <col min="7904" max="7904" width="39.85546875" style="180" customWidth="1"/>
    <col min="7905" max="7905" width="36.28515625" style="180" customWidth="1"/>
    <col min="7906" max="7906" width="40.140625" style="180" customWidth="1"/>
    <col min="7907" max="7907" width="9.140625" style="180"/>
    <col min="7908" max="7908" width="28.5703125" style="180" customWidth="1"/>
    <col min="7909" max="7909" width="33.7109375" style="180" customWidth="1"/>
    <col min="7910" max="7910" width="29.85546875" style="180" customWidth="1"/>
    <col min="7911" max="7911" width="27.7109375" style="180" customWidth="1"/>
    <col min="7912" max="7913" width="28.5703125" style="180" customWidth="1"/>
    <col min="7914" max="7914" width="36.42578125" style="180" customWidth="1"/>
    <col min="7915" max="7915" width="31.5703125" style="180" customWidth="1"/>
    <col min="7916" max="7917" width="28.5703125" style="180" customWidth="1"/>
    <col min="7918" max="7918" width="9.140625" style="180"/>
    <col min="7919" max="7919" width="25.5703125" style="180" customWidth="1"/>
    <col min="7920" max="7920" width="38" style="180" customWidth="1"/>
    <col min="7921" max="7921" width="27.7109375" style="180" customWidth="1"/>
    <col min="7922" max="7923" width="28.140625" style="180" customWidth="1"/>
    <col min="7924" max="7924" width="28.5703125" style="180" customWidth="1"/>
    <col min="7925" max="8074" width="9.140625" style="180"/>
    <col min="8075" max="8075" width="163.7109375" style="180" customWidth="1"/>
    <col min="8076" max="8076" width="63.85546875" style="180" customWidth="1"/>
    <col min="8077" max="8078" width="26.5703125" style="180" customWidth="1"/>
    <col min="8079" max="8079" width="28.140625" style="180" customWidth="1"/>
    <col min="8080" max="8080" width="68.7109375" style="180" customWidth="1"/>
    <col min="8081" max="8082" width="42.7109375" style="180" customWidth="1"/>
    <col min="8083" max="8083" width="39.42578125" style="180" customWidth="1"/>
    <col min="8084" max="8084" width="33" style="180" customWidth="1"/>
    <col min="8085" max="8085" width="41.7109375" style="180" customWidth="1"/>
    <col min="8086" max="8086" width="36.42578125" style="180" customWidth="1"/>
    <col min="8087" max="8087" width="43" style="180" customWidth="1"/>
    <col min="8088" max="8088" width="46.42578125" style="180" customWidth="1"/>
    <col min="8089" max="8089" width="18.28515625" style="180" customWidth="1"/>
    <col min="8090" max="8090" width="43.7109375" style="180" customWidth="1"/>
    <col min="8091" max="8091" width="39.85546875" style="180" customWidth="1"/>
    <col min="8092" max="8092" width="36.42578125" style="180" customWidth="1"/>
    <col min="8093" max="8093" width="39.85546875" style="180" customWidth="1"/>
    <col min="8094" max="8094" width="42" style="180" customWidth="1"/>
    <col min="8095" max="8095" width="45.140625" style="180" customWidth="1"/>
    <col min="8096" max="8096" width="55.85546875" style="180" customWidth="1"/>
    <col min="8097" max="8097" width="33.28515625" style="180" customWidth="1"/>
    <col min="8098" max="8098" width="0.28515625" style="180" customWidth="1"/>
    <col min="8099" max="8099" width="37" style="180" customWidth="1"/>
    <col min="8100" max="8100" width="46" style="180" customWidth="1"/>
    <col min="8101" max="8101" width="38.28515625" style="180" customWidth="1"/>
    <col min="8102" max="8102" width="39.85546875" style="180" customWidth="1"/>
    <col min="8103" max="8103" width="34.7109375" style="180" customWidth="1"/>
    <col min="8104" max="8104" width="42" style="180" customWidth="1"/>
    <col min="8105" max="8105" width="17" style="180" customWidth="1"/>
    <col min="8106" max="8106" width="37.28515625" style="180" customWidth="1"/>
    <col min="8107" max="8107" width="38.28515625" style="180" customWidth="1"/>
    <col min="8108" max="8108" width="40.42578125" style="180" customWidth="1"/>
    <col min="8109" max="8109" width="34.7109375" style="180" customWidth="1"/>
    <col min="8110" max="8110" width="42" style="180" customWidth="1"/>
    <col min="8111" max="8111" width="11.28515625" style="180" customWidth="1"/>
    <col min="8112" max="8112" width="37.28515625" style="180" customWidth="1"/>
    <col min="8113" max="8113" width="33.42578125" style="180" customWidth="1"/>
    <col min="8114" max="8114" width="38.28515625" style="180" customWidth="1"/>
    <col min="8115" max="8115" width="34.7109375" style="180" customWidth="1"/>
    <col min="8116" max="8116" width="42" style="180" customWidth="1"/>
    <col min="8117" max="8117" width="9.140625" style="180"/>
    <col min="8118" max="8118" width="38.28515625" style="180" customWidth="1"/>
    <col min="8119" max="8124" width="34.7109375" style="180" customWidth="1"/>
    <col min="8125" max="8125" width="42" style="180" customWidth="1"/>
    <col min="8126" max="8126" width="39.5703125" style="180" customWidth="1"/>
    <col min="8127" max="8127" width="38.5703125" style="180" customWidth="1"/>
    <col min="8128" max="8132" width="38.140625" style="180" customWidth="1"/>
    <col min="8133" max="8133" width="39" style="180" customWidth="1"/>
    <col min="8134" max="8134" width="9.140625" style="180"/>
    <col min="8135" max="8135" width="38.85546875" style="180" customWidth="1"/>
    <col min="8136" max="8136" width="38.28515625" style="180" customWidth="1"/>
    <col min="8137" max="8141" width="39.7109375" style="180" customWidth="1"/>
    <col min="8142" max="8142" width="33.28515625" style="180" customWidth="1"/>
    <col min="8143" max="8143" width="41.28515625" style="180" customWidth="1"/>
    <col min="8144" max="8144" width="40.28515625" style="180" customWidth="1"/>
    <col min="8145" max="8149" width="37.7109375" style="180" customWidth="1"/>
    <col min="8150" max="8150" width="38.42578125" style="180" customWidth="1"/>
    <col min="8151" max="8151" width="9.140625" style="180"/>
    <col min="8152" max="8152" width="11.42578125" style="180" customWidth="1"/>
    <col min="8153" max="8153" width="9.140625" style="180"/>
    <col min="8154" max="8155" width="37.7109375" style="180" customWidth="1"/>
    <col min="8156" max="8157" width="35" style="180" customWidth="1"/>
    <col min="8158" max="8158" width="39.85546875" style="180" customWidth="1"/>
    <col min="8159" max="8159" width="35" style="180" customWidth="1"/>
    <col min="8160" max="8160" width="39.85546875" style="180" customWidth="1"/>
    <col min="8161" max="8161" width="36.28515625" style="180" customWidth="1"/>
    <col min="8162" max="8162" width="40.140625" style="180" customWidth="1"/>
    <col min="8163" max="8163" width="9.140625" style="180"/>
    <col min="8164" max="8164" width="28.5703125" style="180" customWidth="1"/>
    <col min="8165" max="8165" width="33.7109375" style="180" customWidth="1"/>
    <col min="8166" max="8166" width="29.85546875" style="180" customWidth="1"/>
    <col min="8167" max="8167" width="27.7109375" style="180" customWidth="1"/>
    <col min="8168" max="8169" width="28.5703125" style="180" customWidth="1"/>
    <col min="8170" max="8170" width="36.42578125" style="180" customWidth="1"/>
    <col min="8171" max="8171" width="31.5703125" style="180" customWidth="1"/>
    <col min="8172" max="8173" width="28.5703125" style="180" customWidth="1"/>
    <col min="8174" max="8174" width="9.140625" style="180"/>
    <col min="8175" max="8175" width="25.5703125" style="180" customWidth="1"/>
    <col min="8176" max="8176" width="38" style="180" customWidth="1"/>
    <col min="8177" max="8177" width="27.7109375" style="180" customWidth="1"/>
    <col min="8178" max="8179" width="28.140625" style="180" customWidth="1"/>
    <col min="8180" max="8180" width="28.5703125" style="180" customWidth="1"/>
    <col min="8181" max="8330" width="9.140625" style="180"/>
    <col min="8331" max="8331" width="163.7109375" style="180" customWidth="1"/>
    <col min="8332" max="8332" width="63.85546875" style="180" customWidth="1"/>
    <col min="8333" max="8334" width="26.5703125" style="180" customWidth="1"/>
    <col min="8335" max="8335" width="28.140625" style="180" customWidth="1"/>
    <col min="8336" max="8336" width="68.7109375" style="180" customWidth="1"/>
    <col min="8337" max="8338" width="42.7109375" style="180" customWidth="1"/>
    <col min="8339" max="8339" width="39.42578125" style="180" customWidth="1"/>
    <col min="8340" max="8340" width="33" style="180" customWidth="1"/>
    <col min="8341" max="8341" width="41.7109375" style="180" customWidth="1"/>
    <col min="8342" max="8342" width="36.42578125" style="180" customWidth="1"/>
    <col min="8343" max="8343" width="43" style="180" customWidth="1"/>
    <col min="8344" max="8344" width="46.42578125" style="180" customWidth="1"/>
    <col min="8345" max="8345" width="18.28515625" style="180" customWidth="1"/>
    <col min="8346" max="8346" width="43.7109375" style="180" customWidth="1"/>
    <col min="8347" max="8347" width="39.85546875" style="180" customWidth="1"/>
    <col min="8348" max="8348" width="36.42578125" style="180" customWidth="1"/>
    <col min="8349" max="8349" width="39.85546875" style="180" customWidth="1"/>
    <col min="8350" max="8350" width="42" style="180" customWidth="1"/>
    <col min="8351" max="8351" width="45.140625" style="180" customWidth="1"/>
    <col min="8352" max="8352" width="55.85546875" style="180" customWidth="1"/>
    <col min="8353" max="8353" width="33.28515625" style="180" customWidth="1"/>
    <col min="8354" max="8354" width="0.28515625" style="180" customWidth="1"/>
    <col min="8355" max="8355" width="37" style="180" customWidth="1"/>
    <col min="8356" max="8356" width="46" style="180" customWidth="1"/>
    <col min="8357" max="8357" width="38.28515625" style="180" customWidth="1"/>
    <col min="8358" max="8358" width="39.85546875" style="180" customWidth="1"/>
    <col min="8359" max="8359" width="34.7109375" style="180" customWidth="1"/>
    <col min="8360" max="8360" width="42" style="180" customWidth="1"/>
    <col min="8361" max="8361" width="17" style="180" customWidth="1"/>
    <col min="8362" max="8362" width="37.28515625" style="180" customWidth="1"/>
    <col min="8363" max="8363" width="38.28515625" style="180" customWidth="1"/>
    <col min="8364" max="8364" width="40.42578125" style="180" customWidth="1"/>
    <col min="8365" max="8365" width="34.7109375" style="180" customWidth="1"/>
    <col min="8366" max="8366" width="42" style="180" customWidth="1"/>
    <col min="8367" max="8367" width="11.28515625" style="180" customWidth="1"/>
    <col min="8368" max="8368" width="37.28515625" style="180" customWidth="1"/>
    <col min="8369" max="8369" width="33.42578125" style="180" customWidth="1"/>
    <col min="8370" max="8370" width="38.28515625" style="180" customWidth="1"/>
    <col min="8371" max="8371" width="34.7109375" style="180" customWidth="1"/>
    <col min="8372" max="8372" width="42" style="180" customWidth="1"/>
    <col min="8373" max="8373" width="9.140625" style="180"/>
    <col min="8374" max="8374" width="38.28515625" style="180" customWidth="1"/>
    <col min="8375" max="8380" width="34.7109375" style="180" customWidth="1"/>
    <col min="8381" max="8381" width="42" style="180" customWidth="1"/>
    <col min="8382" max="8382" width="39.5703125" style="180" customWidth="1"/>
    <col min="8383" max="8383" width="38.5703125" style="180" customWidth="1"/>
    <col min="8384" max="8388" width="38.140625" style="180" customWidth="1"/>
    <col min="8389" max="8389" width="39" style="180" customWidth="1"/>
    <col min="8390" max="8390" width="9.140625" style="180"/>
    <col min="8391" max="8391" width="38.85546875" style="180" customWidth="1"/>
    <col min="8392" max="8392" width="38.28515625" style="180" customWidth="1"/>
    <col min="8393" max="8397" width="39.7109375" style="180" customWidth="1"/>
    <col min="8398" max="8398" width="33.28515625" style="180" customWidth="1"/>
    <col min="8399" max="8399" width="41.28515625" style="180" customWidth="1"/>
    <col min="8400" max="8400" width="40.28515625" style="180" customWidth="1"/>
    <col min="8401" max="8405" width="37.7109375" style="180" customWidth="1"/>
    <col min="8406" max="8406" width="38.42578125" style="180" customWidth="1"/>
    <col min="8407" max="8407" width="9.140625" style="180"/>
    <col min="8408" max="8408" width="11.42578125" style="180" customWidth="1"/>
    <col min="8409" max="8409" width="9.140625" style="180"/>
    <col min="8410" max="8411" width="37.7109375" style="180" customWidth="1"/>
    <col min="8412" max="8413" width="35" style="180" customWidth="1"/>
    <col min="8414" max="8414" width="39.85546875" style="180" customWidth="1"/>
    <col min="8415" max="8415" width="35" style="180" customWidth="1"/>
    <col min="8416" max="8416" width="39.85546875" style="180" customWidth="1"/>
    <col min="8417" max="8417" width="36.28515625" style="180" customWidth="1"/>
    <col min="8418" max="8418" width="40.140625" style="180" customWidth="1"/>
    <col min="8419" max="8419" width="9.140625" style="180"/>
    <col min="8420" max="8420" width="28.5703125" style="180" customWidth="1"/>
    <col min="8421" max="8421" width="33.7109375" style="180" customWidth="1"/>
    <col min="8422" max="8422" width="29.85546875" style="180" customWidth="1"/>
    <col min="8423" max="8423" width="27.7109375" style="180" customWidth="1"/>
    <col min="8424" max="8425" width="28.5703125" style="180" customWidth="1"/>
    <col min="8426" max="8426" width="36.42578125" style="180" customWidth="1"/>
    <col min="8427" max="8427" width="31.5703125" style="180" customWidth="1"/>
    <col min="8428" max="8429" width="28.5703125" style="180" customWidth="1"/>
    <col min="8430" max="8430" width="9.140625" style="180"/>
    <col min="8431" max="8431" width="25.5703125" style="180" customWidth="1"/>
    <col min="8432" max="8432" width="38" style="180" customWidth="1"/>
    <col min="8433" max="8433" width="27.7109375" style="180" customWidth="1"/>
    <col min="8434" max="8435" width="28.140625" style="180" customWidth="1"/>
    <col min="8436" max="8436" width="28.5703125" style="180" customWidth="1"/>
    <col min="8437" max="8586" width="9.140625" style="180"/>
    <col min="8587" max="8587" width="163.7109375" style="180" customWidth="1"/>
    <col min="8588" max="8588" width="63.85546875" style="180" customWidth="1"/>
    <col min="8589" max="8590" width="26.5703125" style="180" customWidth="1"/>
    <col min="8591" max="8591" width="28.140625" style="180" customWidth="1"/>
    <col min="8592" max="8592" width="68.7109375" style="180" customWidth="1"/>
    <col min="8593" max="8594" width="42.7109375" style="180" customWidth="1"/>
    <col min="8595" max="8595" width="39.42578125" style="180" customWidth="1"/>
    <col min="8596" max="8596" width="33" style="180" customWidth="1"/>
    <col min="8597" max="8597" width="41.7109375" style="180" customWidth="1"/>
    <col min="8598" max="8598" width="36.42578125" style="180" customWidth="1"/>
    <col min="8599" max="8599" width="43" style="180" customWidth="1"/>
    <col min="8600" max="8600" width="46.42578125" style="180" customWidth="1"/>
    <col min="8601" max="8601" width="18.28515625" style="180" customWidth="1"/>
    <col min="8602" max="8602" width="43.7109375" style="180" customWidth="1"/>
    <col min="8603" max="8603" width="39.85546875" style="180" customWidth="1"/>
    <col min="8604" max="8604" width="36.42578125" style="180" customWidth="1"/>
    <col min="8605" max="8605" width="39.85546875" style="180" customWidth="1"/>
    <col min="8606" max="8606" width="42" style="180" customWidth="1"/>
    <col min="8607" max="8607" width="45.140625" style="180" customWidth="1"/>
    <col min="8608" max="8608" width="55.85546875" style="180" customWidth="1"/>
    <col min="8609" max="8609" width="33.28515625" style="180" customWidth="1"/>
    <col min="8610" max="8610" width="0.28515625" style="180" customWidth="1"/>
    <col min="8611" max="8611" width="37" style="180" customWidth="1"/>
    <col min="8612" max="8612" width="46" style="180" customWidth="1"/>
    <col min="8613" max="8613" width="38.28515625" style="180" customWidth="1"/>
    <col min="8614" max="8614" width="39.85546875" style="180" customWidth="1"/>
    <col min="8615" max="8615" width="34.7109375" style="180" customWidth="1"/>
    <col min="8616" max="8616" width="42" style="180" customWidth="1"/>
    <col min="8617" max="8617" width="17" style="180" customWidth="1"/>
    <col min="8618" max="8618" width="37.28515625" style="180" customWidth="1"/>
    <col min="8619" max="8619" width="38.28515625" style="180" customWidth="1"/>
    <col min="8620" max="8620" width="40.42578125" style="180" customWidth="1"/>
    <col min="8621" max="8621" width="34.7109375" style="180" customWidth="1"/>
    <col min="8622" max="8622" width="42" style="180" customWidth="1"/>
    <col min="8623" max="8623" width="11.28515625" style="180" customWidth="1"/>
    <col min="8624" max="8624" width="37.28515625" style="180" customWidth="1"/>
    <col min="8625" max="8625" width="33.42578125" style="180" customWidth="1"/>
    <col min="8626" max="8626" width="38.28515625" style="180" customWidth="1"/>
    <col min="8627" max="8627" width="34.7109375" style="180" customWidth="1"/>
    <col min="8628" max="8628" width="42" style="180" customWidth="1"/>
    <col min="8629" max="8629" width="9.140625" style="180"/>
    <col min="8630" max="8630" width="38.28515625" style="180" customWidth="1"/>
    <col min="8631" max="8636" width="34.7109375" style="180" customWidth="1"/>
    <col min="8637" max="8637" width="42" style="180" customWidth="1"/>
    <col min="8638" max="8638" width="39.5703125" style="180" customWidth="1"/>
    <col min="8639" max="8639" width="38.5703125" style="180" customWidth="1"/>
    <col min="8640" max="8644" width="38.140625" style="180" customWidth="1"/>
    <col min="8645" max="8645" width="39" style="180" customWidth="1"/>
    <col min="8646" max="8646" width="9.140625" style="180"/>
    <col min="8647" max="8647" width="38.85546875" style="180" customWidth="1"/>
    <col min="8648" max="8648" width="38.28515625" style="180" customWidth="1"/>
    <col min="8649" max="8653" width="39.7109375" style="180" customWidth="1"/>
    <col min="8654" max="8654" width="33.28515625" style="180" customWidth="1"/>
    <col min="8655" max="8655" width="41.28515625" style="180" customWidth="1"/>
    <col min="8656" max="8656" width="40.28515625" style="180" customWidth="1"/>
    <col min="8657" max="8661" width="37.7109375" style="180" customWidth="1"/>
    <col min="8662" max="8662" width="38.42578125" style="180" customWidth="1"/>
    <col min="8663" max="8663" width="9.140625" style="180"/>
    <col min="8664" max="8664" width="11.42578125" style="180" customWidth="1"/>
    <col min="8665" max="8665" width="9.140625" style="180"/>
    <col min="8666" max="8667" width="37.7109375" style="180" customWidth="1"/>
    <col min="8668" max="8669" width="35" style="180" customWidth="1"/>
    <col min="8670" max="8670" width="39.85546875" style="180" customWidth="1"/>
    <col min="8671" max="8671" width="35" style="180" customWidth="1"/>
    <col min="8672" max="8672" width="39.85546875" style="180" customWidth="1"/>
    <col min="8673" max="8673" width="36.28515625" style="180" customWidth="1"/>
    <col min="8674" max="8674" width="40.140625" style="180" customWidth="1"/>
    <col min="8675" max="8675" width="9.140625" style="180"/>
    <col min="8676" max="8676" width="28.5703125" style="180" customWidth="1"/>
    <col min="8677" max="8677" width="33.7109375" style="180" customWidth="1"/>
    <col min="8678" max="8678" width="29.85546875" style="180" customWidth="1"/>
    <col min="8679" max="8679" width="27.7109375" style="180" customWidth="1"/>
    <col min="8680" max="8681" width="28.5703125" style="180" customWidth="1"/>
    <col min="8682" max="8682" width="36.42578125" style="180" customWidth="1"/>
    <col min="8683" max="8683" width="31.5703125" style="180" customWidth="1"/>
    <col min="8684" max="8685" width="28.5703125" style="180" customWidth="1"/>
    <col min="8686" max="8686" width="9.140625" style="180"/>
    <col min="8687" max="8687" width="25.5703125" style="180" customWidth="1"/>
    <col min="8688" max="8688" width="38" style="180" customWidth="1"/>
    <col min="8689" max="8689" width="27.7109375" style="180" customWidth="1"/>
    <col min="8690" max="8691" width="28.140625" style="180" customWidth="1"/>
    <col min="8692" max="8692" width="28.5703125" style="180" customWidth="1"/>
    <col min="8693" max="8842" width="9.140625" style="180"/>
    <col min="8843" max="8843" width="163.7109375" style="180" customWidth="1"/>
    <col min="8844" max="8844" width="63.85546875" style="180" customWidth="1"/>
    <col min="8845" max="8846" width="26.5703125" style="180" customWidth="1"/>
    <col min="8847" max="8847" width="28.140625" style="180" customWidth="1"/>
    <col min="8848" max="8848" width="68.7109375" style="180" customWidth="1"/>
    <col min="8849" max="8850" width="42.7109375" style="180" customWidth="1"/>
    <col min="8851" max="8851" width="39.42578125" style="180" customWidth="1"/>
    <col min="8852" max="8852" width="33" style="180" customWidth="1"/>
    <col min="8853" max="8853" width="41.7109375" style="180" customWidth="1"/>
    <col min="8854" max="8854" width="36.42578125" style="180" customWidth="1"/>
    <col min="8855" max="8855" width="43" style="180" customWidth="1"/>
    <col min="8856" max="8856" width="46.42578125" style="180" customWidth="1"/>
    <col min="8857" max="8857" width="18.28515625" style="180" customWidth="1"/>
    <col min="8858" max="8858" width="43.7109375" style="180" customWidth="1"/>
    <col min="8859" max="8859" width="39.85546875" style="180" customWidth="1"/>
    <col min="8860" max="8860" width="36.42578125" style="180" customWidth="1"/>
    <col min="8861" max="8861" width="39.85546875" style="180" customWidth="1"/>
    <col min="8862" max="8862" width="42" style="180" customWidth="1"/>
    <col min="8863" max="8863" width="45.140625" style="180" customWidth="1"/>
    <col min="8864" max="8864" width="55.85546875" style="180" customWidth="1"/>
    <col min="8865" max="8865" width="33.28515625" style="180" customWidth="1"/>
    <col min="8866" max="8866" width="0.28515625" style="180" customWidth="1"/>
    <col min="8867" max="8867" width="37" style="180" customWidth="1"/>
    <col min="8868" max="8868" width="46" style="180" customWidth="1"/>
    <col min="8869" max="8869" width="38.28515625" style="180" customWidth="1"/>
    <col min="8870" max="8870" width="39.85546875" style="180" customWidth="1"/>
    <col min="8871" max="8871" width="34.7109375" style="180" customWidth="1"/>
    <col min="8872" max="8872" width="42" style="180" customWidth="1"/>
    <col min="8873" max="8873" width="17" style="180" customWidth="1"/>
    <col min="8874" max="8874" width="37.28515625" style="180" customWidth="1"/>
    <col min="8875" max="8875" width="38.28515625" style="180" customWidth="1"/>
    <col min="8876" max="8876" width="40.42578125" style="180" customWidth="1"/>
    <col min="8877" max="8877" width="34.7109375" style="180" customWidth="1"/>
    <col min="8878" max="8878" width="42" style="180" customWidth="1"/>
    <col min="8879" max="8879" width="11.28515625" style="180" customWidth="1"/>
    <col min="8880" max="8880" width="37.28515625" style="180" customWidth="1"/>
    <col min="8881" max="8881" width="33.42578125" style="180" customWidth="1"/>
    <col min="8882" max="8882" width="38.28515625" style="180" customWidth="1"/>
    <col min="8883" max="8883" width="34.7109375" style="180" customWidth="1"/>
    <col min="8884" max="8884" width="42" style="180" customWidth="1"/>
    <col min="8885" max="8885" width="9.140625" style="180"/>
    <col min="8886" max="8886" width="38.28515625" style="180" customWidth="1"/>
    <col min="8887" max="8892" width="34.7109375" style="180" customWidth="1"/>
    <col min="8893" max="8893" width="42" style="180" customWidth="1"/>
    <col min="8894" max="8894" width="39.5703125" style="180" customWidth="1"/>
    <col min="8895" max="8895" width="38.5703125" style="180" customWidth="1"/>
    <col min="8896" max="8900" width="38.140625" style="180" customWidth="1"/>
    <col min="8901" max="8901" width="39" style="180" customWidth="1"/>
    <col min="8902" max="8902" width="9.140625" style="180"/>
    <col min="8903" max="8903" width="38.85546875" style="180" customWidth="1"/>
    <col min="8904" max="8904" width="38.28515625" style="180" customWidth="1"/>
    <col min="8905" max="8909" width="39.7109375" style="180" customWidth="1"/>
    <col min="8910" max="8910" width="33.28515625" style="180" customWidth="1"/>
    <col min="8911" max="8911" width="41.28515625" style="180" customWidth="1"/>
    <col min="8912" max="8912" width="40.28515625" style="180" customWidth="1"/>
    <col min="8913" max="8917" width="37.7109375" style="180" customWidth="1"/>
    <col min="8918" max="8918" width="38.42578125" style="180" customWidth="1"/>
    <col min="8919" max="8919" width="9.140625" style="180"/>
    <col min="8920" max="8920" width="11.42578125" style="180" customWidth="1"/>
    <col min="8921" max="8921" width="9.140625" style="180"/>
    <col min="8922" max="8923" width="37.7109375" style="180" customWidth="1"/>
    <col min="8924" max="8925" width="35" style="180" customWidth="1"/>
    <col min="8926" max="8926" width="39.85546875" style="180" customWidth="1"/>
    <col min="8927" max="8927" width="35" style="180" customWidth="1"/>
    <col min="8928" max="8928" width="39.85546875" style="180" customWidth="1"/>
    <col min="8929" max="8929" width="36.28515625" style="180" customWidth="1"/>
    <col min="8930" max="8930" width="40.140625" style="180" customWidth="1"/>
    <col min="8931" max="8931" width="9.140625" style="180"/>
    <col min="8932" max="8932" width="28.5703125" style="180" customWidth="1"/>
    <col min="8933" max="8933" width="33.7109375" style="180" customWidth="1"/>
    <col min="8934" max="8934" width="29.85546875" style="180" customWidth="1"/>
    <col min="8935" max="8935" width="27.7109375" style="180" customWidth="1"/>
    <col min="8936" max="8937" width="28.5703125" style="180" customWidth="1"/>
    <col min="8938" max="8938" width="36.42578125" style="180" customWidth="1"/>
    <col min="8939" max="8939" width="31.5703125" style="180" customWidth="1"/>
    <col min="8940" max="8941" width="28.5703125" style="180" customWidth="1"/>
    <col min="8942" max="8942" width="9.140625" style="180"/>
    <col min="8943" max="8943" width="25.5703125" style="180" customWidth="1"/>
    <col min="8944" max="8944" width="38" style="180" customWidth="1"/>
    <col min="8945" max="8945" width="27.7109375" style="180" customWidth="1"/>
    <col min="8946" max="8947" width="28.140625" style="180" customWidth="1"/>
    <col min="8948" max="8948" width="28.5703125" style="180" customWidth="1"/>
    <col min="8949" max="9098" width="9.140625" style="180"/>
    <col min="9099" max="9099" width="163.7109375" style="180" customWidth="1"/>
    <col min="9100" max="9100" width="63.85546875" style="180" customWidth="1"/>
    <col min="9101" max="9102" width="26.5703125" style="180" customWidth="1"/>
    <col min="9103" max="9103" width="28.140625" style="180" customWidth="1"/>
    <col min="9104" max="9104" width="68.7109375" style="180" customWidth="1"/>
    <col min="9105" max="9106" width="42.7109375" style="180" customWidth="1"/>
    <col min="9107" max="9107" width="39.42578125" style="180" customWidth="1"/>
    <col min="9108" max="9108" width="33" style="180" customWidth="1"/>
    <col min="9109" max="9109" width="41.7109375" style="180" customWidth="1"/>
    <col min="9110" max="9110" width="36.42578125" style="180" customWidth="1"/>
    <col min="9111" max="9111" width="43" style="180" customWidth="1"/>
    <col min="9112" max="9112" width="46.42578125" style="180" customWidth="1"/>
    <col min="9113" max="9113" width="18.28515625" style="180" customWidth="1"/>
    <col min="9114" max="9114" width="43.7109375" style="180" customWidth="1"/>
    <col min="9115" max="9115" width="39.85546875" style="180" customWidth="1"/>
    <col min="9116" max="9116" width="36.42578125" style="180" customWidth="1"/>
    <col min="9117" max="9117" width="39.85546875" style="180" customWidth="1"/>
    <col min="9118" max="9118" width="42" style="180" customWidth="1"/>
    <col min="9119" max="9119" width="45.140625" style="180" customWidth="1"/>
    <col min="9120" max="9120" width="55.85546875" style="180" customWidth="1"/>
    <col min="9121" max="9121" width="33.28515625" style="180" customWidth="1"/>
    <col min="9122" max="9122" width="0.28515625" style="180" customWidth="1"/>
    <col min="9123" max="9123" width="37" style="180" customWidth="1"/>
    <col min="9124" max="9124" width="46" style="180" customWidth="1"/>
    <col min="9125" max="9125" width="38.28515625" style="180" customWidth="1"/>
    <col min="9126" max="9126" width="39.85546875" style="180" customWidth="1"/>
    <col min="9127" max="9127" width="34.7109375" style="180" customWidth="1"/>
    <col min="9128" max="9128" width="42" style="180" customWidth="1"/>
    <col min="9129" max="9129" width="17" style="180" customWidth="1"/>
    <col min="9130" max="9130" width="37.28515625" style="180" customWidth="1"/>
    <col min="9131" max="9131" width="38.28515625" style="180" customWidth="1"/>
    <col min="9132" max="9132" width="40.42578125" style="180" customWidth="1"/>
    <col min="9133" max="9133" width="34.7109375" style="180" customWidth="1"/>
    <col min="9134" max="9134" width="42" style="180" customWidth="1"/>
    <col min="9135" max="9135" width="11.28515625" style="180" customWidth="1"/>
    <col min="9136" max="9136" width="37.28515625" style="180" customWidth="1"/>
    <col min="9137" max="9137" width="33.42578125" style="180" customWidth="1"/>
    <col min="9138" max="9138" width="38.28515625" style="180" customWidth="1"/>
    <col min="9139" max="9139" width="34.7109375" style="180" customWidth="1"/>
    <col min="9140" max="9140" width="42" style="180" customWidth="1"/>
    <col min="9141" max="9141" width="9.140625" style="180"/>
    <col min="9142" max="9142" width="38.28515625" style="180" customWidth="1"/>
    <col min="9143" max="9148" width="34.7109375" style="180" customWidth="1"/>
    <col min="9149" max="9149" width="42" style="180" customWidth="1"/>
    <col min="9150" max="9150" width="39.5703125" style="180" customWidth="1"/>
    <col min="9151" max="9151" width="38.5703125" style="180" customWidth="1"/>
    <col min="9152" max="9156" width="38.140625" style="180" customWidth="1"/>
    <col min="9157" max="9157" width="39" style="180" customWidth="1"/>
    <col min="9158" max="9158" width="9.140625" style="180"/>
    <col min="9159" max="9159" width="38.85546875" style="180" customWidth="1"/>
    <col min="9160" max="9160" width="38.28515625" style="180" customWidth="1"/>
    <col min="9161" max="9165" width="39.7109375" style="180" customWidth="1"/>
    <col min="9166" max="9166" width="33.28515625" style="180" customWidth="1"/>
    <col min="9167" max="9167" width="41.28515625" style="180" customWidth="1"/>
    <col min="9168" max="9168" width="40.28515625" style="180" customWidth="1"/>
    <col min="9169" max="9173" width="37.7109375" style="180" customWidth="1"/>
    <col min="9174" max="9174" width="38.42578125" style="180" customWidth="1"/>
    <col min="9175" max="9175" width="9.140625" style="180"/>
    <col min="9176" max="9176" width="11.42578125" style="180" customWidth="1"/>
    <col min="9177" max="9177" width="9.140625" style="180"/>
    <col min="9178" max="9179" width="37.7109375" style="180" customWidth="1"/>
    <col min="9180" max="9181" width="35" style="180" customWidth="1"/>
    <col min="9182" max="9182" width="39.85546875" style="180" customWidth="1"/>
    <col min="9183" max="9183" width="35" style="180" customWidth="1"/>
    <col min="9184" max="9184" width="39.85546875" style="180" customWidth="1"/>
    <col min="9185" max="9185" width="36.28515625" style="180" customWidth="1"/>
    <col min="9186" max="9186" width="40.140625" style="180" customWidth="1"/>
    <col min="9187" max="9187" width="9.140625" style="180"/>
    <col min="9188" max="9188" width="28.5703125" style="180" customWidth="1"/>
    <col min="9189" max="9189" width="33.7109375" style="180" customWidth="1"/>
    <col min="9190" max="9190" width="29.85546875" style="180" customWidth="1"/>
    <col min="9191" max="9191" width="27.7109375" style="180" customWidth="1"/>
    <col min="9192" max="9193" width="28.5703125" style="180" customWidth="1"/>
    <col min="9194" max="9194" width="36.42578125" style="180" customWidth="1"/>
    <col min="9195" max="9195" width="31.5703125" style="180" customWidth="1"/>
    <col min="9196" max="9197" width="28.5703125" style="180" customWidth="1"/>
    <col min="9198" max="9198" width="9.140625" style="180"/>
    <col min="9199" max="9199" width="25.5703125" style="180" customWidth="1"/>
    <col min="9200" max="9200" width="38" style="180" customWidth="1"/>
    <col min="9201" max="9201" width="27.7109375" style="180" customWidth="1"/>
    <col min="9202" max="9203" width="28.140625" style="180" customWidth="1"/>
    <col min="9204" max="9204" width="28.5703125" style="180" customWidth="1"/>
    <col min="9205" max="9354" width="9.140625" style="180"/>
    <col min="9355" max="9355" width="163.7109375" style="180" customWidth="1"/>
    <col min="9356" max="9356" width="63.85546875" style="180" customWidth="1"/>
    <col min="9357" max="9358" width="26.5703125" style="180" customWidth="1"/>
    <col min="9359" max="9359" width="28.140625" style="180" customWidth="1"/>
    <col min="9360" max="9360" width="68.7109375" style="180" customWidth="1"/>
    <col min="9361" max="9362" width="42.7109375" style="180" customWidth="1"/>
    <col min="9363" max="9363" width="39.42578125" style="180" customWidth="1"/>
    <col min="9364" max="9364" width="33" style="180" customWidth="1"/>
    <col min="9365" max="9365" width="41.7109375" style="180" customWidth="1"/>
    <col min="9366" max="9366" width="36.42578125" style="180" customWidth="1"/>
    <col min="9367" max="9367" width="43" style="180" customWidth="1"/>
    <col min="9368" max="9368" width="46.42578125" style="180" customWidth="1"/>
    <col min="9369" max="9369" width="18.28515625" style="180" customWidth="1"/>
    <col min="9370" max="9370" width="43.7109375" style="180" customWidth="1"/>
    <col min="9371" max="9371" width="39.85546875" style="180" customWidth="1"/>
    <col min="9372" max="9372" width="36.42578125" style="180" customWidth="1"/>
    <col min="9373" max="9373" width="39.85546875" style="180" customWidth="1"/>
    <col min="9374" max="9374" width="42" style="180" customWidth="1"/>
    <col min="9375" max="9375" width="45.140625" style="180" customWidth="1"/>
    <col min="9376" max="9376" width="55.85546875" style="180" customWidth="1"/>
    <col min="9377" max="9377" width="33.28515625" style="180" customWidth="1"/>
    <col min="9378" max="9378" width="0.28515625" style="180" customWidth="1"/>
    <col min="9379" max="9379" width="37" style="180" customWidth="1"/>
    <col min="9380" max="9380" width="46" style="180" customWidth="1"/>
    <col min="9381" max="9381" width="38.28515625" style="180" customWidth="1"/>
    <col min="9382" max="9382" width="39.85546875" style="180" customWidth="1"/>
    <col min="9383" max="9383" width="34.7109375" style="180" customWidth="1"/>
    <col min="9384" max="9384" width="42" style="180" customWidth="1"/>
    <col min="9385" max="9385" width="17" style="180" customWidth="1"/>
    <col min="9386" max="9386" width="37.28515625" style="180" customWidth="1"/>
    <col min="9387" max="9387" width="38.28515625" style="180" customWidth="1"/>
    <col min="9388" max="9388" width="40.42578125" style="180" customWidth="1"/>
    <col min="9389" max="9389" width="34.7109375" style="180" customWidth="1"/>
    <col min="9390" max="9390" width="42" style="180" customWidth="1"/>
    <col min="9391" max="9391" width="11.28515625" style="180" customWidth="1"/>
    <col min="9392" max="9392" width="37.28515625" style="180" customWidth="1"/>
    <col min="9393" max="9393" width="33.42578125" style="180" customWidth="1"/>
    <col min="9394" max="9394" width="38.28515625" style="180" customWidth="1"/>
    <col min="9395" max="9395" width="34.7109375" style="180" customWidth="1"/>
    <col min="9396" max="9396" width="42" style="180" customWidth="1"/>
    <col min="9397" max="9397" width="9.140625" style="180"/>
    <col min="9398" max="9398" width="38.28515625" style="180" customWidth="1"/>
    <col min="9399" max="9404" width="34.7109375" style="180" customWidth="1"/>
    <col min="9405" max="9405" width="42" style="180" customWidth="1"/>
    <col min="9406" max="9406" width="39.5703125" style="180" customWidth="1"/>
    <col min="9407" max="9407" width="38.5703125" style="180" customWidth="1"/>
    <col min="9408" max="9412" width="38.140625" style="180" customWidth="1"/>
    <col min="9413" max="9413" width="39" style="180" customWidth="1"/>
    <col min="9414" max="9414" width="9.140625" style="180"/>
    <col min="9415" max="9415" width="38.85546875" style="180" customWidth="1"/>
    <col min="9416" max="9416" width="38.28515625" style="180" customWidth="1"/>
    <col min="9417" max="9421" width="39.7109375" style="180" customWidth="1"/>
    <col min="9422" max="9422" width="33.28515625" style="180" customWidth="1"/>
    <col min="9423" max="9423" width="41.28515625" style="180" customWidth="1"/>
    <col min="9424" max="9424" width="40.28515625" style="180" customWidth="1"/>
    <col min="9425" max="9429" width="37.7109375" style="180" customWidth="1"/>
    <col min="9430" max="9430" width="38.42578125" style="180" customWidth="1"/>
    <col min="9431" max="9431" width="9.140625" style="180"/>
    <col min="9432" max="9432" width="11.42578125" style="180" customWidth="1"/>
    <col min="9433" max="9433" width="9.140625" style="180"/>
    <col min="9434" max="9435" width="37.7109375" style="180" customWidth="1"/>
    <col min="9436" max="9437" width="35" style="180" customWidth="1"/>
    <col min="9438" max="9438" width="39.85546875" style="180" customWidth="1"/>
    <col min="9439" max="9439" width="35" style="180" customWidth="1"/>
    <col min="9440" max="9440" width="39.85546875" style="180" customWidth="1"/>
    <col min="9441" max="9441" width="36.28515625" style="180" customWidth="1"/>
    <col min="9442" max="9442" width="40.140625" style="180" customWidth="1"/>
    <col min="9443" max="9443" width="9.140625" style="180"/>
    <col min="9444" max="9444" width="28.5703125" style="180" customWidth="1"/>
    <col min="9445" max="9445" width="33.7109375" style="180" customWidth="1"/>
    <col min="9446" max="9446" width="29.85546875" style="180" customWidth="1"/>
    <col min="9447" max="9447" width="27.7109375" style="180" customWidth="1"/>
    <col min="9448" max="9449" width="28.5703125" style="180" customWidth="1"/>
    <col min="9450" max="9450" width="36.42578125" style="180" customWidth="1"/>
    <col min="9451" max="9451" width="31.5703125" style="180" customWidth="1"/>
    <col min="9452" max="9453" width="28.5703125" style="180" customWidth="1"/>
    <col min="9454" max="9454" width="9.140625" style="180"/>
    <col min="9455" max="9455" width="25.5703125" style="180" customWidth="1"/>
    <col min="9456" max="9456" width="38" style="180" customWidth="1"/>
    <col min="9457" max="9457" width="27.7109375" style="180" customWidth="1"/>
    <col min="9458" max="9459" width="28.140625" style="180" customWidth="1"/>
    <col min="9460" max="9460" width="28.5703125" style="180" customWidth="1"/>
    <col min="9461" max="9610" width="9.140625" style="180"/>
    <col min="9611" max="9611" width="163.7109375" style="180" customWidth="1"/>
    <col min="9612" max="9612" width="63.85546875" style="180" customWidth="1"/>
    <col min="9613" max="9614" width="26.5703125" style="180" customWidth="1"/>
    <col min="9615" max="9615" width="28.140625" style="180" customWidth="1"/>
    <col min="9616" max="9616" width="68.7109375" style="180" customWidth="1"/>
    <col min="9617" max="9618" width="42.7109375" style="180" customWidth="1"/>
    <col min="9619" max="9619" width="39.42578125" style="180" customWidth="1"/>
    <col min="9620" max="9620" width="33" style="180" customWidth="1"/>
    <col min="9621" max="9621" width="41.7109375" style="180" customWidth="1"/>
    <col min="9622" max="9622" width="36.42578125" style="180" customWidth="1"/>
    <col min="9623" max="9623" width="43" style="180" customWidth="1"/>
    <col min="9624" max="9624" width="46.42578125" style="180" customWidth="1"/>
    <col min="9625" max="9625" width="18.28515625" style="180" customWidth="1"/>
    <col min="9626" max="9626" width="43.7109375" style="180" customWidth="1"/>
    <col min="9627" max="9627" width="39.85546875" style="180" customWidth="1"/>
    <col min="9628" max="9628" width="36.42578125" style="180" customWidth="1"/>
    <col min="9629" max="9629" width="39.85546875" style="180" customWidth="1"/>
    <col min="9630" max="9630" width="42" style="180" customWidth="1"/>
    <col min="9631" max="9631" width="45.140625" style="180" customWidth="1"/>
    <col min="9632" max="9632" width="55.85546875" style="180" customWidth="1"/>
    <col min="9633" max="9633" width="33.28515625" style="180" customWidth="1"/>
    <col min="9634" max="9634" width="0.28515625" style="180" customWidth="1"/>
    <col min="9635" max="9635" width="37" style="180" customWidth="1"/>
    <col min="9636" max="9636" width="46" style="180" customWidth="1"/>
    <col min="9637" max="9637" width="38.28515625" style="180" customWidth="1"/>
    <col min="9638" max="9638" width="39.85546875" style="180" customWidth="1"/>
    <col min="9639" max="9639" width="34.7109375" style="180" customWidth="1"/>
    <col min="9640" max="9640" width="42" style="180" customWidth="1"/>
    <col min="9641" max="9641" width="17" style="180" customWidth="1"/>
    <col min="9642" max="9642" width="37.28515625" style="180" customWidth="1"/>
    <col min="9643" max="9643" width="38.28515625" style="180" customWidth="1"/>
    <col min="9644" max="9644" width="40.42578125" style="180" customWidth="1"/>
    <col min="9645" max="9645" width="34.7109375" style="180" customWidth="1"/>
    <col min="9646" max="9646" width="42" style="180" customWidth="1"/>
    <col min="9647" max="9647" width="11.28515625" style="180" customWidth="1"/>
    <col min="9648" max="9648" width="37.28515625" style="180" customWidth="1"/>
    <col min="9649" max="9649" width="33.42578125" style="180" customWidth="1"/>
    <col min="9650" max="9650" width="38.28515625" style="180" customWidth="1"/>
    <col min="9651" max="9651" width="34.7109375" style="180" customWidth="1"/>
    <col min="9652" max="9652" width="42" style="180" customWidth="1"/>
    <col min="9653" max="9653" width="9.140625" style="180"/>
    <col min="9654" max="9654" width="38.28515625" style="180" customWidth="1"/>
    <col min="9655" max="9660" width="34.7109375" style="180" customWidth="1"/>
    <col min="9661" max="9661" width="42" style="180" customWidth="1"/>
    <col min="9662" max="9662" width="39.5703125" style="180" customWidth="1"/>
    <col min="9663" max="9663" width="38.5703125" style="180" customWidth="1"/>
    <col min="9664" max="9668" width="38.140625" style="180" customWidth="1"/>
    <col min="9669" max="9669" width="39" style="180" customWidth="1"/>
    <col min="9670" max="9670" width="9.140625" style="180"/>
    <col min="9671" max="9671" width="38.85546875" style="180" customWidth="1"/>
    <col min="9672" max="9672" width="38.28515625" style="180" customWidth="1"/>
    <col min="9673" max="9677" width="39.7109375" style="180" customWidth="1"/>
    <col min="9678" max="9678" width="33.28515625" style="180" customWidth="1"/>
    <col min="9679" max="9679" width="41.28515625" style="180" customWidth="1"/>
    <col min="9680" max="9680" width="40.28515625" style="180" customWidth="1"/>
    <col min="9681" max="9685" width="37.7109375" style="180" customWidth="1"/>
    <col min="9686" max="9686" width="38.42578125" style="180" customWidth="1"/>
    <col min="9687" max="9687" width="9.140625" style="180"/>
    <col min="9688" max="9688" width="11.42578125" style="180" customWidth="1"/>
    <col min="9689" max="9689" width="9.140625" style="180"/>
    <col min="9690" max="9691" width="37.7109375" style="180" customWidth="1"/>
    <col min="9692" max="9693" width="35" style="180" customWidth="1"/>
    <col min="9694" max="9694" width="39.85546875" style="180" customWidth="1"/>
    <col min="9695" max="9695" width="35" style="180" customWidth="1"/>
    <col min="9696" max="9696" width="39.85546875" style="180" customWidth="1"/>
    <col min="9697" max="9697" width="36.28515625" style="180" customWidth="1"/>
    <col min="9698" max="9698" width="40.140625" style="180" customWidth="1"/>
    <col min="9699" max="9699" width="9.140625" style="180"/>
    <col min="9700" max="9700" width="28.5703125" style="180" customWidth="1"/>
    <col min="9701" max="9701" width="33.7109375" style="180" customWidth="1"/>
    <col min="9702" max="9702" width="29.85546875" style="180" customWidth="1"/>
    <col min="9703" max="9703" width="27.7109375" style="180" customWidth="1"/>
    <col min="9704" max="9705" width="28.5703125" style="180" customWidth="1"/>
    <col min="9706" max="9706" width="36.42578125" style="180" customWidth="1"/>
    <col min="9707" max="9707" width="31.5703125" style="180" customWidth="1"/>
    <col min="9708" max="9709" width="28.5703125" style="180" customWidth="1"/>
    <col min="9710" max="9710" width="9.140625" style="180"/>
    <col min="9711" max="9711" width="25.5703125" style="180" customWidth="1"/>
    <col min="9712" max="9712" width="38" style="180" customWidth="1"/>
    <col min="9713" max="9713" width="27.7109375" style="180" customWidth="1"/>
    <col min="9714" max="9715" width="28.140625" style="180" customWidth="1"/>
    <col min="9716" max="9716" width="28.5703125" style="180" customWidth="1"/>
    <col min="9717" max="9866" width="9.140625" style="180"/>
    <col min="9867" max="9867" width="163.7109375" style="180" customWidth="1"/>
    <col min="9868" max="9868" width="63.85546875" style="180" customWidth="1"/>
    <col min="9869" max="9870" width="26.5703125" style="180" customWidth="1"/>
    <col min="9871" max="9871" width="28.140625" style="180" customWidth="1"/>
    <col min="9872" max="9872" width="68.7109375" style="180" customWidth="1"/>
    <col min="9873" max="9874" width="42.7109375" style="180" customWidth="1"/>
    <col min="9875" max="9875" width="39.42578125" style="180" customWidth="1"/>
    <col min="9876" max="9876" width="33" style="180" customWidth="1"/>
    <col min="9877" max="9877" width="41.7109375" style="180" customWidth="1"/>
    <col min="9878" max="9878" width="36.42578125" style="180" customWidth="1"/>
    <col min="9879" max="9879" width="43" style="180" customWidth="1"/>
    <col min="9880" max="9880" width="46.42578125" style="180" customWidth="1"/>
    <col min="9881" max="9881" width="18.28515625" style="180" customWidth="1"/>
    <col min="9882" max="9882" width="43.7109375" style="180" customWidth="1"/>
    <col min="9883" max="9883" width="39.85546875" style="180" customWidth="1"/>
    <col min="9884" max="9884" width="36.42578125" style="180" customWidth="1"/>
    <col min="9885" max="9885" width="39.85546875" style="180" customWidth="1"/>
    <col min="9886" max="9886" width="42" style="180" customWidth="1"/>
    <col min="9887" max="9887" width="45.140625" style="180" customWidth="1"/>
    <col min="9888" max="9888" width="55.85546875" style="180" customWidth="1"/>
    <col min="9889" max="9889" width="33.28515625" style="180" customWidth="1"/>
    <col min="9890" max="9890" width="0.28515625" style="180" customWidth="1"/>
    <col min="9891" max="9891" width="37" style="180" customWidth="1"/>
    <col min="9892" max="9892" width="46" style="180" customWidth="1"/>
    <col min="9893" max="9893" width="38.28515625" style="180" customWidth="1"/>
    <col min="9894" max="9894" width="39.85546875" style="180" customWidth="1"/>
    <col min="9895" max="9895" width="34.7109375" style="180" customWidth="1"/>
    <col min="9896" max="9896" width="42" style="180" customWidth="1"/>
    <col min="9897" max="9897" width="17" style="180" customWidth="1"/>
    <col min="9898" max="9898" width="37.28515625" style="180" customWidth="1"/>
    <col min="9899" max="9899" width="38.28515625" style="180" customWidth="1"/>
    <col min="9900" max="9900" width="40.42578125" style="180" customWidth="1"/>
    <col min="9901" max="9901" width="34.7109375" style="180" customWidth="1"/>
    <col min="9902" max="9902" width="42" style="180" customWidth="1"/>
    <col min="9903" max="9903" width="11.28515625" style="180" customWidth="1"/>
    <col min="9904" max="9904" width="37.28515625" style="180" customWidth="1"/>
    <col min="9905" max="9905" width="33.42578125" style="180" customWidth="1"/>
    <col min="9906" max="9906" width="38.28515625" style="180" customWidth="1"/>
    <col min="9907" max="9907" width="34.7109375" style="180" customWidth="1"/>
    <col min="9908" max="9908" width="42" style="180" customWidth="1"/>
    <col min="9909" max="9909" width="9.140625" style="180"/>
    <col min="9910" max="9910" width="38.28515625" style="180" customWidth="1"/>
    <col min="9911" max="9916" width="34.7109375" style="180" customWidth="1"/>
    <col min="9917" max="9917" width="42" style="180" customWidth="1"/>
    <col min="9918" max="9918" width="39.5703125" style="180" customWidth="1"/>
    <col min="9919" max="9919" width="38.5703125" style="180" customWidth="1"/>
    <col min="9920" max="9924" width="38.140625" style="180" customWidth="1"/>
    <col min="9925" max="9925" width="39" style="180" customWidth="1"/>
    <col min="9926" max="9926" width="9.140625" style="180"/>
    <col min="9927" max="9927" width="38.85546875" style="180" customWidth="1"/>
    <col min="9928" max="9928" width="38.28515625" style="180" customWidth="1"/>
    <col min="9929" max="9933" width="39.7109375" style="180" customWidth="1"/>
    <col min="9934" max="9934" width="33.28515625" style="180" customWidth="1"/>
    <col min="9935" max="9935" width="41.28515625" style="180" customWidth="1"/>
    <col min="9936" max="9936" width="40.28515625" style="180" customWidth="1"/>
    <col min="9937" max="9941" width="37.7109375" style="180" customWidth="1"/>
    <col min="9942" max="9942" width="38.42578125" style="180" customWidth="1"/>
    <col min="9943" max="9943" width="9.140625" style="180"/>
    <col min="9944" max="9944" width="11.42578125" style="180" customWidth="1"/>
    <col min="9945" max="9945" width="9.140625" style="180"/>
    <col min="9946" max="9947" width="37.7109375" style="180" customWidth="1"/>
    <col min="9948" max="9949" width="35" style="180" customWidth="1"/>
    <col min="9950" max="9950" width="39.85546875" style="180" customWidth="1"/>
    <col min="9951" max="9951" width="35" style="180" customWidth="1"/>
    <col min="9952" max="9952" width="39.85546875" style="180" customWidth="1"/>
    <col min="9953" max="9953" width="36.28515625" style="180" customWidth="1"/>
    <col min="9954" max="9954" width="40.140625" style="180" customWidth="1"/>
    <col min="9955" max="9955" width="9.140625" style="180"/>
    <col min="9956" max="9956" width="28.5703125" style="180" customWidth="1"/>
    <col min="9957" max="9957" width="33.7109375" style="180" customWidth="1"/>
    <col min="9958" max="9958" width="29.85546875" style="180" customWidth="1"/>
    <col min="9959" max="9959" width="27.7109375" style="180" customWidth="1"/>
    <col min="9960" max="9961" width="28.5703125" style="180" customWidth="1"/>
    <col min="9962" max="9962" width="36.42578125" style="180" customWidth="1"/>
    <col min="9963" max="9963" width="31.5703125" style="180" customWidth="1"/>
    <col min="9964" max="9965" width="28.5703125" style="180" customWidth="1"/>
    <col min="9966" max="9966" width="9.140625" style="180"/>
    <col min="9967" max="9967" width="25.5703125" style="180" customWidth="1"/>
    <col min="9968" max="9968" width="38" style="180" customWidth="1"/>
    <col min="9969" max="9969" width="27.7109375" style="180" customWidth="1"/>
    <col min="9970" max="9971" width="28.140625" style="180" customWidth="1"/>
    <col min="9972" max="9972" width="28.5703125" style="180" customWidth="1"/>
    <col min="9973" max="10122" width="9.140625" style="180"/>
    <col min="10123" max="10123" width="163.7109375" style="180" customWidth="1"/>
    <col min="10124" max="10124" width="63.85546875" style="180" customWidth="1"/>
    <col min="10125" max="10126" width="26.5703125" style="180" customWidth="1"/>
    <col min="10127" max="10127" width="28.140625" style="180" customWidth="1"/>
    <col min="10128" max="10128" width="68.7109375" style="180" customWidth="1"/>
    <col min="10129" max="10130" width="42.7109375" style="180" customWidth="1"/>
    <col min="10131" max="10131" width="39.42578125" style="180" customWidth="1"/>
    <col min="10132" max="10132" width="33" style="180" customWidth="1"/>
    <col min="10133" max="10133" width="41.7109375" style="180" customWidth="1"/>
    <col min="10134" max="10134" width="36.42578125" style="180" customWidth="1"/>
    <col min="10135" max="10135" width="43" style="180" customWidth="1"/>
    <col min="10136" max="10136" width="46.42578125" style="180" customWidth="1"/>
    <col min="10137" max="10137" width="18.28515625" style="180" customWidth="1"/>
    <col min="10138" max="10138" width="43.7109375" style="180" customWidth="1"/>
    <col min="10139" max="10139" width="39.85546875" style="180" customWidth="1"/>
    <col min="10140" max="10140" width="36.42578125" style="180" customWidth="1"/>
    <col min="10141" max="10141" width="39.85546875" style="180" customWidth="1"/>
    <col min="10142" max="10142" width="42" style="180" customWidth="1"/>
    <col min="10143" max="10143" width="45.140625" style="180" customWidth="1"/>
    <col min="10144" max="10144" width="55.85546875" style="180" customWidth="1"/>
    <col min="10145" max="10145" width="33.28515625" style="180" customWidth="1"/>
    <col min="10146" max="10146" width="0.28515625" style="180" customWidth="1"/>
    <col min="10147" max="10147" width="37" style="180" customWidth="1"/>
    <col min="10148" max="10148" width="46" style="180" customWidth="1"/>
    <col min="10149" max="10149" width="38.28515625" style="180" customWidth="1"/>
    <col min="10150" max="10150" width="39.85546875" style="180" customWidth="1"/>
    <col min="10151" max="10151" width="34.7109375" style="180" customWidth="1"/>
    <col min="10152" max="10152" width="42" style="180" customWidth="1"/>
    <col min="10153" max="10153" width="17" style="180" customWidth="1"/>
    <col min="10154" max="10154" width="37.28515625" style="180" customWidth="1"/>
    <col min="10155" max="10155" width="38.28515625" style="180" customWidth="1"/>
    <col min="10156" max="10156" width="40.42578125" style="180" customWidth="1"/>
    <col min="10157" max="10157" width="34.7109375" style="180" customWidth="1"/>
    <col min="10158" max="10158" width="42" style="180" customWidth="1"/>
    <col min="10159" max="10159" width="11.28515625" style="180" customWidth="1"/>
    <col min="10160" max="10160" width="37.28515625" style="180" customWidth="1"/>
    <col min="10161" max="10161" width="33.42578125" style="180" customWidth="1"/>
    <col min="10162" max="10162" width="38.28515625" style="180" customWidth="1"/>
    <col min="10163" max="10163" width="34.7109375" style="180" customWidth="1"/>
    <col min="10164" max="10164" width="42" style="180" customWidth="1"/>
    <col min="10165" max="10165" width="9.140625" style="180"/>
    <col min="10166" max="10166" width="38.28515625" style="180" customWidth="1"/>
    <col min="10167" max="10172" width="34.7109375" style="180" customWidth="1"/>
    <col min="10173" max="10173" width="42" style="180" customWidth="1"/>
    <col min="10174" max="10174" width="39.5703125" style="180" customWidth="1"/>
    <col min="10175" max="10175" width="38.5703125" style="180" customWidth="1"/>
    <col min="10176" max="10180" width="38.140625" style="180" customWidth="1"/>
    <col min="10181" max="10181" width="39" style="180" customWidth="1"/>
    <col min="10182" max="10182" width="9.140625" style="180"/>
    <col min="10183" max="10183" width="38.85546875" style="180" customWidth="1"/>
    <col min="10184" max="10184" width="38.28515625" style="180" customWidth="1"/>
    <col min="10185" max="10189" width="39.7109375" style="180" customWidth="1"/>
    <col min="10190" max="10190" width="33.28515625" style="180" customWidth="1"/>
    <col min="10191" max="10191" width="41.28515625" style="180" customWidth="1"/>
    <col min="10192" max="10192" width="40.28515625" style="180" customWidth="1"/>
    <col min="10193" max="10197" width="37.7109375" style="180" customWidth="1"/>
    <col min="10198" max="10198" width="38.42578125" style="180" customWidth="1"/>
    <col min="10199" max="10199" width="9.140625" style="180"/>
    <col min="10200" max="10200" width="11.42578125" style="180" customWidth="1"/>
    <col min="10201" max="10201" width="9.140625" style="180"/>
    <col min="10202" max="10203" width="37.7109375" style="180" customWidth="1"/>
    <col min="10204" max="10205" width="35" style="180" customWidth="1"/>
    <col min="10206" max="10206" width="39.85546875" style="180" customWidth="1"/>
    <col min="10207" max="10207" width="35" style="180" customWidth="1"/>
    <col min="10208" max="10208" width="39.85546875" style="180" customWidth="1"/>
    <col min="10209" max="10209" width="36.28515625" style="180" customWidth="1"/>
    <col min="10210" max="10210" width="40.140625" style="180" customWidth="1"/>
    <col min="10211" max="10211" width="9.140625" style="180"/>
    <col min="10212" max="10212" width="28.5703125" style="180" customWidth="1"/>
    <col min="10213" max="10213" width="33.7109375" style="180" customWidth="1"/>
    <col min="10214" max="10214" width="29.85546875" style="180" customWidth="1"/>
    <col min="10215" max="10215" width="27.7109375" style="180" customWidth="1"/>
    <col min="10216" max="10217" width="28.5703125" style="180" customWidth="1"/>
    <col min="10218" max="10218" width="36.42578125" style="180" customWidth="1"/>
    <col min="10219" max="10219" width="31.5703125" style="180" customWidth="1"/>
    <col min="10220" max="10221" width="28.5703125" style="180" customWidth="1"/>
    <col min="10222" max="10222" width="9.140625" style="180"/>
    <col min="10223" max="10223" width="25.5703125" style="180" customWidth="1"/>
    <col min="10224" max="10224" width="38" style="180" customWidth="1"/>
    <col min="10225" max="10225" width="27.7109375" style="180" customWidth="1"/>
    <col min="10226" max="10227" width="28.140625" style="180" customWidth="1"/>
    <col min="10228" max="10228" width="28.5703125" style="180" customWidth="1"/>
    <col min="10229" max="10378" width="9.140625" style="180"/>
    <col min="10379" max="10379" width="163.7109375" style="180" customWidth="1"/>
    <col min="10380" max="10380" width="63.85546875" style="180" customWidth="1"/>
    <col min="10381" max="10382" width="26.5703125" style="180" customWidth="1"/>
    <col min="10383" max="10383" width="28.140625" style="180" customWidth="1"/>
    <col min="10384" max="10384" width="68.7109375" style="180" customWidth="1"/>
    <col min="10385" max="10386" width="42.7109375" style="180" customWidth="1"/>
    <col min="10387" max="10387" width="39.42578125" style="180" customWidth="1"/>
    <col min="10388" max="10388" width="33" style="180" customWidth="1"/>
    <col min="10389" max="10389" width="41.7109375" style="180" customWidth="1"/>
    <col min="10390" max="10390" width="36.42578125" style="180" customWidth="1"/>
    <col min="10391" max="10391" width="43" style="180" customWidth="1"/>
    <col min="10392" max="10392" width="46.42578125" style="180" customWidth="1"/>
    <col min="10393" max="10393" width="18.28515625" style="180" customWidth="1"/>
    <col min="10394" max="10394" width="43.7109375" style="180" customWidth="1"/>
    <col min="10395" max="10395" width="39.85546875" style="180" customWidth="1"/>
    <col min="10396" max="10396" width="36.42578125" style="180" customWidth="1"/>
    <col min="10397" max="10397" width="39.85546875" style="180" customWidth="1"/>
    <col min="10398" max="10398" width="42" style="180" customWidth="1"/>
    <col min="10399" max="10399" width="45.140625" style="180" customWidth="1"/>
    <col min="10400" max="10400" width="55.85546875" style="180" customWidth="1"/>
    <col min="10401" max="10401" width="33.28515625" style="180" customWidth="1"/>
    <col min="10402" max="10402" width="0.28515625" style="180" customWidth="1"/>
    <col min="10403" max="10403" width="37" style="180" customWidth="1"/>
    <col min="10404" max="10404" width="46" style="180" customWidth="1"/>
    <col min="10405" max="10405" width="38.28515625" style="180" customWidth="1"/>
    <col min="10406" max="10406" width="39.85546875" style="180" customWidth="1"/>
    <col min="10407" max="10407" width="34.7109375" style="180" customWidth="1"/>
    <col min="10408" max="10408" width="42" style="180" customWidth="1"/>
    <col min="10409" max="10409" width="17" style="180" customWidth="1"/>
    <col min="10410" max="10410" width="37.28515625" style="180" customWidth="1"/>
    <col min="10411" max="10411" width="38.28515625" style="180" customWidth="1"/>
    <col min="10412" max="10412" width="40.42578125" style="180" customWidth="1"/>
    <col min="10413" max="10413" width="34.7109375" style="180" customWidth="1"/>
    <col min="10414" max="10414" width="42" style="180" customWidth="1"/>
    <col min="10415" max="10415" width="11.28515625" style="180" customWidth="1"/>
    <col min="10416" max="10416" width="37.28515625" style="180" customWidth="1"/>
    <col min="10417" max="10417" width="33.42578125" style="180" customWidth="1"/>
    <col min="10418" max="10418" width="38.28515625" style="180" customWidth="1"/>
    <col min="10419" max="10419" width="34.7109375" style="180" customWidth="1"/>
    <col min="10420" max="10420" width="42" style="180" customWidth="1"/>
    <col min="10421" max="10421" width="9.140625" style="180"/>
    <col min="10422" max="10422" width="38.28515625" style="180" customWidth="1"/>
    <col min="10423" max="10428" width="34.7109375" style="180" customWidth="1"/>
    <col min="10429" max="10429" width="42" style="180" customWidth="1"/>
    <col min="10430" max="10430" width="39.5703125" style="180" customWidth="1"/>
    <col min="10431" max="10431" width="38.5703125" style="180" customWidth="1"/>
    <col min="10432" max="10436" width="38.140625" style="180" customWidth="1"/>
    <col min="10437" max="10437" width="39" style="180" customWidth="1"/>
    <col min="10438" max="10438" width="9.140625" style="180"/>
    <col min="10439" max="10439" width="38.85546875" style="180" customWidth="1"/>
    <col min="10440" max="10440" width="38.28515625" style="180" customWidth="1"/>
    <col min="10441" max="10445" width="39.7109375" style="180" customWidth="1"/>
    <col min="10446" max="10446" width="33.28515625" style="180" customWidth="1"/>
    <col min="10447" max="10447" width="41.28515625" style="180" customWidth="1"/>
    <col min="10448" max="10448" width="40.28515625" style="180" customWidth="1"/>
    <col min="10449" max="10453" width="37.7109375" style="180" customWidth="1"/>
    <col min="10454" max="10454" width="38.42578125" style="180" customWidth="1"/>
    <col min="10455" max="10455" width="9.140625" style="180"/>
    <col min="10456" max="10456" width="11.42578125" style="180" customWidth="1"/>
    <col min="10457" max="10457" width="9.140625" style="180"/>
    <col min="10458" max="10459" width="37.7109375" style="180" customWidth="1"/>
    <col min="10460" max="10461" width="35" style="180" customWidth="1"/>
    <col min="10462" max="10462" width="39.85546875" style="180" customWidth="1"/>
    <col min="10463" max="10463" width="35" style="180" customWidth="1"/>
    <col min="10464" max="10464" width="39.85546875" style="180" customWidth="1"/>
    <col min="10465" max="10465" width="36.28515625" style="180" customWidth="1"/>
    <col min="10466" max="10466" width="40.140625" style="180" customWidth="1"/>
    <col min="10467" max="10467" width="9.140625" style="180"/>
    <col min="10468" max="10468" width="28.5703125" style="180" customWidth="1"/>
    <col min="10469" max="10469" width="33.7109375" style="180" customWidth="1"/>
    <col min="10470" max="10470" width="29.85546875" style="180" customWidth="1"/>
    <col min="10471" max="10471" width="27.7109375" style="180" customWidth="1"/>
    <col min="10472" max="10473" width="28.5703125" style="180" customWidth="1"/>
    <col min="10474" max="10474" width="36.42578125" style="180" customWidth="1"/>
    <col min="10475" max="10475" width="31.5703125" style="180" customWidth="1"/>
    <col min="10476" max="10477" width="28.5703125" style="180" customWidth="1"/>
    <col min="10478" max="10478" width="9.140625" style="180"/>
    <col min="10479" max="10479" width="25.5703125" style="180" customWidth="1"/>
    <col min="10480" max="10480" width="38" style="180" customWidth="1"/>
    <col min="10481" max="10481" width="27.7109375" style="180" customWidth="1"/>
    <col min="10482" max="10483" width="28.140625" style="180" customWidth="1"/>
    <col min="10484" max="10484" width="28.5703125" style="180" customWidth="1"/>
    <col min="10485" max="10634" width="9.140625" style="180"/>
    <col min="10635" max="10635" width="163.7109375" style="180" customWidth="1"/>
    <col min="10636" max="10636" width="63.85546875" style="180" customWidth="1"/>
    <col min="10637" max="10638" width="26.5703125" style="180" customWidth="1"/>
    <col min="10639" max="10639" width="28.140625" style="180" customWidth="1"/>
    <col min="10640" max="10640" width="68.7109375" style="180" customWidth="1"/>
    <col min="10641" max="10642" width="42.7109375" style="180" customWidth="1"/>
    <col min="10643" max="10643" width="39.42578125" style="180" customWidth="1"/>
    <col min="10644" max="10644" width="33" style="180" customWidth="1"/>
    <col min="10645" max="10645" width="41.7109375" style="180" customWidth="1"/>
    <col min="10646" max="10646" width="36.42578125" style="180" customWidth="1"/>
    <col min="10647" max="10647" width="43" style="180" customWidth="1"/>
    <col min="10648" max="10648" width="46.42578125" style="180" customWidth="1"/>
    <col min="10649" max="10649" width="18.28515625" style="180" customWidth="1"/>
    <col min="10650" max="10650" width="43.7109375" style="180" customWidth="1"/>
    <col min="10651" max="10651" width="39.85546875" style="180" customWidth="1"/>
    <col min="10652" max="10652" width="36.42578125" style="180" customWidth="1"/>
    <col min="10653" max="10653" width="39.85546875" style="180" customWidth="1"/>
    <col min="10654" max="10654" width="42" style="180" customWidth="1"/>
    <col min="10655" max="10655" width="45.140625" style="180" customWidth="1"/>
    <col min="10656" max="10656" width="55.85546875" style="180" customWidth="1"/>
    <col min="10657" max="10657" width="33.28515625" style="180" customWidth="1"/>
    <col min="10658" max="10658" width="0.28515625" style="180" customWidth="1"/>
    <col min="10659" max="10659" width="37" style="180" customWidth="1"/>
    <col min="10660" max="10660" width="46" style="180" customWidth="1"/>
    <col min="10661" max="10661" width="38.28515625" style="180" customWidth="1"/>
    <col min="10662" max="10662" width="39.85546875" style="180" customWidth="1"/>
    <col min="10663" max="10663" width="34.7109375" style="180" customWidth="1"/>
    <col min="10664" max="10664" width="42" style="180" customWidth="1"/>
    <col min="10665" max="10665" width="17" style="180" customWidth="1"/>
    <col min="10666" max="10666" width="37.28515625" style="180" customWidth="1"/>
    <col min="10667" max="10667" width="38.28515625" style="180" customWidth="1"/>
    <col min="10668" max="10668" width="40.42578125" style="180" customWidth="1"/>
    <col min="10669" max="10669" width="34.7109375" style="180" customWidth="1"/>
    <col min="10670" max="10670" width="42" style="180" customWidth="1"/>
    <col min="10671" max="10671" width="11.28515625" style="180" customWidth="1"/>
    <col min="10672" max="10672" width="37.28515625" style="180" customWidth="1"/>
    <col min="10673" max="10673" width="33.42578125" style="180" customWidth="1"/>
    <col min="10674" max="10674" width="38.28515625" style="180" customWidth="1"/>
    <col min="10675" max="10675" width="34.7109375" style="180" customWidth="1"/>
    <col min="10676" max="10676" width="42" style="180" customWidth="1"/>
    <col min="10677" max="10677" width="9.140625" style="180"/>
    <col min="10678" max="10678" width="38.28515625" style="180" customWidth="1"/>
    <col min="10679" max="10684" width="34.7109375" style="180" customWidth="1"/>
    <col min="10685" max="10685" width="42" style="180" customWidth="1"/>
    <col min="10686" max="10686" width="39.5703125" style="180" customWidth="1"/>
    <col min="10687" max="10687" width="38.5703125" style="180" customWidth="1"/>
    <col min="10688" max="10692" width="38.140625" style="180" customWidth="1"/>
    <col min="10693" max="10693" width="39" style="180" customWidth="1"/>
    <col min="10694" max="10694" width="9.140625" style="180"/>
    <col min="10695" max="10695" width="38.85546875" style="180" customWidth="1"/>
    <col min="10696" max="10696" width="38.28515625" style="180" customWidth="1"/>
    <col min="10697" max="10701" width="39.7109375" style="180" customWidth="1"/>
    <col min="10702" max="10702" width="33.28515625" style="180" customWidth="1"/>
    <col min="10703" max="10703" width="41.28515625" style="180" customWidth="1"/>
    <col min="10704" max="10704" width="40.28515625" style="180" customWidth="1"/>
    <col min="10705" max="10709" width="37.7109375" style="180" customWidth="1"/>
    <col min="10710" max="10710" width="38.42578125" style="180" customWidth="1"/>
    <col min="10711" max="10711" width="9.140625" style="180"/>
    <col min="10712" max="10712" width="11.42578125" style="180" customWidth="1"/>
    <col min="10713" max="10713" width="9.140625" style="180"/>
    <col min="10714" max="10715" width="37.7109375" style="180" customWidth="1"/>
    <col min="10716" max="10717" width="35" style="180" customWidth="1"/>
    <col min="10718" max="10718" width="39.85546875" style="180" customWidth="1"/>
    <col min="10719" max="10719" width="35" style="180" customWidth="1"/>
    <col min="10720" max="10720" width="39.85546875" style="180" customWidth="1"/>
    <col min="10721" max="10721" width="36.28515625" style="180" customWidth="1"/>
    <col min="10722" max="10722" width="40.140625" style="180" customWidth="1"/>
    <col min="10723" max="10723" width="9.140625" style="180"/>
    <col min="10724" max="10724" width="28.5703125" style="180" customWidth="1"/>
    <col min="10725" max="10725" width="33.7109375" style="180" customWidth="1"/>
    <col min="10726" max="10726" width="29.85546875" style="180" customWidth="1"/>
    <col min="10727" max="10727" width="27.7109375" style="180" customWidth="1"/>
    <col min="10728" max="10729" width="28.5703125" style="180" customWidth="1"/>
    <col min="10730" max="10730" width="36.42578125" style="180" customWidth="1"/>
    <col min="10731" max="10731" width="31.5703125" style="180" customWidth="1"/>
    <col min="10732" max="10733" width="28.5703125" style="180" customWidth="1"/>
    <col min="10734" max="10734" width="9.140625" style="180"/>
    <col min="10735" max="10735" width="25.5703125" style="180" customWidth="1"/>
    <col min="10736" max="10736" width="38" style="180" customWidth="1"/>
    <col min="10737" max="10737" width="27.7109375" style="180" customWidth="1"/>
    <col min="10738" max="10739" width="28.140625" style="180" customWidth="1"/>
    <col min="10740" max="10740" width="28.5703125" style="180" customWidth="1"/>
    <col min="10741" max="10890" width="9.140625" style="180"/>
    <col min="10891" max="10891" width="163.7109375" style="180" customWidth="1"/>
    <col min="10892" max="10892" width="63.85546875" style="180" customWidth="1"/>
    <col min="10893" max="10894" width="26.5703125" style="180" customWidth="1"/>
    <col min="10895" max="10895" width="28.140625" style="180" customWidth="1"/>
    <col min="10896" max="10896" width="68.7109375" style="180" customWidth="1"/>
    <col min="10897" max="10898" width="42.7109375" style="180" customWidth="1"/>
    <col min="10899" max="10899" width="39.42578125" style="180" customWidth="1"/>
    <col min="10900" max="10900" width="33" style="180" customWidth="1"/>
    <col min="10901" max="10901" width="41.7109375" style="180" customWidth="1"/>
    <col min="10902" max="10902" width="36.42578125" style="180" customWidth="1"/>
    <col min="10903" max="10903" width="43" style="180" customWidth="1"/>
    <col min="10904" max="10904" width="46.42578125" style="180" customWidth="1"/>
    <col min="10905" max="10905" width="18.28515625" style="180" customWidth="1"/>
    <col min="10906" max="10906" width="43.7109375" style="180" customWidth="1"/>
    <col min="10907" max="10907" width="39.85546875" style="180" customWidth="1"/>
    <col min="10908" max="10908" width="36.42578125" style="180" customWidth="1"/>
    <col min="10909" max="10909" width="39.85546875" style="180" customWidth="1"/>
    <col min="10910" max="10910" width="42" style="180" customWidth="1"/>
    <col min="10911" max="10911" width="45.140625" style="180" customWidth="1"/>
    <col min="10912" max="10912" width="55.85546875" style="180" customWidth="1"/>
    <col min="10913" max="10913" width="33.28515625" style="180" customWidth="1"/>
    <col min="10914" max="10914" width="0.28515625" style="180" customWidth="1"/>
    <col min="10915" max="10915" width="37" style="180" customWidth="1"/>
    <col min="10916" max="10916" width="46" style="180" customWidth="1"/>
    <col min="10917" max="10917" width="38.28515625" style="180" customWidth="1"/>
    <col min="10918" max="10918" width="39.85546875" style="180" customWidth="1"/>
    <col min="10919" max="10919" width="34.7109375" style="180" customWidth="1"/>
    <col min="10920" max="10920" width="42" style="180" customWidth="1"/>
    <col min="10921" max="10921" width="17" style="180" customWidth="1"/>
    <col min="10922" max="10922" width="37.28515625" style="180" customWidth="1"/>
    <col min="10923" max="10923" width="38.28515625" style="180" customWidth="1"/>
    <col min="10924" max="10924" width="40.42578125" style="180" customWidth="1"/>
    <col min="10925" max="10925" width="34.7109375" style="180" customWidth="1"/>
    <col min="10926" max="10926" width="42" style="180" customWidth="1"/>
    <col min="10927" max="10927" width="11.28515625" style="180" customWidth="1"/>
    <col min="10928" max="10928" width="37.28515625" style="180" customWidth="1"/>
    <col min="10929" max="10929" width="33.42578125" style="180" customWidth="1"/>
    <col min="10930" max="10930" width="38.28515625" style="180" customWidth="1"/>
    <col min="10931" max="10931" width="34.7109375" style="180" customWidth="1"/>
    <col min="10932" max="10932" width="42" style="180" customWidth="1"/>
    <col min="10933" max="10933" width="9.140625" style="180"/>
    <col min="10934" max="10934" width="38.28515625" style="180" customWidth="1"/>
    <col min="10935" max="10940" width="34.7109375" style="180" customWidth="1"/>
    <col min="10941" max="10941" width="42" style="180" customWidth="1"/>
    <col min="10942" max="10942" width="39.5703125" style="180" customWidth="1"/>
    <col min="10943" max="10943" width="38.5703125" style="180" customWidth="1"/>
    <col min="10944" max="10948" width="38.140625" style="180" customWidth="1"/>
    <col min="10949" max="10949" width="39" style="180" customWidth="1"/>
    <col min="10950" max="10950" width="9.140625" style="180"/>
    <col min="10951" max="10951" width="38.85546875" style="180" customWidth="1"/>
    <col min="10952" max="10952" width="38.28515625" style="180" customWidth="1"/>
    <col min="10953" max="10957" width="39.7109375" style="180" customWidth="1"/>
    <col min="10958" max="10958" width="33.28515625" style="180" customWidth="1"/>
    <col min="10959" max="10959" width="41.28515625" style="180" customWidth="1"/>
    <col min="10960" max="10960" width="40.28515625" style="180" customWidth="1"/>
    <col min="10961" max="10965" width="37.7109375" style="180" customWidth="1"/>
    <col min="10966" max="10966" width="38.42578125" style="180" customWidth="1"/>
    <col min="10967" max="10967" width="9.140625" style="180"/>
    <col min="10968" max="10968" width="11.42578125" style="180" customWidth="1"/>
    <col min="10969" max="10969" width="9.140625" style="180"/>
    <col min="10970" max="10971" width="37.7109375" style="180" customWidth="1"/>
    <col min="10972" max="10973" width="35" style="180" customWidth="1"/>
    <col min="10974" max="10974" width="39.85546875" style="180" customWidth="1"/>
    <col min="10975" max="10975" width="35" style="180" customWidth="1"/>
    <col min="10976" max="10976" width="39.85546875" style="180" customWidth="1"/>
    <col min="10977" max="10977" width="36.28515625" style="180" customWidth="1"/>
    <col min="10978" max="10978" width="40.140625" style="180" customWidth="1"/>
    <col min="10979" max="10979" width="9.140625" style="180"/>
    <col min="10980" max="10980" width="28.5703125" style="180" customWidth="1"/>
    <col min="10981" max="10981" width="33.7109375" style="180" customWidth="1"/>
    <col min="10982" max="10982" width="29.85546875" style="180" customWidth="1"/>
    <col min="10983" max="10983" width="27.7109375" style="180" customWidth="1"/>
    <col min="10984" max="10985" width="28.5703125" style="180" customWidth="1"/>
    <col min="10986" max="10986" width="36.42578125" style="180" customWidth="1"/>
    <col min="10987" max="10987" width="31.5703125" style="180" customWidth="1"/>
    <col min="10988" max="10989" width="28.5703125" style="180" customWidth="1"/>
    <col min="10990" max="10990" width="9.140625" style="180"/>
    <col min="10991" max="10991" width="25.5703125" style="180" customWidth="1"/>
    <col min="10992" max="10992" width="38" style="180" customWidth="1"/>
    <col min="10993" max="10993" width="27.7109375" style="180" customWidth="1"/>
    <col min="10994" max="10995" width="28.140625" style="180" customWidth="1"/>
    <col min="10996" max="10996" width="28.5703125" style="180" customWidth="1"/>
    <col min="10997" max="11146" width="9.140625" style="180"/>
    <col min="11147" max="11147" width="163.7109375" style="180" customWidth="1"/>
    <col min="11148" max="11148" width="63.85546875" style="180" customWidth="1"/>
    <col min="11149" max="11150" width="26.5703125" style="180" customWidth="1"/>
    <col min="11151" max="11151" width="28.140625" style="180" customWidth="1"/>
    <col min="11152" max="11152" width="68.7109375" style="180" customWidth="1"/>
    <col min="11153" max="11154" width="42.7109375" style="180" customWidth="1"/>
    <col min="11155" max="11155" width="39.42578125" style="180" customWidth="1"/>
    <col min="11156" max="11156" width="33" style="180" customWidth="1"/>
    <col min="11157" max="11157" width="41.7109375" style="180" customWidth="1"/>
    <col min="11158" max="11158" width="36.42578125" style="180" customWidth="1"/>
    <col min="11159" max="11159" width="43" style="180" customWidth="1"/>
    <col min="11160" max="11160" width="46.42578125" style="180" customWidth="1"/>
    <col min="11161" max="11161" width="18.28515625" style="180" customWidth="1"/>
    <col min="11162" max="11162" width="43.7109375" style="180" customWidth="1"/>
    <col min="11163" max="11163" width="39.85546875" style="180" customWidth="1"/>
    <col min="11164" max="11164" width="36.42578125" style="180" customWidth="1"/>
    <col min="11165" max="11165" width="39.85546875" style="180" customWidth="1"/>
    <col min="11166" max="11166" width="42" style="180" customWidth="1"/>
    <col min="11167" max="11167" width="45.140625" style="180" customWidth="1"/>
    <col min="11168" max="11168" width="55.85546875" style="180" customWidth="1"/>
    <col min="11169" max="11169" width="33.28515625" style="180" customWidth="1"/>
    <col min="11170" max="11170" width="0.28515625" style="180" customWidth="1"/>
    <col min="11171" max="11171" width="37" style="180" customWidth="1"/>
    <col min="11172" max="11172" width="46" style="180" customWidth="1"/>
    <col min="11173" max="11173" width="38.28515625" style="180" customWidth="1"/>
    <col min="11174" max="11174" width="39.85546875" style="180" customWidth="1"/>
    <col min="11175" max="11175" width="34.7109375" style="180" customWidth="1"/>
    <col min="11176" max="11176" width="42" style="180" customWidth="1"/>
    <col min="11177" max="11177" width="17" style="180" customWidth="1"/>
    <col min="11178" max="11178" width="37.28515625" style="180" customWidth="1"/>
    <col min="11179" max="11179" width="38.28515625" style="180" customWidth="1"/>
    <col min="11180" max="11180" width="40.42578125" style="180" customWidth="1"/>
    <col min="11181" max="11181" width="34.7109375" style="180" customWidth="1"/>
    <col min="11182" max="11182" width="42" style="180" customWidth="1"/>
    <col min="11183" max="11183" width="11.28515625" style="180" customWidth="1"/>
    <col min="11184" max="11184" width="37.28515625" style="180" customWidth="1"/>
    <col min="11185" max="11185" width="33.42578125" style="180" customWidth="1"/>
    <col min="11186" max="11186" width="38.28515625" style="180" customWidth="1"/>
    <col min="11187" max="11187" width="34.7109375" style="180" customWidth="1"/>
    <col min="11188" max="11188" width="42" style="180" customWidth="1"/>
    <col min="11189" max="11189" width="9.140625" style="180"/>
    <col min="11190" max="11190" width="38.28515625" style="180" customWidth="1"/>
    <col min="11191" max="11196" width="34.7109375" style="180" customWidth="1"/>
    <col min="11197" max="11197" width="42" style="180" customWidth="1"/>
    <col min="11198" max="11198" width="39.5703125" style="180" customWidth="1"/>
    <col min="11199" max="11199" width="38.5703125" style="180" customWidth="1"/>
    <col min="11200" max="11204" width="38.140625" style="180" customWidth="1"/>
    <col min="11205" max="11205" width="39" style="180" customWidth="1"/>
    <col min="11206" max="11206" width="9.140625" style="180"/>
    <col min="11207" max="11207" width="38.85546875" style="180" customWidth="1"/>
    <col min="11208" max="11208" width="38.28515625" style="180" customWidth="1"/>
    <col min="11209" max="11213" width="39.7109375" style="180" customWidth="1"/>
    <col min="11214" max="11214" width="33.28515625" style="180" customWidth="1"/>
    <col min="11215" max="11215" width="41.28515625" style="180" customWidth="1"/>
    <col min="11216" max="11216" width="40.28515625" style="180" customWidth="1"/>
    <col min="11217" max="11221" width="37.7109375" style="180" customWidth="1"/>
    <col min="11222" max="11222" width="38.42578125" style="180" customWidth="1"/>
    <col min="11223" max="11223" width="9.140625" style="180"/>
    <col min="11224" max="11224" width="11.42578125" style="180" customWidth="1"/>
    <col min="11225" max="11225" width="9.140625" style="180"/>
    <col min="11226" max="11227" width="37.7109375" style="180" customWidth="1"/>
    <col min="11228" max="11229" width="35" style="180" customWidth="1"/>
    <col min="11230" max="11230" width="39.85546875" style="180" customWidth="1"/>
    <col min="11231" max="11231" width="35" style="180" customWidth="1"/>
    <col min="11232" max="11232" width="39.85546875" style="180" customWidth="1"/>
    <col min="11233" max="11233" width="36.28515625" style="180" customWidth="1"/>
    <col min="11234" max="11234" width="40.140625" style="180" customWidth="1"/>
    <col min="11235" max="11235" width="9.140625" style="180"/>
    <col min="11236" max="11236" width="28.5703125" style="180" customWidth="1"/>
    <col min="11237" max="11237" width="33.7109375" style="180" customWidth="1"/>
    <col min="11238" max="11238" width="29.85546875" style="180" customWidth="1"/>
    <col min="11239" max="11239" width="27.7109375" style="180" customWidth="1"/>
    <col min="11240" max="11241" width="28.5703125" style="180" customWidth="1"/>
    <col min="11242" max="11242" width="36.42578125" style="180" customWidth="1"/>
    <col min="11243" max="11243" width="31.5703125" style="180" customWidth="1"/>
    <col min="11244" max="11245" width="28.5703125" style="180" customWidth="1"/>
    <col min="11246" max="11246" width="9.140625" style="180"/>
    <col min="11247" max="11247" width="25.5703125" style="180" customWidth="1"/>
    <col min="11248" max="11248" width="38" style="180" customWidth="1"/>
    <col min="11249" max="11249" width="27.7109375" style="180" customWidth="1"/>
    <col min="11250" max="11251" width="28.140625" style="180" customWidth="1"/>
    <col min="11252" max="11252" width="28.5703125" style="180" customWidth="1"/>
    <col min="11253" max="11402" width="9.140625" style="180"/>
    <col min="11403" max="11403" width="163.7109375" style="180" customWidth="1"/>
    <col min="11404" max="11404" width="63.85546875" style="180" customWidth="1"/>
    <col min="11405" max="11406" width="26.5703125" style="180" customWidth="1"/>
    <col min="11407" max="11407" width="28.140625" style="180" customWidth="1"/>
    <col min="11408" max="11408" width="68.7109375" style="180" customWidth="1"/>
    <col min="11409" max="11410" width="42.7109375" style="180" customWidth="1"/>
    <col min="11411" max="11411" width="39.42578125" style="180" customWidth="1"/>
    <col min="11412" max="11412" width="33" style="180" customWidth="1"/>
    <col min="11413" max="11413" width="41.7109375" style="180" customWidth="1"/>
    <col min="11414" max="11414" width="36.42578125" style="180" customWidth="1"/>
    <col min="11415" max="11415" width="43" style="180" customWidth="1"/>
    <col min="11416" max="11416" width="46.42578125" style="180" customWidth="1"/>
    <col min="11417" max="11417" width="18.28515625" style="180" customWidth="1"/>
    <col min="11418" max="11418" width="43.7109375" style="180" customWidth="1"/>
    <col min="11419" max="11419" width="39.85546875" style="180" customWidth="1"/>
    <col min="11420" max="11420" width="36.42578125" style="180" customWidth="1"/>
    <col min="11421" max="11421" width="39.85546875" style="180" customWidth="1"/>
    <col min="11422" max="11422" width="42" style="180" customWidth="1"/>
    <col min="11423" max="11423" width="45.140625" style="180" customWidth="1"/>
    <col min="11424" max="11424" width="55.85546875" style="180" customWidth="1"/>
    <col min="11425" max="11425" width="33.28515625" style="180" customWidth="1"/>
    <col min="11426" max="11426" width="0.28515625" style="180" customWidth="1"/>
    <col min="11427" max="11427" width="37" style="180" customWidth="1"/>
    <col min="11428" max="11428" width="46" style="180" customWidth="1"/>
    <col min="11429" max="11429" width="38.28515625" style="180" customWidth="1"/>
    <col min="11430" max="11430" width="39.85546875" style="180" customWidth="1"/>
    <col min="11431" max="11431" width="34.7109375" style="180" customWidth="1"/>
    <col min="11432" max="11432" width="42" style="180" customWidth="1"/>
    <col min="11433" max="11433" width="17" style="180" customWidth="1"/>
    <col min="11434" max="11434" width="37.28515625" style="180" customWidth="1"/>
    <col min="11435" max="11435" width="38.28515625" style="180" customWidth="1"/>
    <col min="11436" max="11436" width="40.42578125" style="180" customWidth="1"/>
    <col min="11437" max="11437" width="34.7109375" style="180" customWidth="1"/>
    <col min="11438" max="11438" width="42" style="180" customWidth="1"/>
    <col min="11439" max="11439" width="11.28515625" style="180" customWidth="1"/>
    <col min="11440" max="11440" width="37.28515625" style="180" customWidth="1"/>
    <col min="11441" max="11441" width="33.42578125" style="180" customWidth="1"/>
    <col min="11442" max="11442" width="38.28515625" style="180" customWidth="1"/>
    <col min="11443" max="11443" width="34.7109375" style="180" customWidth="1"/>
    <col min="11444" max="11444" width="42" style="180" customWidth="1"/>
    <col min="11445" max="11445" width="9.140625" style="180"/>
    <col min="11446" max="11446" width="38.28515625" style="180" customWidth="1"/>
    <col min="11447" max="11452" width="34.7109375" style="180" customWidth="1"/>
    <col min="11453" max="11453" width="42" style="180" customWidth="1"/>
    <col min="11454" max="11454" width="39.5703125" style="180" customWidth="1"/>
    <col min="11455" max="11455" width="38.5703125" style="180" customWidth="1"/>
    <col min="11456" max="11460" width="38.140625" style="180" customWidth="1"/>
    <col min="11461" max="11461" width="39" style="180" customWidth="1"/>
    <col min="11462" max="11462" width="9.140625" style="180"/>
    <col min="11463" max="11463" width="38.85546875" style="180" customWidth="1"/>
    <col min="11464" max="11464" width="38.28515625" style="180" customWidth="1"/>
    <col min="11465" max="11469" width="39.7109375" style="180" customWidth="1"/>
    <col min="11470" max="11470" width="33.28515625" style="180" customWidth="1"/>
    <col min="11471" max="11471" width="41.28515625" style="180" customWidth="1"/>
    <col min="11472" max="11472" width="40.28515625" style="180" customWidth="1"/>
    <col min="11473" max="11477" width="37.7109375" style="180" customWidth="1"/>
    <col min="11478" max="11478" width="38.42578125" style="180" customWidth="1"/>
    <col min="11479" max="11479" width="9.140625" style="180"/>
    <col min="11480" max="11480" width="11.42578125" style="180" customWidth="1"/>
    <col min="11481" max="11481" width="9.140625" style="180"/>
    <col min="11482" max="11483" width="37.7109375" style="180" customWidth="1"/>
    <col min="11484" max="11485" width="35" style="180" customWidth="1"/>
    <col min="11486" max="11486" width="39.85546875" style="180" customWidth="1"/>
    <col min="11487" max="11487" width="35" style="180" customWidth="1"/>
    <col min="11488" max="11488" width="39.85546875" style="180" customWidth="1"/>
    <col min="11489" max="11489" width="36.28515625" style="180" customWidth="1"/>
    <col min="11490" max="11490" width="40.140625" style="180" customWidth="1"/>
    <col min="11491" max="11491" width="9.140625" style="180"/>
    <col min="11492" max="11492" width="28.5703125" style="180" customWidth="1"/>
    <col min="11493" max="11493" width="33.7109375" style="180" customWidth="1"/>
    <col min="11494" max="11494" width="29.85546875" style="180" customWidth="1"/>
    <col min="11495" max="11495" width="27.7109375" style="180" customWidth="1"/>
    <col min="11496" max="11497" width="28.5703125" style="180" customWidth="1"/>
    <col min="11498" max="11498" width="36.42578125" style="180" customWidth="1"/>
    <col min="11499" max="11499" width="31.5703125" style="180" customWidth="1"/>
    <col min="11500" max="11501" width="28.5703125" style="180" customWidth="1"/>
    <col min="11502" max="11502" width="9.140625" style="180"/>
    <col min="11503" max="11503" width="25.5703125" style="180" customWidth="1"/>
    <col min="11504" max="11504" width="38" style="180" customWidth="1"/>
    <col min="11505" max="11505" width="27.7109375" style="180" customWidth="1"/>
    <col min="11506" max="11507" width="28.140625" style="180" customWidth="1"/>
    <col min="11508" max="11508" width="28.5703125" style="180" customWidth="1"/>
    <col min="11509" max="11658" width="9.140625" style="180"/>
    <col min="11659" max="11659" width="163.7109375" style="180" customWidth="1"/>
    <col min="11660" max="11660" width="63.85546875" style="180" customWidth="1"/>
    <col min="11661" max="11662" width="26.5703125" style="180" customWidth="1"/>
    <col min="11663" max="11663" width="28.140625" style="180" customWidth="1"/>
    <col min="11664" max="11664" width="68.7109375" style="180" customWidth="1"/>
    <col min="11665" max="11666" width="42.7109375" style="180" customWidth="1"/>
    <col min="11667" max="11667" width="39.42578125" style="180" customWidth="1"/>
    <col min="11668" max="11668" width="33" style="180" customWidth="1"/>
    <col min="11669" max="11669" width="41.7109375" style="180" customWidth="1"/>
    <col min="11670" max="11670" width="36.42578125" style="180" customWidth="1"/>
    <col min="11671" max="11671" width="43" style="180" customWidth="1"/>
    <col min="11672" max="11672" width="46.42578125" style="180" customWidth="1"/>
    <col min="11673" max="11673" width="18.28515625" style="180" customWidth="1"/>
    <col min="11674" max="11674" width="43.7109375" style="180" customWidth="1"/>
    <col min="11675" max="11675" width="39.85546875" style="180" customWidth="1"/>
    <col min="11676" max="11676" width="36.42578125" style="180" customWidth="1"/>
    <col min="11677" max="11677" width="39.85546875" style="180" customWidth="1"/>
    <col min="11678" max="11678" width="42" style="180" customWidth="1"/>
    <col min="11679" max="11679" width="45.140625" style="180" customWidth="1"/>
    <col min="11680" max="11680" width="55.85546875" style="180" customWidth="1"/>
    <col min="11681" max="11681" width="33.28515625" style="180" customWidth="1"/>
    <col min="11682" max="11682" width="0.28515625" style="180" customWidth="1"/>
    <col min="11683" max="11683" width="37" style="180" customWidth="1"/>
    <col min="11684" max="11684" width="46" style="180" customWidth="1"/>
    <col min="11685" max="11685" width="38.28515625" style="180" customWidth="1"/>
    <col min="11686" max="11686" width="39.85546875" style="180" customWidth="1"/>
    <col min="11687" max="11687" width="34.7109375" style="180" customWidth="1"/>
    <col min="11688" max="11688" width="42" style="180" customWidth="1"/>
    <col min="11689" max="11689" width="17" style="180" customWidth="1"/>
    <col min="11690" max="11690" width="37.28515625" style="180" customWidth="1"/>
    <col min="11691" max="11691" width="38.28515625" style="180" customWidth="1"/>
    <col min="11692" max="11692" width="40.42578125" style="180" customWidth="1"/>
    <col min="11693" max="11693" width="34.7109375" style="180" customWidth="1"/>
    <col min="11694" max="11694" width="42" style="180" customWidth="1"/>
    <col min="11695" max="11695" width="11.28515625" style="180" customWidth="1"/>
    <col min="11696" max="11696" width="37.28515625" style="180" customWidth="1"/>
    <col min="11697" max="11697" width="33.42578125" style="180" customWidth="1"/>
    <col min="11698" max="11698" width="38.28515625" style="180" customWidth="1"/>
    <col min="11699" max="11699" width="34.7109375" style="180" customWidth="1"/>
    <col min="11700" max="11700" width="42" style="180" customWidth="1"/>
    <col min="11701" max="11701" width="9.140625" style="180"/>
    <col min="11702" max="11702" width="38.28515625" style="180" customWidth="1"/>
    <col min="11703" max="11708" width="34.7109375" style="180" customWidth="1"/>
    <col min="11709" max="11709" width="42" style="180" customWidth="1"/>
    <col min="11710" max="11710" width="39.5703125" style="180" customWidth="1"/>
    <col min="11711" max="11711" width="38.5703125" style="180" customWidth="1"/>
    <col min="11712" max="11716" width="38.140625" style="180" customWidth="1"/>
    <col min="11717" max="11717" width="39" style="180" customWidth="1"/>
    <col min="11718" max="11718" width="9.140625" style="180"/>
    <col min="11719" max="11719" width="38.85546875" style="180" customWidth="1"/>
    <col min="11720" max="11720" width="38.28515625" style="180" customWidth="1"/>
    <col min="11721" max="11725" width="39.7109375" style="180" customWidth="1"/>
    <col min="11726" max="11726" width="33.28515625" style="180" customWidth="1"/>
    <col min="11727" max="11727" width="41.28515625" style="180" customWidth="1"/>
    <col min="11728" max="11728" width="40.28515625" style="180" customWidth="1"/>
    <col min="11729" max="11733" width="37.7109375" style="180" customWidth="1"/>
    <col min="11734" max="11734" width="38.42578125" style="180" customWidth="1"/>
    <col min="11735" max="11735" width="9.140625" style="180"/>
    <col min="11736" max="11736" width="11.42578125" style="180" customWidth="1"/>
    <col min="11737" max="11737" width="9.140625" style="180"/>
    <col min="11738" max="11739" width="37.7109375" style="180" customWidth="1"/>
    <col min="11740" max="11741" width="35" style="180" customWidth="1"/>
    <col min="11742" max="11742" width="39.85546875" style="180" customWidth="1"/>
    <col min="11743" max="11743" width="35" style="180" customWidth="1"/>
    <col min="11744" max="11744" width="39.85546875" style="180" customWidth="1"/>
    <col min="11745" max="11745" width="36.28515625" style="180" customWidth="1"/>
    <col min="11746" max="11746" width="40.140625" style="180" customWidth="1"/>
    <col min="11747" max="11747" width="9.140625" style="180"/>
    <col min="11748" max="11748" width="28.5703125" style="180" customWidth="1"/>
    <col min="11749" max="11749" width="33.7109375" style="180" customWidth="1"/>
    <col min="11750" max="11750" width="29.85546875" style="180" customWidth="1"/>
    <col min="11751" max="11751" width="27.7109375" style="180" customWidth="1"/>
    <col min="11752" max="11753" width="28.5703125" style="180" customWidth="1"/>
    <col min="11754" max="11754" width="36.42578125" style="180" customWidth="1"/>
    <col min="11755" max="11755" width="31.5703125" style="180" customWidth="1"/>
    <col min="11756" max="11757" width="28.5703125" style="180" customWidth="1"/>
    <col min="11758" max="11758" width="9.140625" style="180"/>
    <col min="11759" max="11759" width="25.5703125" style="180" customWidth="1"/>
    <col min="11760" max="11760" width="38" style="180" customWidth="1"/>
    <col min="11761" max="11761" width="27.7109375" style="180" customWidth="1"/>
    <col min="11762" max="11763" width="28.140625" style="180" customWidth="1"/>
    <col min="11764" max="11764" width="28.5703125" style="180" customWidth="1"/>
    <col min="11765" max="11914" width="9.140625" style="180"/>
    <col min="11915" max="11915" width="163.7109375" style="180" customWidth="1"/>
    <col min="11916" max="11916" width="63.85546875" style="180" customWidth="1"/>
    <col min="11917" max="11918" width="26.5703125" style="180" customWidth="1"/>
    <col min="11919" max="11919" width="28.140625" style="180" customWidth="1"/>
    <col min="11920" max="11920" width="68.7109375" style="180" customWidth="1"/>
    <col min="11921" max="11922" width="42.7109375" style="180" customWidth="1"/>
    <col min="11923" max="11923" width="39.42578125" style="180" customWidth="1"/>
    <col min="11924" max="11924" width="33" style="180" customWidth="1"/>
    <col min="11925" max="11925" width="41.7109375" style="180" customWidth="1"/>
    <col min="11926" max="11926" width="36.42578125" style="180" customWidth="1"/>
    <col min="11927" max="11927" width="43" style="180" customWidth="1"/>
    <col min="11928" max="11928" width="46.42578125" style="180" customWidth="1"/>
    <col min="11929" max="11929" width="18.28515625" style="180" customWidth="1"/>
    <col min="11930" max="11930" width="43.7109375" style="180" customWidth="1"/>
    <col min="11931" max="11931" width="39.85546875" style="180" customWidth="1"/>
    <col min="11932" max="11932" width="36.42578125" style="180" customWidth="1"/>
    <col min="11933" max="11933" width="39.85546875" style="180" customWidth="1"/>
    <col min="11934" max="11934" width="42" style="180" customWidth="1"/>
    <col min="11935" max="11935" width="45.140625" style="180" customWidth="1"/>
    <col min="11936" max="11936" width="55.85546875" style="180" customWidth="1"/>
    <col min="11937" max="11937" width="33.28515625" style="180" customWidth="1"/>
    <col min="11938" max="11938" width="0.28515625" style="180" customWidth="1"/>
    <col min="11939" max="11939" width="37" style="180" customWidth="1"/>
    <col min="11940" max="11940" width="46" style="180" customWidth="1"/>
    <col min="11941" max="11941" width="38.28515625" style="180" customWidth="1"/>
    <col min="11942" max="11942" width="39.85546875" style="180" customWidth="1"/>
    <col min="11943" max="11943" width="34.7109375" style="180" customWidth="1"/>
    <col min="11944" max="11944" width="42" style="180" customWidth="1"/>
    <col min="11945" max="11945" width="17" style="180" customWidth="1"/>
    <col min="11946" max="11946" width="37.28515625" style="180" customWidth="1"/>
    <col min="11947" max="11947" width="38.28515625" style="180" customWidth="1"/>
    <col min="11948" max="11948" width="40.42578125" style="180" customWidth="1"/>
    <col min="11949" max="11949" width="34.7109375" style="180" customWidth="1"/>
    <col min="11950" max="11950" width="42" style="180" customWidth="1"/>
    <col min="11951" max="11951" width="11.28515625" style="180" customWidth="1"/>
    <col min="11952" max="11952" width="37.28515625" style="180" customWidth="1"/>
    <col min="11953" max="11953" width="33.42578125" style="180" customWidth="1"/>
    <col min="11954" max="11954" width="38.28515625" style="180" customWidth="1"/>
    <col min="11955" max="11955" width="34.7109375" style="180" customWidth="1"/>
    <col min="11956" max="11956" width="42" style="180" customWidth="1"/>
    <col min="11957" max="11957" width="9.140625" style="180"/>
    <col min="11958" max="11958" width="38.28515625" style="180" customWidth="1"/>
    <col min="11959" max="11964" width="34.7109375" style="180" customWidth="1"/>
    <col min="11965" max="11965" width="42" style="180" customWidth="1"/>
    <col min="11966" max="11966" width="39.5703125" style="180" customWidth="1"/>
    <col min="11967" max="11967" width="38.5703125" style="180" customWidth="1"/>
    <col min="11968" max="11972" width="38.140625" style="180" customWidth="1"/>
    <col min="11973" max="11973" width="39" style="180" customWidth="1"/>
    <col min="11974" max="11974" width="9.140625" style="180"/>
    <col min="11975" max="11975" width="38.85546875" style="180" customWidth="1"/>
    <col min="11976" max="11976" width="38.28515625" style="180" customWidth="1"/>
    <col min="11977" max="11981" width="39.7109375" style="180" customWidth="1"/>
    <col min="11982" max="11982" width="33.28515625" style="180" customWidth="1"/>
    <col min="11983" max="11983" width="41.28515625" style="180" customWidth="1"/>
    <col min="11984" max="11984" width="40.28515625" style="180" customWidth="1"/>
    <col min="11985" max="11989" width="37.7109375" style="180" customWidth="1"/>
    <col min="11990" max="11990" width="38.42578125" style="180" customWidth="1"/>
    <col min="11991" max="11991" width="9.140625" style="180"/>
    <col min="11992" max="11992" width="11.42578125" style="180" customWidth="1"/>
    <col min="11993" max="11993" width="9.140625" style="180"/>
    <col min="11994" max="11995" width="37.7109375" style="180" customWidth="1"/>
    <col min="11996" max="11997" width="35" style="180" customWidth="1"/>
    <col min="11998" max="11998" width="39.85546875" style="180" customWidth="1"/>
    <col min="11999" max="11999" width="35" style="180" customWidth="1"/>
    <col min="12000" max="12000" width="39.85546875" style="180" customWidth="1"/>
    <col min="12001" max="12001" width="36.28515625" style="180" customWidth="1"/>
    <col min="12002" max="12002" width="40.140625" style="180" customWidth="1"/>
    <col min="12003" max="12003" width="9.140625" style="180"/>
    <col min="12004" max="12004" width="28.5703125" style="180" customWidth="1"/>
    <col min="12005" max="12005" width="33.7109375" style="180" customWidth="1"/>
    <col min="12006" max="12006" width="29.85546875" style="180" customWidth="1"/>
    <col min="12007" max="12007" width="27.7109375" style="180" customWidth="1"/>
    <col min="12008" max="12009" width="28.5703125" style="180" customWidth="1"/>
    <col min="12010" max="12010" width="36.42578125" style="180" customWidth="1"/>
    <col min="12011" max="12011" width="31.5703125" style="180" customWidth="1"/>
    <col min="12012" max="12013" width="28.5703125" style="180" customWidth="1"/>
    <col min="12014" max="12014" width="9.140625" style="180"/>
    <col min="12015" max="12015" width="25.5703125" style="180" customWidth="1"/>
    <col min="12016" max="12016" width="38" style="180" customWidth="1"/>
    <col min="12017" max="12017" width="27.7109375" style="180" customWidth="1"/>
    <col min="12018" max="12019" width="28.140625" style="180" customWidth="1"/>
    <col min="12020" max="12020" width="28.5703125" style="180" customWidth="1"/>
    <col min="12021" max="12170" width="9.140625" style="180"/>
    <col min="12171" max="12171" width="163.7109375" style="180" customWidth="1"/>
    <col min="12172" max="12172" width="63.85546875" style="180" customWidth="1"/>
    <col min="12173" max="12174" width="26.5703125" style="180" customWidth="1"/>
    <col min="12175" max="12175" width="28.140625" style="180" customWidth="1"/>
    <col min="12176" max="12176" width="68.7109375" style="180" customWidth="1"/>
    <col min="12177" max="12178" width="42.7109375" style="180" customWidth="1"/>
    <col min="12179" max="12179" width="39.42578125" style="180" customWidth="1"/>
    <col min="12180" max="12180" width="33" style="180" customWidth="1"/>
    <col min="12181" max="12181" width="41.7109375" style="180" customWidth="1"/>
    <col min="12182" max="12182" width="36.42578125" style="180" customWidth="1"/>
    <col min="12183" max="12183" width="43" style="180" customWidth="1"/>
    <col min="12184" max="12184" width="46.42578125" style="180" customWidth="1"/>
    <col min="12185" max="12185" width="18.28515625" style="180" customWidth="1"/>
    <col min="12186" max="12186" width="43.7109375" style="180" customWidth="1"/>
    <col min="12187" max="12187" width="39.85546875" style="180" customWidth="1"/>
    <col min="12188" max="12188" width="36.42578125" style="180" customWidth="1"/>
    <col min="12189" max="12189" width="39.85546875" style="180" customWidth="1"/>
    <col min="12190" max="12190" width="42" style="180" customWidth="1"/>
    <col min="12191" max="12191" width="45.140625" style="180" customWidth="1"/>
    <col min="12192" max="12192" width="55.85546875" style="180" customWidth="1"/>
    <col min="12193" max="12193" width="33.28515625" style="180" customWidth="1"/>
    <col min="12194" max="12194" width="0.28515625" style="180" customWidth="1"/>
    <col min="12195" max="12195" width="37" style="180" customWidth="1"/>
    <col min="12196" max="12196" width="46" style="180" customWidth="1"/>
    <col min="12197" max="12197" width="38.28515625" style="180" customWidth="1"/>
    <col min="12198" max="12198" width="39.85546875" style="180" customWidth="1"/>
    <col min="12199" max="12199" width="34.7109375" style="180" customWidth="1"/>
    <col min="12200" max="12200" width="42" style="180" customWidth="1"/>
    <col min="12201" max="12201" width="17" style="180" customWidth="1"/>
    <col min="12202" max="12202" width="37.28515625" style="180" customWidth="1"/>
    <col min="12203" max="12203" width="38.28515625" style="180" customWidth="1"/>
    <col min="12204" max="12204" width="40.42578125" style="180" customWidth="1"/>
    <col min="12205" max="12205" width="34.7109375" style="180" customWidth="1"/>
    <col min="12206" max="12206" width="42" style="180" customWidth="1"/>
    <col min="12207" max="12207" width="11.28515625" style="180" customWidth="1"/>
    <col min="12208" max="12208" width="37.28515625" style="180" customWidth="1"/>
    <col min="12209" max="12209" width="33.42578125" style="180" customWidth="1"/>
    <col min="12210" max="12210" width="38.28515625" style="180" customWidth="1"/>
    <col min="12211" max="12211" width="34.7109375" style="180" customWidth="1"/>
    <col min="12212" max="12212" width="42" style="180" customWidth="1"/>
    <col min="12213" max="12213" width="9.140625" style="180"/>
    <col min="12214" max="12214" width="38.28515625" style="180" customWidth="1"/>
    <col min="12215" max="12220" width="34.7109375" style="180" customWidth="1"/>
    <col min="12221" max="12221" width="42" style="180" customWidth="1"/>
    <col min="12222" max="12222" width="39.5703125" style="180" customWidth="1"/>
    <col min="12223" max="12223" width="38.5703125" style="180" customWidth="1"/>
    <col min="12224" max="12228" width="38.140625" style="180" customWidth="1"/>
    <col min="12229" max="12229" width="39" style="180" customWidth="1"/>
    <col min="12230" max="12230" width="9.140625" style="180"/>
    <col min="12231" max="12231" width="38.85546875" style="180" customWidth="1"/>
    <col min="12232" max="12232" width="38.28515625" style="180" customWidth="1"/>
    <col min="12233" max="12237" width="39.7109375" style="180" customWidth="1"/>
    <col min="12238" max="12238" width="33.28515625" style="180" customWidth="1"/>
    <col min="12239" max="12239" width="41.28515625" style="180" customWidth="1"/>
    <col min="12240" max="12240" width="40.28515625" style="180" customWidth="1"/>
    <col min="12241" max="12245" width="37.7109375" style="180" customWidth="1"/>
    <col min="12246" max="12246" width="38.42578125" style="180" customWidth="1"/>
    <col min="12247" max="12247" width="9.140625" style="180"/>
    <col min="12248" max="12248" width="11.42578125" style="180" customWidth="1"/>
    <col min="12249" max="12249" width="9.140625" style="180"/>
    <col min="12250" max="12251" width="37.7109375" style="180" customWidth="1"/>
    <col min="12252" max="12253" width="35" style="180" customWidth="1"/>
    <col min="12254" max="12254" width="39.85546875" style="180" customWidth="1"/>
    <col min="12255" max="12255" width="35" style="180" customWidth="1"/>
    <col min="12256" max="12256" width="39.85546875" style="180" customWidth="1"/>
    <col min="12257" max="12257" width="36.28515625" style="180" customWidth="1"/>
    <col min="12258" max="12258" width="40.140625" style="180" customWidth="1"/>
    <col min="12259" max="12259" width="9.140625" style="180"/>
    <col min="12260" max="12260" width="28.5703125" style="180" customWidth="1"/>
    <col min="12261" max="12261" width="33.7109375" style="180" customWidth="1"/>
    <col min="12262" max="12262" width="29.85546875" style="180" customWidth="1"/>
    <col min="12263" max="12263" width="27.7109375" style="180" customWidth="1"/>
    <col min="12264" max="12265" width="28.5703125" style="180" customWidth="1"/>
    <col min="12266" max="12266" width="36.42578125" style="180" customWidth="1"/>
    <col min="12267" max="12267" width="31.5703125" style="180" customWidth="1"/>
    <col min="12268" max="12269" width="28.5703125" style="180" customWidth="1"/>
    <col min="12270" max="12270" width="9.140625" style="180"/>
    <col min="12271" max="12271" width="25.5703125" style="180" customWidth="1"/>
    <col min="12272" max="12272" width="38" style="180" customWidth="1"/>
    <col min="12273" max="12273" width="27.7109375" style="180" customWidth="1"/>
    <col min="12274" max="12275" width="28.140625" style="180" customWidth="1"/>
    <col min="12276" max="12276" width="28.5703125" style="180" customWidth="1"/>
    <col min="12277" max="12426" width="9.140625" style="180"/>
    <col min="12427" max="12427" width="163.7109375" style="180" customWidth="1"/>
    <col min="12428" max="12428" width="63.85546875" style="180" customWidth="1"/>
    <col min="12429" max="12430" width="26.5703125" style="180" customWidth="1"/>
    <col min="12431" max="12431" width="28.140625" style="180" customWidth="1"/>
    <col min="12432" max="12432" width="68.7109375" style="180" customWidth="1"/>
    <col min="12433" max="12434" width="42.7109375" style="180" customWidth="1"/>
    <col min="12435" max="12435" width="39.42578125" style="180" customWidth="1"/>
    <col min="12436" max="12436" width="33" style="180" customWidth="1"/>
    <col min="12437" max="12437" width="41.7109375" style="180" customWidth="1"/>
    <col min="12438" max="12438" width="36.42578125" style="180" customWidth="1"/>
    <col min="12439" max="12439" width="43" style="180" customWidth="1"/>
    <col min="12440" max="12440" width="46.42578125" style="180" customWidth="1"/>
    <col min="12441" max="12441" width="18.28515625" style="180" customWidth="1"/>
    <col min="12442" max="12442" width="43.7109375" style="180" customWidth="1"/>
    <col min="12443" max="12443" width="39.85546875" style="180" customWidth="1"/>
    <col min="12444" max="12444" width="36.42578125" style="180" customWidth="1"/>
    <col min="12445" max="12445" width="39.85546875" style="180" customWidth="1"/>
    <col min="12446" max="12446" width="42" style="180" customWidth="1"/>
    <col min="12447" max="12447" width="45.140625" style="180" customWidth="1"/>
    <col min="12448" max="12448" width="55.85546875" style="180" customWidth="1"/>
    <col min="12449" max="12449" width="33.28515625" style="180" customWidth="1"/>
    <col min="12450" max="12450" width="0.28515625" style="180" customWidth="1"/>
    <col min="12451" max="12451" width="37" style="180" customWidth="1"/>
    <col min="12452" max="12452" width="46" style="180" customWidth="1"/>
    <col min="12453" max="12453" width="38.28515625" style="180" customWidth="1"/>
    <col min="12454" max="12454" width="39.85546875" style="180" customWidth="1"/>
    <col min="12455" max="12455" width="34.7109375" style="180" customWidth="1"/>
    <col min="12456" max="12456" width="42" style="180" customWidth="1"/>
    <col min="12457" max="12457" width="17" style="180" customWidth="1"/>
    <col min="12458" max="12458" width="37.28515625" style="180" customWidth="1"/>
    <col min="12459" max="12459" width="38.28515625" style="180" customWidth="1"/>
    <col min="12460" max="12460" width="40.42578125" style="180" customWidth="1"/>
    <col min="12461" max="12461" width="34.7109375" style="180" customWidth="1"/>
    <col min="12462" max="12462" width="42" style="180" customWidth="1"/>
    <col min="12463" max="12463" width="11.28515625" style="180" customWidth="1"/>
    <col min="12464" max="12464" width="37.28515625" style="180" customWidth="1"/>
    <col min="12465" max="12465" width="33.42578125" style="180" customWidth="1"/>
    <col min="12466" max="12466" width="38.28515625" style="180" customWidth="1"/>
    <col min="12467" max="12467" width="34.7109375" style="180" customWidth="1"/>
    <col min="12468" max="12468" width="42" style="180" customWidth="1"/>
    <col min="12469" max="12469" width="9.140625" style="180"/>
    <col min="12470" max="12470" width="38.28515625" style="180" customWidth="1"/>
    <col min="12471" max="12476" width="34.7109375" style="180" customWidth="1"/>
    <col min="12477" max="12477" width="42" style="180" customWidth="1"/>
    <col min="12478" max="12478" width="39.5703125" style="180" customWidth="1"/>
    <col min="12479" max="12479" width="38.5703125" style="180" customWidth="1"/>
    <col min="12480" max="12484" width="38.140625" style="180" customWidth="1"/>
    <col min="12485" max="12485" width="39" style="180" customWidth="1"/>
    <col min="12486" max="12486" width="9.140625" style="180"/>
    <col min="12487" max="12487" width="38.85546875" style="180" customWidth="1"/>
    <col min="12488" max="12488" width="38.28515625" style="180" customWidth="1"/>
    <col min="12489" max="12493" width="39.7109375" style="180" customWidth="1"/>
    <col min="12494" max="12494" width="33.28515625" style="180" customWidth="1"/>
    <col min="12495" max="12495" width="41.28515625" style="180" customWidth="1"/>
    <col min="12496" max="12496" width="40.28515625" style="180" customWidth="1"/>
    <col min="12497" max="12501" width="37.7109375" style="180" customWidth="1"/>
    <col min="12502" max="12502" width="38.42578125" style="180" customWidth="1"/>
    <col min="12503" max="12503" width="9.140625" style="180"/>
    <col min="12504" max="12504" width="11.42578125" style="180" customWidth="1"/>
    <col min="12505" max="12505" width="9.140625" style="180"/>
    <col min="12506" max="12507" width="37.7109375" style="180" customWidth="1"/>
    <col min="12508" max="12509" width="35" style="180" customWidth="1"/>
    <col min="12510" max="12510" width="39.85546875" style="180" customWidth="1"/>
    <col min="12511" max="12511" width="35" style="180" customWidth="1"/>
    <col min="12512" max="12512" width="39.85546875" style="180" customWidth="1"/>
    <col min="12513" max="12513" width="36.28515625" style="180" customWidth="1"/>
    <col min="12514" max="12514" width="40.140625" style="180" customWidth="1"/>
    <col min="12515" max="12515" width="9.140625" style="180"/>
    <col min="12516" max="12516" width="28.5703125" style="180" customWidth="1"/>
    <col min="12517" max="12517" width="33.7109375" style="180" customWidth="1"/>
    <col min="12518" max="12518" width="29.85546875" style="180" customWidth="1"/>
    <col min="12519" max="12519" width="27.7109375" style="180" customWidth="1"/>
    <col min="12520" max="12521" width="28.5703125" style="180" customWidth="1"/>
    <col min="12522" max="12522" width="36.42578125" style="180" customWidth="1"/>
    <col min="12523" max="12523" width="31.5703125" style="180" customWidth="1"/>
    <col min="12524" max="12525" width="28.5703125" style="180" customWidth="1"/>
    <col min="12526" max="12526" width="9.140625" style="180"/>
    <col min="12527" max="12527" width="25.5703125" style="180" customWidth="1"/>
    <col min="12528" max="12528" width="38" style="180" customWidth="1"/>
    <col min="12529" max="12529" width="27.7109375" style="180" customWidth="1"/>
    <col min="12530" max="12531" width="28.140625" style="180" customWidth="1"/>
    <col min="12532" max="12532" width="28.5703125" style="180" customWidth="1"/>
    <col min="12533" max="12682" width="9.140625" style="180"/>
    <col min="12683" max="12683" width="163.7109375" style="180" customWidth="1"/>
    <col min="12684" max="12684" width="63.85546875" style="180" customWidth="1"/>
    <col min="12685" max="12686" width="26.5703125" style="180" customWidth="1"/>
    <col min="12687" max="12687" width="28.140625" style="180" customWidth="1"/>
    <col min="12688" max="12688" width="68.7109375" style="180" customWidth="1"/>
    <col min="12689" max="12690" width="42.7109375" style="180" customWidth="1"/>
    <col min="12691" max="12691" width="39.42578125" style="180" customWidth="1"/>
    <col min="12692" max="12692" width="33" style="180" customWidth="1"/>
    <col min="12693" max="12693" width="41.7109375" style="180" customWidth="1"/>
    <col min="12694" max="12694" width="36.42578125" style="180" customWidth="1"/>
    <col min="12695" max="12695" width="43" style="180" customWidth="1"/>
    <col min="12696" max="12696" width="46.42578125" style="180" customWidth="1"/>
    <col min="12697" max="12697" width="18.28515625" style="180" customWidth="1"/>
    <col min="12698" max="12698" width="43.7109375" style="180" customWidth="1"/>
    <col min="12699" max="12699" width="39.85546875" style="180" customWidth="1"/>
    <col min="12700" max="12700" width="36.42578125" style="180" customWidth="1"/>
    <col min="12701" max="12701" width="39.85546875" style="180" customWidth="1"/>
    <col min="12702" max="12702" width="42" style="180" customWidth="1"/>
    <col min="12703" max="12703" width="45.140625" style="180" customWidth="1"/>
    <col min="12704" max="12704" width="55.85546875" style="180" customWidth="1"/>
    <col min="12705" max="12705" width="33.28515625" style="180" customWidth="1"/>
    <col min="12706" max="12706" width="0.28515625" style="180" customWidth="1"/>
    <col min="12707" max="12707" width="37" style="180" customWidth="1"/>
    <col min="12708" max="12708" width="46" style="180" customWidth="1"/>
    <col min="12709" max="12709" width="38.28515625" style="180" customWidth="1"/>
    <col min="12710" max="12710" width="39.85546875" style="180" customWidth="1"/>
    <col min="12711" max="12711" width="34.7109375" style="180" customWidth="1"/>
    <col min="12712" max="12712" width="42" style="180" customWidth="1"/>
    <col min="12713" max="12713" width="17" style="180" customWidth="1"/>
    <col min="12714" max="12714" width="37.28515625" style="180" customWidth="1"/>
    <col min="12715" max="12715" width="38.28515625" style="180" customWidth="1"/>
    <col min="12716" max="12716" width="40.42578125" style="180" customWidth="1"/>
    <col min="12717" max="12717" width="34.7109375" style="180" customWidth="1"/>
    <col min="12718" max="12718" width="42" style="180" customWidth="1"/>
    <col min="12719" max="12719" width="11.28515625" style="180" customWidth="1"/>
    <col min="12720" max="12720" width="37.28515625" style="180" customWidth="1"/>
    <col min="12721" max="12721" width="33.42578125" style="180" customWidth="1"/>
    <col min="12722" max="12722" width="38.28515625" style="180" customWidth="1"/>
    <col min="12723" max="12723" width="34.7109375" style="180" customWidth="1"/>
    <col min="12724" max="12724" width="42" style="180" customWidth="1"/>
    <col min="12725" max="12725" width="9.140625" style="180"/>
    <col min="12726" max="12726" width="38.28515625" style="180" customWidth="1"/>
    <col min="12727" max="12732" width="34.7109375" style="180" customWidth="1"/>
    <col min="12733" max="12733" width="42" style="180" customWidth="1"/>
    <col min="12734" max="12734" width="39.5703125" style="180" customWidth="1"/>
    <col min="12735" max="12735" width="38.5703125" style="180" customWidth="1"/>
    <col min="12736" max="12740" width="38.140625" style="180" customWidth="1"/>
    <col min="12741" max="12741" width="39" style="180" customWidth="1"/>
    <col min="12742" max="12742" width="9.140625" style="180"/>
    <col min="12743" max="12743" width="38.85546875" style="180" customWidth="1"/>
    <col min="12744" max="12744" width="38.28515625" style="180" customWidth="1"/>
    <col min="12745" max="12749" width="39.7109375" style="180" customWidth="1"/>
    <col min="12750" max="12750" width="33.28515625" style="180" customWidth="1"/>
    <col min="12751" max="12751" width="41.28515625" style="180" customWidth="1"/>
    <col min="12752" max="12752" width="40.28515625" style="180" customWidth="1"/>
    <col min="12753" max="12757" width="37.7109375" style="180" customWidth="1"/>
    <col min="12758" max="12758" width="38.42578125" style="180" customWidth="1"/>
    <col min="12759" max="12759" width="9.140625" style="180"/>
    <col min="12760" max="12760" width="11.42578125" style="180" customWidth="1"/>
    <col min="12761" max="12761" width="9.140625" style="180"/>
    <col min="12762" max="12763" width="37.7109375" style="180" customWidth="1"/>
    <col min="12764" max="12765" width="35" style="180" customWidth="1"/>
    <col min="12766" max="12766" width="39.85546875" style="180" customWidth="1"/>
    <col min="12767" max="12767" width="35" style="180" customWidth="1"/>
    <col min="12768" max="12768" width="39.85546875" style="180" customWidth="1"/>
    <col min="12769" max="12769" width="36.28515625" style="180" customWidth="1"/>
    <col min="12770" max="12770" width="40.140625" style="180" customWidth="1"/>
    <col min="12771" max="12771" width="9.140625" style="180"/>
    <col min="12772" max="12772" width="28.5703125" style="180" customWidth="1"/>
    <col min="12773" max="12773" width="33.7109375" style="180" customWidth="1"/>
    <col min="12774" max="12774" width="29.85546875" style="180" customWidth="1"/>
    <col min="12775" max="12775" width="27.7109375" style="180" customWidth="1"/>
    <col min="12776" max="12777" width="28.5703125" style="180" customWidth="1"/>
    <col min="12778" max="12778" width="36.42578125" style="180" customWidth="1"/>
    <col min="12779" max="12779" width="31.5703125" style="180" customWidth="1"/>
    <col min="12780" max="12781" width="28.5703125" style="180" customWidth="1"/>
    <col min="12782" max="12782" width="9.140625" style="180"/>
    <col min="12783" max="12783" width="25.5703125" style="180" customWidth="1"/>
    <col min="12784" max="12784" width="38" style="180" customWidth="1"/>
    <col min="12785" max="12785" width="27.7109375" style="180" customWidth="1"/>
    <col min="12786" max="12787" width="28.140625" style="180" customWidth="1"/>
    <col min="12788" max="12788" width="28.5703125" style="180" customWidth="1"/>
    <col min="12789" max="12938" width="9.140625" style="180"/>
    <col min="12939" max="12939" width="163.7109375" style="180" customWidth="1"/>
    <col min="12940" max="12940" width="63.85546875" style="180" customWidth="1"/>
    <col min="12941" max="12942" width="26.5703125" style="180" customWidth="1"/>
    <col min="12943" max="12943" width="28.140625" style="180" customWidth="1"/>
    <col min="12944" max="12944" width="68.7109375" style="180" customWidth="1"/>
    <col min="12945" max="12946" width="42.7109375" style="180" customWidth="1"/>
    <col min="12947" max="12947" width="39.42578125" style="180" customWidth="1"/>
    <col min="12948" max="12948" width="33" style="180" customWidth="1"/>
    <col min="12949" max="12949" width="41.7109375" style="180" customWidth="1"/>
    <col min="12950" max="12950" width="36.42578125" style="180" customWidth="1"/>
    <col min="12951" max="12951" width="43" style="180" customWidth="1"/>
    <col min="12952" max="12952" width="46.42578125" style="180" customWidth="1"/>
    <col min="12953" max="12953" width="18.28515625" style="180" customWidth="1"/>
    <col min="12954" max="12954" width="43.7109375" style="180" customWidth="1"/>
    <col min="12955" max="12955" width="39.85546875" style="180" customWidth="1"/>
    <col min="12956" max="12956" width="36.42578125" style="180" customWidth="1"/>
    <col min="12957" max="12957" width="39.85546875" style="180" customWidth="1"/>
    <col min="12958" max="12958" width="42" style="180" customWidth="1"/>
    <col min="12959" max="12959" width="45.140625" style="180" customWidth="1"/>
    <col min="12960" max="12960" width="55.85546875" style="180" customWidth="1"/>
    <col min="12961" max="12961" width="33.28515625" style="180" customWidth="1"/>
    <col min="12962" max="12962" width="0.28515625" style="180" customWidth="1"/>
    <col min="12963" max="12963" width="37" style="180" customWidth="1"/>
    <col min="12964" max="12964" width="46" style="180" customWidth="1"/>
    <col min="12965" max="12965" width="38.28515625" style="180" customWidth="1"/>
    <col min="12966" max="12966" width="39.85546875" style="180" customWidth="1"/>
    <col min="12967" max="12967" width="34.7109375" style="180" customWidth="1"/>
    <col min="12968" max="12968" width="42" style="180" customWidth="1"/>
    <col min="12969" max="12969" width="17" style="180" customWidth="1"/>
    <col min="12970" max="12970" width="37.28515625" style="180" customWidth="1"/>
    <col min="12971" max="12971" width="38.28515625" style="180" customWidth="1"/>
    <col min="12972" max="12972" width="40.42578125" style="180" customWidth="1"/>
    <col min="12973" max="12973" width="34.7109375" style="180" customWidth="1"/>
    <col min="12974" max="12974" width="42" style="180" customWidth="1"/>
    <col min="12975" max="12975" width="11.28515625" style="180" customWidth="1"/>
    <col min="12976" max="12976" width="37.28515625" style="180" customWidth="1"/>
    <col min="12977" max="12977" width="33.42578125" style="180" customWidth="1"/>
    <col min="12978" max="12978" width="38.28515625" style="180" customWidth="1"/>
    <col min="12979" max="12979" width="34.7109375" style="180" customWidth="1"/>
    <col min="12980" max="12980" width="42" style="180" customWidth="1"/>
    <col min="12981" max="12981" width="9.140625" style="180"/>
    <col min="12982" max="12982" width="38.28515625" style="180" customWidth="1"/>
    <col min="12983" max="12988" width="34.7109375" style="180" customWidth="1"/>
    <col min="12989" max="12989" width="42" style="180" customWidth="1"/>
    <col min="12990" max="12990" width="39.5703125" style="180" customWidth="1"/>
    <col min="12991" max="12991" width="38.5703125" style="180" customWidth="1"/>
    <col min="12992" max="12996" width="38.140625" style="180" customWidth="1"/>
    <col min="12997" max="12997" width="39" style="180" customWidth="1"/>
    <col min="12998" max="12998" width="9.140625" style="180"/>
    <col min="12999" max="12999" width="38.85546875" style="180" customWidth="1"/>
    <col min="13000" max="13000" width="38.28515625" style="180" customWidth="1"/>
    <col min="13001" max="13005" width="39.7109375" style="180" customWidth="1"/>
    <col min="13006" max="13006" width="33.28515625" style="180" customWidth="1"/>
    <col min="13007" max="13007" width="41.28515625" style="180" customWidth="1"/>
    <col min="13008" max="13008" width="40.28515625" style="180" customWidth="1"/>
    <col min="13009" max="13013" width="37.7109375" style="180" customWidth="1"/>
    <col min="13014" max="13014" width="38.42578125" style="180" customWidth="1"/>
    <col min="13015" max="13015" width="9.140625" style="180"/>
    <col min="13016" max="13016" width="11.42578125" style="180" customWidth="1"/>
    <col min="13017" max="13017" width="9.140625" style="180"/>
    <col min="13018" max="13019" width="37.7109375" style="180" customWidth="1"/>
    <col min="13020" max="13021" width="35" style="180" customWidth="1"/>
    <col min="13022" max="13022" width="39.85546875" style="180" customWidth="1"/>
    <col min="13023" max="13023" width="35" style="180" customWidth="1"/>
    <col min="13024" max="13024" width="39.85546875" style="180" customWidth="1"/>
    <col min="13025" max="13025" width="36.28515625" style="180" customWidth="1"/>
    <col min="13026" max="13026" width="40.140625" style="180" customWidth="1"/>
    <col min="13027" max="13027" width="9.140625" style="180"/>
    <col min="13028" max="13028" width="28.5703125" style="180" customWidth="1"/>
    <col min="13029" max="13029" width="33.7109375" style="180" customWidth="1"/>
    <col min="13030" max="13030" width="29.85546875" style="180" customWidth="1"/>
    <col min="13031" max="13031" width="27.7109375" style="180" customWidth="1"/>
    <col min="13032" max="13033" width="28.5703125" style="180" customWidth="1"/>
    <col min="13034" max="13034" width="36.42578125" style="180" customWidth="1"/>
    <col min="13035" max="13035" width="31.5703125" style="180" customWidth="1"/>
    <col min="13036" max="13037" width="28.5703125" style="180" customWidth="1"/>
    <col min="13038" max="13038" width="9.140625" style="180"/>
    <col min="13039" max="13039" width="25.5703125" style="180" customWidth="1"/>
    <col min="13040" max="13040" width="38" style="180" customWidth="1"/>
    <col min="13041" max="13041" width="27.7109375" style="180" customWidth="1"/>
    <col min="13042" max="13043" width="28.140625" style="180" customWidth="1"/>
    <col min="13044" max="13044" width="28.5703125" style="180" customWidth="1"/>
    <col min="13045" max="13194" width="9.140625" style="180"/>
    <col min="13195" max="13195" width="163.7109375" style="180" customWidth="1"/>
    <col min="13196" max="13196" width="63.85546875" style="180" customWidth="1"/>
    <col min="13197" max="13198" width="26.5703125" style="180" customWidth="1"/>
    <col min="13199" max="13199" width="28.140625" style="180" customWidth="1"/>
    <col min="13200" max="13200" width="68.7109375" style="180" customWidth="1"/>
    <col min="13201" max="13202" width="42.7109375" style="180" customWidth="1"/>
    <col min="13203" max="13203" width="39.42578125" style="180" customWidth="1"/>
    <col min="13204" max="13204" width="33" style="180" customWidth="1"/>
    <col min="13205" max="13205" width="41.7109375" style="180" customWidth="1"/>
    <col min="13206" max="13206" width="36.42578125" style="180" customWidth="1"/>
    <col min="13207" max="13207" width="43" style="180" customWidth="1"/>
    <col min="13208" max="13208" width="46.42578125" style="180" customWidth="1"/>
    <col min="13209" max="13209" width="18.28515625" style="180" customWidth="1"/>
    <col min="13210" max="13210" width="43.7109375" style="180" customWidth="1"/>
    <col min="13211" max="13211" width="39.85546875" style="180" customWidth="1"/>
    <col min="13212" max="13212" width="36.42578125" style="180" customWidth="1"/>
    <col min="13213" max="13213" width="39.85546875" style="180" customWidth="1"/>
    <col min="13214" max="13214" width="42" style="180" customWidth="1"/>
    <col min="13215" max="13215" width="45.140625" style="180" customWidth="1"/>
    <col min="13216" max="13216" width="55.85546875" style="180" customWidth="1"/>
    <col min="13217" max="13217" width="33.28515625" style="180" customWidth="1"/>
    <col min="13218" max="13218" width="0.28515625" style="180" customWidth="1"/>
    <col min="13219" max="13219" width="37" style="180" customWidth="1"/>
    <col min="13220" max="13220" width="46" style="180" customWidth="1"/>
    <col min="13221" max="13221" width="38.28515625" style="180" customWidth="1"/>
    <col min="13222" max="13222" width="39.85546875" style="180" customWidth="1"/>
    <col min="13223" max="13223" width="34.7109375" style="180" customWidth="1"/>
    <col min="13224" max="13224" width="42" style="180" customWidth="1"/>
    <col min="13225" max="13225" width="17" style="180" customWidth="1"/>
    <col min="13226" max="13226" width="37.28515625" style="180" customWidth="1"/>
    <col min="13227" max="13227" width="38.28515625" style="180" customWidth="1"/>
    <col min="13228" max="13228" width="40.42578125" style="180" customWidth="1"/>
    <col min="13229" max="13229" width="34.7109375" style="180" customWidth="1"/>
    <col min="13230" max="13230" width="42" style="180" customWidth="1"/>
    <col min="13231" max="13231" width="11.28515625" style="180" customWidth="1"/>
    <col min="13232" max="13232" width="37.28515625" style="180" customWidth="1"/>
    <col min="13233" max="13233" width="33.42578125" style="180" customWidth="1"/>
    <col min="13234" max="13234" width="38.28515625" style="180" customWidth="1"/>
    <col min="13235" max="13235" width="34.7109375" style="180" customWidth="1"/>
    <col min="13236" max="13236" width="42" style="180" customWidth="1"/>
    <col min="13237" max="13237" width="9.140625" style="180"/>
    <col min="13238" max="13238" width="38.28515625" style="180" customWidth="1"/>
    <col min="13239" max="13244" width="34.7109375" style="180" customWidth="1"/>
    <col min="13245" max="13245" width="42" style="180" customWidth="1"/>
    <col min="13246" max="13246" width="39.5703125" style="180" customWidth="1"/>
    <col min="13247" max="13247" width="38.5703125" style="180" customWidth="1"/>
    <col min="13248" max="13252" width="38.140625" style="180" customWidth="1"/>
    <col min="13253" max="13253" width="39" style="180" customWidth="1"/>
    <col min="13254" max="13254" width="9.140625" style="180"/>
    <col min="13255" max="13255" width="38.85546875" style="180" customWidth="1"/>
    <col min="13256" max="13256" width="38.28515625" style="180" customWidth="1"/>
    <col min="13257" max="13261" width="39.7109375" style="180" customWidth="1"/>
    <col min="13262" max="13262" width="33.28515625" style="180" customWidth="1"/>
    <col min="13263" max="13263" width="41.28515625" style="180" customWidth="1"/>
    <col min="13264" max="13264" width="40.28515625" style="180" customWidth="1"/>
    <col min="13265" max="13269" width="37.7109375" style="180" customWidth="1"/>
    <col min="13270" max="13270" width="38.42578125" style="180" customWidth="1"/>
    <col min="13271" max="13271" width="9.140625" style="180"/>
    <col min="13272" max="13272" width="11.42578125" style="180" customWidth="1"/>
    <col min="13273" max="13273" width="9.140625" style="180"/>
    <col min="13274" max="13275" width="37.7109375" style="180" customWidth="1"/>
    <col min="13276" max="13277" width="35" style="180" customWidth="1"/>
    <col min="13278" max="13278" width="39.85546875" style="180" customWidth="1"/>
    <col min="13279" max="13279" width="35" style="180" customWidth="1"/>
    <col min="13280" max="13280" width="39.85546875" style="180" customWidth="1"/>
    <col min="13281" max="13281" width="36.28515625" style="180" customWidth="1"/>
    <col min="13282" max="13282" width="40.140625" style="180" customWidth="1"/>
    <col min="13283" max="13283" width="9.140625" style="180"/>
    <col min="13284" max="13284" width="28.5703125" style="180" customWidth="1"/>
    <col min="13285" max="13285" width="33.7109375" style="180" customWidth="1"/>
    <col min="13286" max="13286" width="29.85546875" style="180" customWidth="1"/>
    <col min="13287" max="13287" width="27.7109375" style="180" customWidth="1"/>
    <col min="13288" max="13289" width="28.5703125" style="180" customWidth="1"/>
    <col min="13290" max="13290" width="36.42578125" style="180" customWidth="1"/>
    <col min="13291" max="13291" width="31.5703125" style="180" customWidth="1"/>
    <col min="13292" max="13293" width="28.5703125" style="180" customWidth="1"/>
    <col min="13294" max="13294" width="9.140625" style="180"/>
    <col min="13295" max="13295" width="25.5703125" style="180" customWidth="1"/>
    <col min="13296" max="13296" width="38" style="180" customWidth="1"/>
    <col min="13297" max="13297" width="27.7109375" style="180" customWidth="1"/>
    <col min="13298" max="13299" width="28.140625" style="180" customWidth="1"/>
    <col min="13300" max="13300" width="28.5703125" style="180" customWidth="1"/>
    <col min="13301" max="13450" width="9.140625" style="180"/>
    <col min="13451" max="13451" width="163.7109375" style="180" customWidth="1"/>
    <col min="13452" max="13452" width="63.85546875" style="180" customWidth="1"/>
    <col min="13453" max="13454" width="26.5703125" style="180" customWidth="1"/>
    <col min="13455" max="13455" width="28.140625" style="180" customWidth="1"/>
    <col min="13456" max="13456" width="68.7109375" style="180" customWidth="1"/>
    <col min="13457" max="13458" width="42.7109375" style="180" customWidth="1"/>
    <col min="13459" max="13459" width="39.42578125" style="180" customWidth="1"/>
    <col min="13460" max="13460" width="33" style="180" customWidth="1"/>
    <col min="13461" max="13461" width="41.7109375" style="180" customWidth="1"/>
    <col min="13462" max="13462" width="36.42578125" style="180" customWidth="1"/>
    <col min="13463" max="13463" width="43" style="180" customWidth="1"/>
    <col min="13464" max="13464" width="46.42578125" style="180" customWidth="1"/>
    <col min="13465" max="13465" width="18.28515625" style="180" customWidth="1"/>
    <col min="13466" max="13466" width="43.7109375" style="180" customWidth="1"/>
    <col min="13467" max="13467" width="39.85546875" style="180" customWidth="1"/>
    <col min="13468" max="13468" width="36.42578125" style="180" customWidth="1"/>
    <col min="13469" max="13469" width="39.85546875" style="180" customWidth="1"/>
    <col min="13470" max="13470" width="42" style="180" customWidth="1"/>
    <col min="13471" max="13471" width="45.140625" style="180" customWidth="1"/>
    <col min="13472" max="13472" width="55.85546875" style="180" customWidth="1"/>
    <col min="13473" max="13473" width="33.28515625" style="180" customWidth="1"/>
    <col min="13474" max="13474" width="0.28515625" style="180" customWidth="1"/>
    <col min="13475" max="13475" width="37" style="180" customWidth="1"/>
    <col min="13476" max="13476" width="46" style="180" customWidth="1"/>
    <col min="13477" max="13477" width="38.28515625" style="180" customWidth="1"/>
    <col min="13478" max="13478" width="39.85546875" style="180" customWidth="1"/>
    <col min="13479" max="13479" width="34.7109375" style="180" customWidth="1"/>
    <col min="13480" max="13480" width="42" style="180" customWidth="1"/>
    <col min="13481" max="13481" width="17" style="180" customWidth="1"/>
    <col min="13482" max="13482" width="37.28515625" style="180" customWidth="1"/>
    <col min="13483" max="13483" width="38.28515625" style="180" customWidth="1"/>
    <col min="13484" max="13484" width="40.42578125" style="180" customWidth="1"/>
    <col min="13485" max="13485" width="34.7109375" style="180" customWidth="1"/>
    <col min="13486" max="13486" width="42" style="180" customWidth="1"/>
    <col min="13487" max="13487" width="11.28515625" style="180" customWidth="1"/>
    <col min="13488" max="13488" width="37.28515625" style="180" customWidth="1"/>
    <col min="13489" max="13489" width="33.42578125" style="180" customWidth="1"/>
    <col min="13490" max="13490" width="38.28515625" style="180" customWidth="1"/>
    <col min="13491" max="13491" width="34.7109375" style="180" customWidth="1"/>
    <col min="13492" max="13492" width="42" style="180" customWidth="1"/>
    <col min="13493" max="13493" width="9.140625" style="180"/>
    <col min="13494" max="13494" width="38.28515625" style="180" customWidth="1"/>
    <col min="13495" max="13500" width="34.7109375" style="180" customWidth="1"/>
    <col min="13501" max="13501" width="42" style="180" customWidth="1"/>
    <col min="13502" max="13502" width="39.5703125" style="180" customWidth="1"/>
    <col min="13503" max="13503" width="38.5703125" style="180" customWidth="1"/>
    <col min="13504" max="13508" width="38.140625" style="180" customWidth="1"/>
    <col min="13509" max="13509" width="39" style="180" customWidth="1"/>
    <col min="13510" max="13510" width="9.140625" style="180"/>
    <col min="13511" max="13511" width="38.85546875" style="180" customWidth="1"/>
    <col min="13512" max="13512" width="38.28515625" style="180" customWidth="1"/>
    <col min="13513" max="13517" width="39.7109375" style="180" customWidth="1"/>
    <col min="13518" max="13518" width="33.28515625" style="180" customWidth="1"/>
    <col min="13519" max="13519" width="41.28515625" style="180" customWidth="1"/>
    <col min="13520" max="13520" width="40.28515625" style="180" customWidth="1"/>
    <col min="13521" max="13525" width="37.7109375" style="180" customWidth="1"/>
    <col min="13526" max="13526" width="38.42578125" style="180" customWidth="1"/>
    <col min="13527" max="13527" width="9.140625" style="180"/>
    <col min="13528" max="13528" width="11.42578125" style="180" customWidth="1"/>
    <col min="13529" max="13529" width="9.140625" style="180"/>
    <col min="13530" max="13531" width="37.7109375" style="180" customWidth="1"/>
    <col min="13532" max="13533" width="35" style="180" customWidth="1"/>
    <col min="13534" max="13534" width="39.85546875" style="180" customWidth="1"/>
    <col min="13535" max="13535" width="35" style="180" customWidth="1"/>
    <col min="13536" max="13536" width="39.85546875" style="180" customWidth="1"/>
    <col min="13537" max="13537" width="36.28515625" style="180" customWidth="1"/>
    <col min="13538" max="13538" width="40.140625" style="180" customWidth="1"/>
    <col min="13539" max="13539" width="9.140625" style="180"/>
    <col min="13540" max="13540" width="28.5703125" style="180" customWidth="1"/>
    <col min="13541" max="13541" width="33.7109375" style="180" customWidth="1"/>
    <col min="13542" max="13542" width="29.85546875" style="180" customWidth="1"/>
    <col min="13543" max="13543" width="27.7109375" style="180" customWidth="1"/>
    <col min="13544" max="13545" width="28.5703125" style="180" customWidth="1"/>
    <col min="13546" max="13546" width="36.42578125" style="180" customWidth="1"/>
    <col min="13547" max="13547" width="31.5703125" style="180" customWidth="1"/>
    <col min="13548" max="13549" width="28.5703125" style="180" customWidth="1"/>
    <col min="13550" max="13550" width="9.140625" style="180"/>
    <col min="13551" max="13551" width="25.5703125" style="180" customWidth="1"/>
    <col min="13552" max="13552" width="38" style="180" customWidth="1"/>
    <col min="13553" max="13553" width="27.7109375" style="180" customWidth="1"/>
    <col min="13554" max="13555" width="28.140625" style="180" customWidth="1"/>
    <col min="13556" max="13556" width="28.5703125" style="180" customWidth="1"/>
    <col min="13557" max="13706" width="9.140625" style="180"/>
    <col min="13707" max="13707" width="163.7109375" style="180" customWidth="1"/>
    <col min="13708" max="13708" width="63.85546875" style="180" customWidth="1"/>
    <col min="13709" max="13710" width="26.5703125" style="180" customWidth="1"/>
    <col min="13711" max="13711" width="28.140625" style="180" customWidth="1"/>
    <col min="13712" max="13712" width="68.7109375" style="180" customWidth="1"/>
    <col min="13713" max="13714" width="42.7109375" style="180" customWidth="1"/>
    <col min="13715" max="13715" width="39.42578125" style="180" customWidth="1"/>
    <col min="13716" max="13716" width="33" style="180" customWidth="1"/>
    <col min="13717" max="13717" width="41.7109375" style="180" customWidth="1"/>
    <col min="13718" max="13718" width="36.42578125" style="180" customWidth="1"/>
    <col min="13719" max="13719" width="43" style="180" customWidth="1"/>
    <col min="13720" max="13720" width="46.42578125" style="180" customWidth="1"/>
    <col min="13721" max="13721" width="18.28515625" style="180" customWidth="1"/>
    <col min="13722" max="13722" width="43.7109375" style="180" customWidth="1"/>
    <col min="13723" max="13723" width="39.85546875" style="180" customWidth="1"/>
    <col min="13724" max="13724" width="36.42578125" style="180" customWidth="1"/>
    <col min="13725" max="13725" width="39.85546875" style="180" customWidth="1"/>
    <col min="13726" max="13726" width="42" style="180" customWidth="1"/>
    <col min="13727" max="13727" width="45.140625" style="180" customWidth="1"/>
    <col min="13728" max="13728" width="55.85546875" style="180" customWidth="1"/>
    <col min="13729" max="13729" width="33.28515625" style="180" customWidth="1"/>
    <col min="13730" max="13730" width="0.28515625" style="180" customWidth="1"/>
    <col min="13731" max="13731" width="37" style="180" customWidth="1"/>
    <col min="13732" max="13732" width="46" style="180" customWidth="1"/>
    <col min="13733" max="13733" width="38.28515625" style="180" customWidth="1"/>
    <col min="13734" max="13734" width="39.85546875" style="180" customWidth="1"/>
    <col min="13735" max="13735" width="34.7109375" style="180" customWidth="1"/>
    <col min="13736" max="13736" width="42" style="180" customWidth="1"/>
    <col min="13737" max="13737" width="17" style="180" customWidth="1"/>
    <col min="13738" max="13738" width="37.28515625" style="180" customWidth="1"/>
    <col min="13739" max="13739" width="38.28515625" style="180" customWidth="1"/>
    <col min="13740" max="13740" width="40.42578125" style="180" customWidth="1"/>
    <col min="13741" max="13741" width="34.7109375" style="180" customWidth="1"/>
    <col min="13742" max="13742" width="42" style="180" customWidth="1"/>
    <col min="13743" max="13743" width="11.28515625" style="180" customWidth="1"/>
    <col min="13744" max="13744" width="37.28515625" style="180" customWidth="1"/>
    <col min="13745" max="13745" width="33.42578125" style="180" customWidth="1"/>
    <col min="13746" max="13746" width="38.28515625" style="180" customWidth="1"/>
    <col min="13747" max="13747" width="34.7109375" style="180" customWidth="1"/>
    <col min="13748" max="13748" width="42" style="180" customWidth="1"/>
    <col min="13749" max="13749" width="9.140625" style="180"/>
    <col min="13750" max="13750" width="38.28515625" style="180" customWidth="1"/>
    <col min="13751" max="13756" width="34.7109375" style="180" customWidth="1"/>
    <col min="13757" max="13757" width="42" style="180" customWidth="1"/>
    <col min="13758" max="13758" width="39.5703125" style="180" customWidth="1"/>
    <col min="13759" max="13759" width="38.5703125" style="180" customWidth="1"/>
    <col min="13760" max="13764" width="38.140625" style="180" customWidth="1"/>
    <col min="13765" max="13765" width="39" style="180" customWidth="1"/>
    <col min="13766" max="13766" width="9.140625" style="180"/>
    <col min="13767" max="13767" width="38.85546875" style="180" customWidth="1"/>
    <col min="13768" max="13768" width="38.28515625" style="180" customWidth="1"/>
    <col min="13769" max="13773" width="39.7109375" style="180" customWidth="1"/>
    <col min="13774" max="13774" width="33.28515625" style="180" customWidth="1"/>
    <col min="13775" max="13775" width="41.28515625" style="180" customWidth="1"/>
    <col min="13776" max="13776" width="40.28515625" style="180" customWidth="1"/>
    <col min="13777" max="13781" width="37.7109375" style="180" customWidth="1"/>
    <col min="13782" max="13782" width="38.42578125" style="180" customWidth="1"/>
    <col min="13783" max="13783" width="9.140625" style="180"/>
    <col min="13784" max="13784" width="11.42578125" style="180" customWidth="1"/>
    <col min="13785" max="13785" width="9.140625" style="180"/>
    <col min="13786" max="13787" width="37.7109375" style="180" customWidth="1"/>
    <col min="13788" max="13789" width="35" style="180" customWidth="1"/>
    <col min="13790" max="13790" width="39.85546875" style="180" customWidth="1"/>
    <col min="13791" max="13791" width="35" style="180" customWidth="1"/>
    <col min="13792" max="13792" width="39.85546875" style="180" customWidth="1"/>
    <col min="13793" max="13793" width="36.28515625" style="180" customWidth="1"/>
    <col min="13794" max="13794" width="40.140625" style="180" customWidth="1"/>
    <col min="13795" max="13795" width="9.140625" style="180"/>
    <col min="13796" max="13796" width="28.5703125" style="180" customWidth="1"/>
    <col min="13797" max="13797" width="33.7109375" style="180" customWidth="1"/>
    <col min="13798" max="13798" width="29.85546875" style="180" customWidth="1"/>
    <col min="13799" max="13799" width="27.7109375" style="180" customWidth="1"/>
    <col min="13800" max="13801" width="28.5703125" style="180" customWidth="1"/>
    <col min="13802" max="13802" width="36.42578125" style="180" customWidth="1"/>
    <col min="13803" max="13803" width="31.5703125" style="180" customWidth="1"/>
    <col min="13804" max="13805" width="28.5703125" style="180" customWidth="1"/>
    <col min="13806" max="13806" width="9.140625" style="180"/>
    <col min="13807" max="13807" width="25.5703125" style="180" customWidth="1"/>
    <col min="13808" max="13808" width="38" style="180" customWidth="1"/>
    <col min="13809" max="13809" width="27.7109375" style="180" customWidth="1"/>
    <col min="13810" max="13811" width="28.140625" style="180" customWidth="1"/>
    <col min="13812" max="13812" width="28.5703125" style="180" customWidth="1"/>
    <col min="13813" max="13962" width="9.140625" style="180"/>
    <col min="13963" max="13963" width="163.7109375" style="180" customWidth="1"/>
    <col min="13964" max="13964" width="63.85546875" style="180" customWidth="1"/>
    <col min="13965" max="13966" width="26.5703125" style="180" customWidth="1"/>
    <col min="13967" max="13967" width="28.140625" style="180" customWidth="1"/>
    <col min="13968" max="13968" width="68.7109375" style="180" customWidth="1"/>
    <col min="13969" max="13970" width="42.7109375" style="180" customWidth="1"/>
    <col min="13971" max="13971" width="39.42578125" style="180" customWidth="1"/>
    <col min="13972" max="13972" width="33" style="180" customWidth="1"/>
    <col min="13973" max="13973" width="41.7109375" style="180" customWidth="1"/>
    <col min="13974" max="13974" width="36.42578125" style="180" customWidth="1"/>
    <col min="13975" max="13975" width="43" style="180" customWidth="1"/>
    <col min="13976" max="13976" width="46.42578125" style="180" customWidth="1"/>
    <col min="13977" max="13977" width="18.28515625" style="180" customWidth="1"/>
    <col min="13978" max="13978" width="43.7109375" style="180" customWidth="1"/>
    <col min="13979" max="13979" width="39.85546875" style="180" customWidth="1"/>
    <col min="13980" max="13980" width="36.42578125" style="180" customWidth="1"/>
    <col min="13981" max="13981" width="39.85546875" style="180" customWidth="1"/>
    <col min="13982" max="13982" width="42" style="180" customWidth="1"/>
    <col min="13983" max="13983" width="45.140625" style="180" customWidth="1"/>
    <col min="13984" max="13984" width="55.85546875" style="180" customWidth="1"/>
    <col min="13985" max="13985" width="33.28515625" style="180" customWidth="1"/>
    <col min="13986" max="13986" width="0.28515625" style="180" customWidth="1"/>
    <col min="13987" max="13987" width="37" style="180" customWidth="1"/>
    <col min="13988" max="13988" width="46" style="180" customWidth="1"/>
    <col min="13989" max="13989" width="38.28515625" style="180" customWidth="1"/>
    <col min="13990" max="13990" width="39.85546875" style="180" customWidth="1"/>
    <col min="13991" max="13991" width="34.7109375" style="180" customWidth="1"/>
    <col min="13992" max="13992" width="42" style="180" customWidth="1"/>
    <col min="13993" max="13993" width="17" style="180" customWidth="1"/>
    <col min="13994" max="13994" width="37.28515625" style="180" customWidth="1"/>
    <col min="13995" max="13995" width="38.28515625" style="180" customWidth="1"/>
    <col min="13996" max="13996" width="40.42578125" style="180" customWidth="1"/>
    <col min="13997" max="13997" width="34.7109375" style="180" customWidth="1"/>
    <col min="13998" max="13998" width="42" style="180" customWidth="1"/>
    <col min="13999" max="13999" width="11.28515625" style="180" customWidth="1"/>
    <col min="14000" max="14000" width="37.28515625" style="180" customWidth="1"/>
    <col min="14001" max="14001" width="33.42578125" style="180" customWidth="1"/>
    <col min="14002" max="14002" width="38.28515625" style="180" customWidth="1"/>
    <col min="14003" max="14003" width="34.7109375" style="180" customWidth="1"/>
    <col min="14004" max="14004" width="42" style="180" customWidth="1"/>
    <col min="14005" max="14005" width="9.140625" style="180"/>
    <col min="14006" max="14006" width="38.28515625" style="180" customWidth="1"/>
    <col min="14007" max="14012" width="34.7109375" style="180" customWidth="1"/>
    <col min="14013" max="14013" width="42" style="180" customWidth="1"/>
    <col min="14014" max="14014" width="39.5703125" style="180" customWidth="1"/>
    <col min="14015" max="14015" width="38.5703125" style="180" customWidth="1"/>
    <col min="14016" max="14020" width="38.140625" style="180" customWidth="1"/>
    <col min="14021" max="14021" width="39" style="180" customWidth="1"/>
    <col min="14022" max="14022" width="9.140625" style="180"/>
    <col min="14023" max="14023" width="38.85546875" style="180" customWidth="1"/>
    <col min="14024" max="14024" width="38.28515625" style="180" customWidth="1"/>
    <col min="14025" max="14029" width="39.7109375" style="180" customWidth="1"/>
    <col min="14030" max="14030" width="33.28515625" style="180" customWidth="1"/>
    <col min="14031" max="14031" width="41.28515625" style="180" customWidth="1"/>
    <col min="14032" max="14032" width="40.28515625" style="180" customWidth="1"/>
    <col min="14033" max="14037" width="37.7109375" style="180" customWidth="1"/>
    <col min="14038" max="14038" width="38.42578125" style="180" customWidth="1"/>
    <col min="14039" max="14039" width="9.140625" style="180"/>
    <col min="14040" max="14040" width="11.42578125" style="180" customWidth="1"/>
    <col min="14041" max="14041" width="9.140625" style="180"/>
    <col min="14042" max="14043" width="37.7109375" style="180" customWidth="1"/>
    <col min="14044" max="14045" width="35" style="180" customWidth="1"/>
    <col min="14046" max="14046" width="39.85546875" style="180" customWidth="1"/>
    <col min="14047" max="14047" width="35" style="180" customWidth="1"/>
    <col min="14048" max="14048" width="39.85546875" style="180" customWidth="1"/>
    <col min="14049" max="14049" width="36.28515625" style="180" customWidth="1"/>
    <col min="14050" max="14050" width="40.140625" style="180" customWidth="1"/>
    <col min="14051" max="14051" width="9.140625" style="180"/>
    <col min="14052" max="14052" width="28.5703125" style="180" customWidth="1"/>
    <col min="14053" max="14053" width="33.7109375" style="180" customWidth="1"/>
    <col min="14054" max="14054" width="29.85546875" style="180" customWidth="1"/>
    <col min="14055" max="14055" width="27.7109375" style="180" customWidth="1"/>
    <col min="14056" max="14057" width="28.5703125" style="180" customWidth="1"/>
    <col min="14058" max="14058" width="36.42578125" style="180" customWidth="1"/>
    <col min="14059" max="14059" width="31.5703125" style="180" customWidth="1"/>
    <col min="14060" max="14061" width="28.5703125" style="180" customWidth="1"/>
    <col min="14062" max="14062" width="9.140625" style="180"/>
    <col min="14063" max="14063" width="25.5703125" style="180" customWidth="1"/>
    <col min="14064" max="14064" width="38" style="180" customWidth="1"/>
    <col min="14065" max="14065" width="27.7109375" style="180" customWidth="1"/>
    <col min="14066" max="14067" width="28.140625" style="180" customWidth="1"/>
    <col min="14068" max="14068" width="28.5703125" style="180" customWidth="1"/>
    <col min="14069" max="14218" width="9.140625" style="180"/>
    <col min="14219" max="14219" width="163.7109375" style="180" customWidth="1"/>
    <col min="14220" max="14220" width="63.85546875" style="180" customWidth="1"/>
    <col min="14221" max="14222" width="26.5703125" style="180" customWidth="1"/>
    <col min="14223" max="14223" width="28.140625" style="180" customWidth="1"/>
    <col min="14224" max="14224" width="68.7109375" style="180" customWidth="1"/>
    <col min="14225" max="14226" width="42.7109375" style="180" customWidth="1"/>
    <col min="14227" max="14227" width="39.42578125" style="180" customWidth="1"/>
    <col min="14228" max="14228" width="33" style="180" customWidth="1"/>
    <col min="14229" max="14229" width="41.7109375" style="180" customWidth="1"/>
    <col min="14230" max="14230" width="36.42578125" style="180" customWidth="1"/>
    <col min="14231" max="14231" width="43" style="180" customWidth="1"/>
    <col min="14232" max="14232" width="46.42578125" style="180" customWidth="1"/>
    <col min="14233" max="14233" width="18.28515625" style="180" customWidth="1"/>
    <col min="14234" max="14234" width="43.7109375" style="180" customWidth="1"/>
    <col min="14235" max="14235" width="39.85546875" style="180" customWidth="1"/>
    <col min="14236" max="14236" width="36.42578125" style="180" customWidth="1"/>
    <col min="14237" max="14237" width="39.85546875" style="180" customWidth="1"/>
    <col min="14238" max="14238" width="42" style="180" customWidth="1"/>
    <col min="14239" max="14239" width="45.140625" style="180" customWidth="1"/>
    <col min="14240" max="14240" width="55.85546875" style="180" customWidth="1"/>
    <col min="14241" max="14241" width="33.28515625" style="180" customWidth="1"/>
    <col min="14242" max="14242" width="0.28515625" style="180" customWidth="1"/>
    <col min="14243" max="14243" width="37" style="180" customWidth="1"/>
    <col min="14244" max="14244" width="46" style="180" customWidth="1"/>
    <col min="14245" max="14245" width="38.28515625" style="180" customWidth="1"/>
    <col min="14246" max="14246" width="39.85546875" style="180" customWidth="1"/>
    <col min="14247" max="14247" width="34.7109375" style="180" customWidth="1"/>
    <col min="14248" max="14248" width="42" style="180" customWidth="1"/>
    <col min="14249" max="14249" width="17" style="180" customWidth="1"/>
    <col min="14250" max="14250" width="37.28515625" style="180" customWidth="1"/>
    <col min="14251" max="14251" width="38.28515625" style="180" customWidth="1"/>
    <col min="14252" max="14252" width="40.42578125" style="180" customWidth="1"/>
    <col min="14253" max="14253" width="34.7109375" style="180" customWidth="1"/>
    <col min="14254" max="14254" width="42" style="180" customWidth="1"/>
    <col min="14255" max="14255" width="11.28515625" style="180" customWidth="1"/>
    <col min="14256" max="14256" width="37.28515625" style="180" customWidth="1"/>
    <col min="14257" max="14257" width="33.42578125" style="180" customWidth="1"/>
    <col min="14258" max="14258" width="38.28515625" style="180" customWidth="1"/>
    <col min="14259" max="14259" width="34.7109375" style="180" customWidth="1"/>
    <col min="14260" max="14260" width="42" style="180" customWidth="1"/>
    <col min="14261" max="14261" width="9.140625" style="180"/>
    <col min="14262" max="14262" width="38.28515625" style="180" customWidth="1"/>
    <col min="14263" max="14268" width="34.7109375" style="180" customWidth="1"/>
    <col min="14269" max="14269" width="42" style="180" customWidth="1"/>
    <col min="14270" max="14270" width="39.5703125" style="180" customWidth="1"/>
    <col min="14271" max="14271" width="38.5703125" style="180" customWidth="1"/>
    <col min="14272" max="14276" width="38.140625" style="180" customWidth="1"/>
    <col min="14277" max="14277" width="39" style="180" customWidth="1"/>
    <col min="14278" max="14278" width="9.140625" style="180"/>
    <col min="14279" max="14279" width="38.85546875" style="180" customWidth="1"/>
    <col min="14280" max="14280" width="38.28515625" style="180" customWidth="1"/>
    <col min="14281" max="14285" width="39.7109375" style="180" customWidth="1"/>
    <col min="14286" max="14286" width="33.28515625" style="180" customWidth="1"/>
    <col min="14287" max="14287" width="41.28515625" style="180" customWidth="1"/>
    <col min="14288" max="14288" width="40.28515625" style="180" customWidth="1"/>
    <col min="14289" max="14293" width="37.7109375" style="180" customWidth="1"/>
    <col min="14294" max="14294" width="38.42578125" style="180" customWidth="1"/>
    <col min="14295" max="14295" width="9.140625" style="180"/>
    <col min="14296" max="14296" width="11.42578125" style="180" customWidth="1"/>
    <col min="14297" max="14297" width="9.140625" style="180"/>
    <col min="14298" max="14299" width="37.7109375" style="180" customWidth="1"/>
    <col min="14300" max="14301" width="35" style="180" customWidth="1"/>
    <col min="14302" max="14302" width="39.85546875" style="180" customWidth="1"/>
    <col min="14303" max="14303" width="35" style="180" customWidth="1"/>
    <col min="14304" max="14304" width="39.85546875" style="180" customWidth="1"/>
    <col min="14305" max="14305" width="36.28515625" style="180" customWidth="1"/>
    <col min="14306" max="14306" width="40.140625" style="180" customWidth="1"/>
    <col min="14307" max="14307" width="9.140625" style="180"/>
    <col min="14308" max="14308" width="28.5703125" style="180" customWidth="1"/>
    <col min="14309" max="14309" width="33.7109375" style="180" customWidth="1"/>
    <col min="14310" max="14310" width="29.85546875" style="180" customWidth="1"/>
    <col min="14311" max="14311" width="27.7109375" style="180" customWidth="1"/>
    <col min="14312" max="14313" width="28.5703125" style="180" customWidth="1"/>
    <col min="14314" max="14314" width="36.42578125" style="180" customWidth="1"/>
    <col min="14315" max="14315" width="31.5703125" style="180" customWidth="1"/>
    <col min="14316" max="14317" width="28.5703125" style="180" customWidth="1"/>
    <col min="14318" max="14318" width="9.140625" style="180"/>
    <col min="14319" max="14319" width="25.5703125" style="180" customWidth="1"/>
    <col min="14320" max="14320" width="38" style="180" customWidth="1"/>
    <col min="14321" max="14321" width="27.7109375" style="180" customWidth="1"/>
    <col min="14322" max="14323" width="28.140625" style="180" customWidth="1"/>
    <col min="14324" max="14324" width="28.5703125" style="180" customWidth="1"/>
    <col min="14325" max="14474" width="9.140625" style="180"/>
    <col min="14475" max="14475" width="163.7109375" style="180" customWidth="1"/>
    <col min="14476" max="14476" width="63.85546875" style="180" customWidth="1"/>
    <col min="14477" max="14478" width="26.5703125" style="180" customWidth="1"/>
    <col min="14479" max="14479" width="28.140625" style="180" customWidth="1"/>
    <col min="14480" max="14480" width="68.7109375" style="180" customWidth="1"/>
    <col min="14481" max="14482" width="42.7109375" style="180" customWidth="1"/>
    <col min="14483" max="14483" width="39.42578125" style="180" customWidth="1"/>
    <col min="14484" max="14484" width="33" style="180" customWidth="1"/>
    <col min="14485" max="14485" width="41.7109375" style="180" customWidth="1"/>
    <col min="14486" max="14486" width="36.42578125" style="180" customWidth="1"/>
    <col min="14487" max="14487" width="43" style="180" customWidth="1"/>
    <col min="14488" max="14488" width="46.42578125" style="180" customWidth="1"/>
    <col min="14489" max="14489" width="18.28515625" style="180" customWidth="1"/>
    <col min="14490" max="14490" width="43.7109375" style="180" customWidth="1"/>
    <col min="14491" max="14491" width="39.85546875" style="180" customWidth="1"/>
    <col min="14492" max="14492" width="36.42578125" style="180" customWidth="1"/>
    <col min="14493" max="14493" width="39.85546875" style="180" customWidth="1"/>
    <col min="14494" max="14494" width="42" style="180" customWidth="1"/>
    <col min="14495" max="14495" width="45.140625" style="180" customWidth="1"/>
    <col min="14496" max="14496" width="55.85546875" style="180" customWidth="1"/>
    <col min="14497" max="14497" width="33.28515625" style="180" customWidth="1"/>
    <col min="14498" max="14498" width="0.28515625" style="180" customWidth="1"/>
    <col min="14499" max="14499" width="37" style="180" customWidth="1"/>
    <col min="14500" max="14500" width="46" style="180" customWidth="1"/>
    <col min="14501" max="14501" width="38.28515625" style="180" customWidth="1"/>
    <col min="14502" max="14502" width="39.85546875" style="180" customWidth="1"/>
    <col min="14503" max="14503" width="34.7109375" style="180" customWidth="1"/>
    <col min="14504" max="14504" width="42" style="180" customWidth="1"/>
    <col min="14505" max="14505" width="17" style="180" customWidth="1"/>
    <col min="14506" max="14506" width="37.28515625" style="180" customWidth="1"/>
    <col min="14507" max="14507" width="38.28515625" style="180" customWidth="1"/>
    <col min="14508" max="14508" width="40.42578125" style="180" customWidth="1"/>
    <col min="14509" max="14509" width="34.7109375" style="180" customWidth="1"/>
    <col min="14510" max="14510" width="42" style="180" customWidth="1"/>
    <col min="14511" max="14511" width="11.28515625" style="180" customWidth="1"/>
    <col min="14512" max="14512" width="37.28515625" style="180" customWidth="1"/>
    <col min="14513" max="14513" width="33.42578125" style="180" customWidth="1"/>
    <col min="14514" max="14514" width="38.28515625" style="180" customWidth="1"/>
    <col min="14515" max="14515" width="34.7109375" style="180" customWidth="1"/>
    <col min="14516" max="14516" width="42" style="180" customWidth="1"/>
    <col min="14517" max="14517" width="9.140625" style="180"/>
    <col min="14518" max="14518" width="38.28515625" style="180" customWidth="1"/>
    <col min="14519" max="14524" width="34.7109375" style="180" customWidth="1"/>
    <col min="14525" max="14525" width="42" style="180" customWidth="1"/>
    <col min="14526" max="14526" width="39.5703125" style="180" customWidth="1"/>
    <col min="14527" max="14527" width="38.5703125" style="180" customWidth="1"/>
    <col min="14528" max="14532" width="38.140625" style="180" customWidth="1"/>
    <col min="14533" max="14533" width="39" style="180" customWidth="1"/>
    <col min="14534" max="14534" width="9.140625" style="180"/>
    <col min="14535" max="14535" width="38.85546875" style="180" customWidth="1"/>
    <col min="14536" max="14536" width="38.28515625" style="180" customWidth="1"/>
    <col min="14537" max="14541" width="39.7109375" style="180" customWidth="1"/>
    <col min="14542" max="14542" width="33.28515625" style="180" customWidth="1"/>
    <col min="14543" max="14543" width="41.28515625" style="180" customWidth="1"/>
    <col min="14544" max="14544" width="40.28515625" style="180" customWidth="1"/>
    <col min="14545" max="14549" width="37.7109375" style="180" customWidth="1"/>
    <col min="14550" max="14550" width="38.42578125" style="180" customWidth="1"/>
    <col min="14551" max="14551" width="9.140625" style="180"/>
    <col min="14552" max="14552" width="11.42578125" style="180" customWidth="1"/>
    <col min="14553" max="14553" width="9.140625" style="180"/>
    <col min="14554" max="14555" width="37.7109375" style="180" customWidth="1"/>
    <col min="14556" max="14557" width="35" style="180" customWidth="1"/>
    <col min="14558" max="14558" width="39.85546875" style="180" customWidth="1"/>
    <col min="14559" max="14559" width="35" style="180" customWidth="1"/>
    <col min="14560" max="14560" width="39.85546875" style="180" customWidth="1"/>
    <col min="14561" max="14561" width="36.28515625" style="180" customWidth="1"/>
    <col min="14562" max="14562" width="40.140625" style="180" customWidth="1"/>
    <col min="14563" max="14563" width="9.140625" style="180"/>
    <col min="14564" max="14564" width="28.5703125" style="180" customWidth="1"/>
    <col min="14565" max="14565" width="33.7109375" style="180" customWidth="1"/>
    <col min="14566" max="14566" width="29.85546875" style="180" customWidth="1"/>
    <col min="14567" max="14567" width="27.7109375" style="180" customWidth="1"/>
    <col min="14568" max="14569" width="28.5703125" style="180" customWidth="1"/>
    <col min="14570" max="14570" width="36.42578125" style="180" customWidth="1"/>
    <col min="14571" max="14571" width="31.5703125" style="180" customWidth="1"/>
    <col min="14572" max="14573" width="28.5703125" style="180" customWidth="1"/>
    <col min="14574" max="14574" width="9.140625" style="180"/>
    <col min="14575" max="14575" width="25.5703125" style="180" customWidth="1"/>
    <col min="14576" max="14576" width="38" style="180" customWidth="1"/>
    <col min="14577" max="14577" width="27.7109375" style="180" customWidth="1"/>
    <col min="14578" max="14579" width="28.140625" style="180" customWidth="1"/>
    <col min="14580" max="14580" width="28.5703125" style="180" customWidth="1"/>
    <col min="14581" max="14730" width="9.140625" style="180"/>
    <col min="14731" max="14731" width="163.7109375" style="180" customWidth="1"/>
    <col min="14732" max="14732" width="63.85546875" style="180" customWidth="1"/>
    <col min="14733" max="14734" width="26.5703125" style="180" customWidth="1"/>
    <col min="14735" max="14735" width="28.140625" style="180" customWidth="1"/>
    <col min="14736" max="14736" width="68.7109375" style="180" customWidth="1"/>
    <col min="14737" max="14738" width="42.7109375" style="180" customWidth="1"/>
    <col min="14739" max="14739" width="39.42578125" style="180" customWidth="1"/>
    <col min="14740" max="14740" width="33" style="180" customWidth="1"/>
    <col min="14741" max="14741" width="41.7109375" style="180" customWidth="1"/>
    <col min="14742" max="14742" width="36.42578125" style="180" customWidth="1"/>
    <col min="14743" max="14743" width="43" style="180" customWidth="1"/>
    <col min="14744" max="14744" width="46.42578125" style="180" customWidth="1"/>
    <col min="14745" max="14745" width="18.28515625" style="180" customWidth="1"/>
    <col min="14746" max="14746" width="43.7109375" style="180" customWidth="1"/>
    <col min="14747" max="14747" width="39.85546875" style="180" customWidth="1"/>
    <col min="14748" max="14748" width="36.42578125" style="180" customWidth="1"/>
    <col min="14749" max="14749" width="39.85546875" style="180" customWidth="1"/>
    <col min="14750" max="14750" width="42" style="180" customWidth="1"/>
    <col min="14751" max="14751" width="45.140625" style="180" customWidth="1"/>
    <col min="14752" max="14752" width="55.85546875" style="180" customWidth="1"/>
    <col min="14753" max="14753" width="33.28515625" style="180" customWidth="1"/>
    <col min="14754" max="14754" width="0.28515625" style="180" customWidth="1"/>
    <col min="14755" max="14755" width="37" style="180" customWidth="1"/>
    <col min="14756" max="14756" width="46" style="180" customWidth="1"/>
    <col min="14757" max="14757" width="38.28515625" style="180" customWidth="1"/>
    <col min="14758" max="14758" width="39.85546875" style="180" customWidth="1"/>
    <col min="14759" max="14759" width="34.7109375" style="180" customWidth="1"/>
    <col min="14760" max="14760" width="42" style="180" customWidth="1"/>
    <col min="14761" max="14761" width="17" style="180" customWidth="1"/>
    <col min="14762" max="14762" width="37.28515625" style="180" customWidth="1"/>
    <col min="14763" max="14763" width="38.28515625" style="180" customWidth="1"/>
    <col min="14764" max="14764" width="40.42578125" style="180" customWidth="1"/>
    <col min="14765" max="14765" width="34.7109375" style="180" customWidth="1"/>
    <col min="14766" max="14766" width="42" style="180" customWidth="1"/>
    <col min="14767" max="14767" width="11.28515625" style="180" customWidth="1"/>
    <col min="14768" max="14768" width="37.28515625" style="180" customWidth="1"/>
    <col min="14769" max="14769" width="33.42578125" style="180" customWidth="1"/>
    <col min="14770" max="14770" width="38.28515625" style="180" customWidth="1"/>
    <col min="14771" max="14771" width="34.7109375" style="180" customWidth="1"/>
    <col min="14772" max="14772" width="42" style="180" customWidth="1"/>
    <col min="14773" max="14773" width="9.140625" style="180"/>
    <col min="14774" max="14774" width="38.28515625" style="180" customWidth="1"/>
    <col min="14775" max="14780" width="34.7109375" style="180" customWidth="1"/>
    <col min="14781" max="14781" width="42" style="180" customWidth="1"/>
    <col min="14782" max="14782" width="39.5703125" style="180" customWidth="1"/>
    <col min="14783" max="14783" width="38.5703125" style="180" customWidth="1"/>
    <col min="14784" max="14788" width="38.140625" style="180" customWidth="1"/>
    <col min="14789" max="14789" width="39" style="180" customWidth="1"/>
    <col min="14790" max="14790" width="9.140625" style="180"/>
    <col min="14791" max="14791" width="38.85546875" style="180" customWidth="1"/>
    <col min="14792" max="14792" width="38.28515625" style="180" customWidth="1"/>
    <col min="14793" max="14797" width="39.7109375" style="180" customWidth="1"/>
    <col min="14798" max="14798" width="33.28515625" style="180" customWidth="1"/>
    <col min="14799" max="14799" width="41.28515625" style="180" customWidth="1"/>
    <col min="14800" max="14800" width="40.28515625" style="180" customWidth="1"/>
    <col min="14801" max="14805" width="37.7109375" style="180" customWidth="1"/>
    <col min="14806" max="14806" width="38.42578125" style="180" customWidth="1"/>
    <col min="14807" max="14807" width="9.140625" style="180"/>
    <col min="14808" max="14808" width="11.42578125" style="180" customWidth="1"/>
    <col min="14809" max="14809" width="9.140625" style="180"/>
    <col min="14810" max="14811" width="37.7109375" style="180" customWidth="1"/>
    <col min="14812" max="14813" width="35" style="180" customWidth="1"/>
    <col min="14814" max="14814" width="39.85546875" style="180" customWidth="1"/>
    <col min="14815" max="14815" width="35" style="180" customWidth="1"/>
    <col min="14816" max="14816" width="39.85546875" style="180" customWidth="1"/>
    <col min="14817" max="14817" width="36.28515625" style="180" customWidth="1"/>
    <col min="14818" max="14818" width="40.140625" style="180" customWidth="1"/>
    <col min="14819" max="14819" width="9.140625" style="180"/>
    <col min="14820" max="14820" width="28.5703125" style="180" customWidth="1"/>
    <col min="14821" max="14821" width="33.7109375" style="180" customWidth="1"/>
    <col min="14822" max="14822" width="29.85546875" style="180" customWidth="1"/>
    <col min="14823" max="14823" width="27.7109375" style="180" customWidth="1"/>
    <col min="14824" max="14825" width="28.5703125" style="180" customWidth="1"/>
    <col min="14826" max="14826" width="36.42578125" style="180" customWidth="1"/>
    <col min="14827" max="14827" width="31.5703125" style="180" customWidth="1"/>
    <col min="14828" max="14829" width="28.5703125" style="180" customWidth="1"/>
    <col min="14830" max="14830" width="9.140625" style="180"/>
    <col min="14831" max="14831" width="25.5703125" style="180" customWidth="1"/>
    <col min="14832" max="14832" width="38" style="180" customWidth="1"/>
    <col min="14833" max="14833" width="27.7109375" style="180" customWidth="1"/>
    <col min="14834" max="14835" width="28.140625" style="180" customWidth="1"/>
    <col min="14836" max="14836" width="28.5703125" style="180" customWidth="1"/>
    <col min="14837" max="14986" width="9.140625" style="180"/>
    <col min="14987" max="14987" width="163.7109375" style="180" customWidth="1"/>
    <col min="14988" max="14988" width="63.85546875" style="180" customWidth="1"/>
    <col min="14989" max="14990" width="26.5703125" style="180" customWidth="1"/>
    <col min="14991" max="14991" width="28.140625" style="180" customWidth="1"/>
    <col min="14992" max="14992" width="68.7109375" style="180" customWidth="1"/>
    <col min="14993" max="14994" width="42.7109375" style="180" customWidth="1"/>
    <col min="14995" max="14995" width="39.42578125" style="180" customWidth="1"/>
    <col min="14996" max="14996" width="33" style="180" customWidth="1"/>
    <col min="14997" max="14997" width="41.7109375" style="180" customWidth="1"/>
    <col min="14998" max="14998" width="36.42578125" style="180" customWidth="1"/>
    <col min="14999" max="14999" width="43" style="180" customWidth="1"/>
    <col min="15000" max="15000" width="46.42578125" style="180" customWidth="1"/>
    <col min="15001" max="15001" width="18.28515625" style="180" customWidth="1"/>
    <col min="15002" max="15002" width="43.7109375" style="180" customWidth="1"/>
    <col min="15003" max="15003" width="39.85546875" style="180" customWidth="1"/>
    <col min="15004" max="15004" width="36.42578125" style="180" customWidth="1"/>
    <col min="15005" max="15005" width="39.85546875" style="180" customWidth="1"/>
    <col min="15006" max="15006" width="42" style="180" customWidth="1"/>
    <col min="15007" max="15007" width="45.140625" style="180" customWidth="1"/>
    <col min="15008" max="15008" width="55.85546875" style="180" customWidth="1"/>
    <col min="15009" max="15009" width="33.28515625" style="180" customWidth="1"/>
    <col min="15010" max="15010" width="0.28515625" style="180" customWidth="1"/>
    <col min="15011" max="15011" width="37" style="180" customWidth="1"/>
    <col min="15012" max="15012" width="46" style="180" customWidth="1"/>
    <col min="15013" max="15013" width="38.28515625" style="180" customWidth="1"/>
    <col min="15014" max="15014" width="39.85546875" style="180" customWidth="1"/>
    <col min="15015" max="15015" width="34.7109375" style="180" customWidth="1"/>
    <col min="15016" max="15016" width="42" style="180" customWidth="1"/>
    <col min="15017" max="15017" width="17" style="180" customWidth="1"/>
    <col min="15018" max="15018" width="37.28515625" style="180" customWidth="1"/>
    <col min="15019" max="15019" width="38.28515625" style="180" customWidth="1"/>
    <col min="15020" max="15020" width="40.42578125" style="180" customWidth="1"/>
    <col min="15021" max="15021" width="34.7109375" style="180" customWidth="1"/>
    <col min="15022" max="15022" width="42" style="180" customWidth="1"/>
    <col min="15023" max="15023" width="11.28515625" style="180" customWidth="1"/>
    <col min="15024" max="15024" width="37.28515625" style="180" customWidth="1"/>
    <col min="15025" max="15025" width="33.42578125" style="180" customWidth="1"/>
    <col min="15026" max="15026" width="38.28515625" style="180" customWidth="1"/>
    <col min="15027" max="15027" width="34.7109375" style="180" customWidth="1"/>
    <col min="15028" max="15028" width="42" style="180" customWidth="1"/>
    <col min="15029" max="15029" width="9.140625" style="180"/>
    <col min="15030" max="15030" width="38.28515625" style="180" customWidth="1"/>
    <col min="15031" max="15036" width="34.7109375" style="180" customWidth="1"/>
    <col min="15037" max="15037" width="42" style="180" customWidth="1"/>
    <col min="15038" max="15038" width="39.5703125" style="180" customWidth="1"/>
    <col min="15039" max="15039" width="38.5703125" style="180" customWidth="1"/>
    <col min="15040" max="15044" width="38.140625" style="180" customWidth="1"/>
    <col min="15045" max="15045" width="39" style="180" customWidth="1"/>
    <col min="15046" max="15046" width="9.140625" style="180"/>
    <col min="15047" max="15047" width="38.85546875" style="180" customWidth="1"/>
    <col min="15048" max="15048" width="38.28515625" style="180" customWidth="1"/>
    <col min="15049" max="15053" width="39.7109375" style="180" customWidth="1"/>
    <col min="15054" max="15054" width="33.28515625" style="180" customWidth="1"/>
    <col min="15055" max="15055" width="41.28515625" style="180" customWidth="1"/>
    <col min="15056" max="15056" width="40.28515625" style="180" customWidth="1"/>
    <col min="15057" max="15061" width="37.7109375" style="180" customWidth="1"/>
    <col min="15062" max="15062" width="38.42578125" style="180" customWidth="1"/>
    <col min="15063" max="15063" width="9.140625" style="180"/>
    <col min="15064" max="15064" width="11.42578125" style="180" customWidth="1"/>
    <col min="15065" max="15065" width="9.140625" style="180"/>
    <col min="15066" max="15067" width="37.7109375" style="180" customWidth="1"/>
    <col min="15068" max="15069" width="35" style="180" customWidth="1"/>
    <col min="15070" max="15070" width="39.85546875" style="180" customWidth="1"/>
    <col min="15071" max="15071" width="35" style="180" customWidth="1"/>
    <col min="15072" max="15072" width="39.85546875" style="180" customWidth="1"/>
    <col min="15073" max="15073" width="36.28515625" style="180" customWidth="1"/>
    <col min="15074" max="15074" width="40.140625" style="180" customWidth="1"/>
    <col min="15075" max="15075" width="9.140625" style="180"/>
    <col min="15076" max="15076" width="28.5703125" style="180" customWidth="1"/>
    <col min="15077" max="15077" width="33.7109375" style="180" customWidth="1"/>
    <col min="15078" max="15078" width="29.85546875" style="180" customWidth="1"/>
    <col min="15079" max="15079" width="27.7109375" style="180" customWidth="1"/>
    <col min="15080" max="15081" width="28.5703125" style="180" customWidth="1"/>
    <col min="15082" max="15082" width="36.42578125" style="180" customWidth="1"/>
    <col min="15083" max="15083" width="31.5703125" style="180" customWidth="1"/>
    <col min="15084" max="15085" width="28.5703125" style="180" customWidth="1"/>
    <col min="15086" max="15086" width="9.140625" style="180"/>
    <col min="15087" max="15087" width="25.5703125" style="180" customWidth="1"/>
    <col min="15088" max="15088" width="38" style="180" customWidth="1"/>
    <col min="15089" max="15089" width="27.7109375" style="180" customWidth="1"/>
    <col min="15090" max="15091" width="28.140625" style="180" customWidth="1"/>
    <col min="15092" max="15092" width="28.5703125" style="180" customWidth="1"/>
    <col min="15093" max="15242" width="9.140625" style="180"/>
    <col min="15243" max="15243" width="163.7109375" style="180" customWidth="1"/>
    <col min="15244" max="15244" width="63.85546875" style="180" customWidth="1"/>
    <col min="15245" max="15246" width="26.5703125" style="180" customWidth="1"/>
    <col min="15247" max="15247" width="28.140625" style="180" customWidth="1"/>
    <col min="15248" max="15248" width="68.7109375" style="180" customWidth="1"/>
    <col min="15249" max="15250" width="42.7109375" style="180" customWidth="1"/>
    <col min="15251" max="15251" width="39.42578125" style="180" customWidth="1"/>
    <col min="15252" max="15252" width="33" style="180" customWidth="1"/>
    <col min="15253" max="15253" width="41.7109375" style="180" customWidth="1"/>
    <col min="15254" max="15254" width="36.42578125" style="180" customWidth="1"/>
    <col min="15255" max="15255" width="43" style="180" customWidth="1"/>
    <col min="15256" max="15256" width="46.42578125" style="180" customWidth="1"/>
    <col min="15257" max="15257" width="18.28515625" style="180" customWidth="1"/>
    <col min="15258" max="15258" width="43.7109375" style="180" customWidth="1"/>
    <col min="15259" max="15259" width="39.85546875" style="180" customWidth="1"/>
    <col min="15260" max="15260" width="36.42578125" style="180" customWidth="1"/>
    <col min="15261" max="15261" width="39.85546875" style="180" customWidth="1"/>
    <col min="15262" max="15262" width="42" style="180" customWidth="1"/>
    <col min="15263" max="15263" width="45.140625" style="180" customWidth="1"/>
    <col min="15264" max="15264" width="55.85546875" style="180" customWidth="1"/>
    <col min="15265" max="15265" width="33.28515625" style="180" customWidth="1"/>
    <col min="15266" max="15266" width="0.28515625" style="180" customWidth="1"/>
    <col min="15267" max="15267" width="37" style="180" customWidth="1"/>
    <col min="15268" max="15268" width="46" style="180" customWidth="1"/>
    <col min="15269" max="15269" width="38.28515625" style="180" customWidth="1"/>
    <col min="15270" max="15270" width="39.85546875" style="180" customWidth="1"/>
    <col min="15271" max="15271" width="34.7109375" style="180" customWidth="1"/>
    <col min="15272" max="15272" width="42" style="180" customWidth="1"/>
    <col min="15273" max="15273" width="17" style="180" customWidth="1"/>
    <col min="15274" max="15274" width="37.28515625" style="180" customWidth="1"/>
    <col min="15275" max="15275" width="38.28515625" style="180" customWidth="1"/>
    <col min="15276" max="15276" width="40.42578125" style="180" customWidth="1"/>
    <col min="15277" max="15277" width="34.7109375" style="180" customWidth="1"/>
    <col min="15278" max="15278" width="42" style="180" customWidth="1"/>
    <col min="15279" max="15279" width="11.28515625" style="180" customWidth="1"/>
    <col min="15280" max="15280" width="37.28515625" style="180" customWidth="1"/>
    <col min="15281" max="15281" width="33.42578125" style="180" customWidth="1"/>
    <col min="15282" max="15282" width="38.28515625" style="180" customWidth="1"/>
    <col min="15283" max="15283" width="34.7109375" style="180" customWidth="1"/>
    <col min="15284" max="15284" width="42" style="180" customWidth="1"/>
    <col min="15285" max="15285" width="9.140625" style="180"/>
    <col min="15286" max="15286" width="38.28515625" style="180" customWidth="1"/>
    <col min="15287" max="15292" width="34.7109375" style="180" customWidth="1"/>
    <col min="15293" max="15293" width="42" style="180" customWidth="1"/>
    <col min="15294" max="15294" width="39.5703125" style="180" customWidth="1"/>
    <col min="15295" max="15295" width="38.5703125" style="180" customWidth="1"/>
    <col min="15296" max="15300" width="38.140625" style="180" customWidth="1"/>
    <col min="15301" max="15301" width="39" style="180" customWidth="1"/>
    <col min="15302" max="15302" width="9.140625" style="180"/>
    <col min="15303" max="15303" width="38.85546875" style="180" customWidth="1"/>
    <col min="15304" max="15304" width="38.28515625" style="180" customWidth="1"/>
    <col min="15305" max="15309" width="39.7109375" style="180" customWidth="1"/>
    <col min="15310" max="15310" width="33.28515625" style="180" customWidth="1"/>
    <col min="15311" max="15311" width="41.28515625" style="180" customWidth="1"/>
    <col min="15312" max="15312" width="40.28515625" style="180" customWidth="1"/>
    <col min="15313" max="15317" width="37.7109375" style="180" customWidth="1"/>
    <col min="15318" max="15318" width="38.42578125" style="180" customWidth="1"/>
    <col min="15319" max="15319" width="9.140625" style="180"/>
    <col min="15320" max="15320" width="11.42578125" style="180" customWidth="1"/>
    <col min="15321" max="15321" width="9.140625" style="180"/>
    <col min="15322" max="15323" width="37.7109375" style="180" customWidth="1"/>
    <col min="15324" max="15325" width="35" style="180" customWidth="1"/>
    <col min="15326" max="15326" width="39.85546875" style="180" customWidth="1"/>
    <col min="15327" max="15327" width="35" style="180" customWidth="1"/>
    <col min="15328" max="15328" width="39.85546875" style="180" customWidth="1"/>
    <col min="15329" max="15329" width="36.28515625" style="180" customWidth="1"/>
    <col min="15330" max="15330" width="40.140625" style="180" customWidth="1"/>
    <col min="15331" max="15331" width="9.140625" style="180"/>
    <col min="15332" max="15332" width="28.5703125" style="180" customWidth="1"/>
    <col min="15333" max="15333" width="33.7109375" style="180" customWidth="1"/>
    <col min="15334" max="15334" width="29.85546875" style="180" customWidth="1"/>
    <col min="15335" max="15335" width="27.7109375" style="180" customWidth="1"/>
    <col min="15336" max="15337" width="28.5703125" style="180" customWidth="1"/>
    <col min="15338" max="15338" width="36.42578125" style="180" customWidth="1"/>
    <col min="15339" max="15339" width="31.5703125" style="180" customWidth="1"/>
    <col min="15340" max="15341" width="28.5703125" style="180" customWidth="1"/>
    <col min="15342" max="15342" width="9.140625" style="180"/>
    <col min="15343" max="15343" width="25.5703125" style="180" customWidth="1"/>
    <col min="15344" max="15344" width="38" style="180" customWidth="1"/>
    <col min="15345" max="15345" width="27.7109375" style="180" customWidth="1"/>
    <col min="15346" max="15347" width="28.140625" style="180" customWidth="1"/>
    <col min="15348" max="15348" width="28.5703125" style="180" customWidth="1"/>
    <col min="15349" max="15498" width="9.140625" style="180"/>
    <col min="15499" max="15499" width="163.7109375" style="180" customWidth="1"/>
    <col min="15500" max="15500" width="63.85546875" style="180" customWidth="1"/>
    <col min="15501" max="15502" width="26.5703125" style="180" customWidth="1"/>
    <col min="15503" max="15503" width="28.140625" style="180" customWidth="1"/>
    <col min="15504" max="15504" width="68.7109375" style="180" customWidth="1"/>
    <col min="15505" max="15506" width="42.7109375" style="180" customWidth="1"/>
    <col min="15507" max="15507" width="39.42578125" style="180" customWidth="1"/>
    <col min="15508" max="15508" width="33" style="180" customWidth="1"/>
    <col min="15509" max="15509" width="41.7109375" style="180" customWidth="1"/>
    <col min="15510" max="15510" width="36.42578125" style="180" customWidth="1"/>
    <col min="15511" max="15511" width="43" style="180" customWidth="1"/>
    <col min="15512" max="15512" width="46.42578125" style="180" customWidth="1"/>
    <col min="15513" max="15513" width="18.28515625" style="180" customWidth="1"/>
    <col min="15514" max="15514" width="43.7109375" style="180" customWidth="1"/>
    <col min="15515" max="15515" width="39.85546875" style="180" customWidth="1"/>
    <col min="15516" max="15516" width="36.42578125" style="180" customWidth="1"/>
    <col min="15517" max="15517" width="39.85546875" style="180" customWidth="1"/>
    <col min="15518" max="15518" width="42" style="180" customWidth="1"/>
    <col min="15519" max="15519" width="45.140625" style="180" customWidth="1"/>
    <col min="15520" max="15520" width="55.85546875" style="180" customWidth="1"/>
    <col min="15521" max="15521" width="33.28515625" style="180" customWidth="1"/>
    <col min="15522" max="15522" width="0.28515625" style="180" customWidth="1"/>
    <col min="15523" max="15523" width="37" style="180" customWidth="1"/>
    <col min="15524" max="15524" width="46" style="180" customWidth="1"/>
    <col min="15525" max="15525" width="38.28515625" style="180" customWidth="1"/>
    <col min="15526" max="15526" width="39.85546875" style="180" customWidth="1"/>
    <col min="15527" max="15527" width="34.7109375" style="180" customWidth="1"/>
    <col min="15528" max="15528" width="42" style="180" customWidth="1"/>
    <col min="15529" max="15529" width="17" style="180" customWidth="1"/>
    <col min="15530" max="15530" width="37.28515625" style="180" customWidth="1"/>
    <col min="15531" max="15531" width="38.28515625" style="180" customWidth="1"/>
    <col min="15532" max="15532" width="40.42578125" style="180" customWidth="1"/>
    <col min="15533" max="15533" width="34.7109375" style="180" customWidth="1"/>
    <col min="15534" max="15534" width="42" style="180" customWidth="1"/>
    <col min="15535" max="15535" width="11.28515625" style="180" customWidth="1"/>
    <col min="15536" max="15536" width="37.28515625" style="180" customWidth="1"/>
    <col min="15537" max="15537" width="33.42578125" style="180" customWidth="1"/>
    <col min="15538" max="15538" width="38.28515625" style="180" customWidth="1"/>
    <col min="15539" max="15539" width="34.7109375" style="180" customWidth="1"/>
    <col min="15540" max="15540" width="42" style="180" customWidth="1"/>
    <col min="15541" max="15541" width="9.140625" style="180"/>
    <col min="15542" max="15542" width="38.28515625" style="180" customWidth="1"/>
    <col min="15543" max="15548" width="34.7109375" style="180" customWidth="1"/>
    <col min="15549" max="15549" width="42" style="180" customWidth="1"/>
    <col min="15550" max="15550" width="39.5703125" style="180" customWidth="1"/>
    <col min="15551" max="15551" width="38.5703125" style="180" customWidth="1"/>
    <col min="15552" max="15556" width="38.140625" style="180" customWidth="1"/>
    <col min="15557" max="15557" width="39" style="180" customWidth="1"/>
    <col min="15558" max="15558" width="9.140625" style="180"/>
    <col min="15559" max="15559" width="38.85546875" style="180" customWidth="1"/>
    <col min="15560" max="15560" width="38.28515625" style="180" customWidth="1"/>
    <col min="15561" max="15565" width="39.7109375" style="180" customWidth="1"/>
    <col min="15566" max="15566" width="33.28515625" style="180" customWidth="1"/>
    <col min="15567" max="15567" width="41.28515625" style="180" customWidth="1"/>
    <col min="15568" max="15568" width="40.28515625" style="180" customWidth="1"/>
    <col min="15569" max="15573" width="37.7109375" style="180" customWidth="1"/>
    <col min="15574" max="15574" width="38.42578125" style="180" customWidth="1"/>
    <col min="15575" max="15575" width="9.140625" style="180"/>
    <col min="15576" max="15576" width="11.42578125" style="180" customWidth="1"/>
    <col min="15577" max="15577" width="9.140625" style="180"/>
    <col min="15578" max="15579" width="37.7109375" style="180" customWidth="1"/>
    <col min="15580" max="15581" width="35" style="180" customWidth="1"/>
    <col min="15582" max="15582" width="39.85546875" style="180" customWidth="1"/>
    <col min="15583" max="15583" width="35" style="180" customWidth="1"/>
    <col min="15584" max="15584" width="39.85546875" style="180" customWidth="1"/>
    <col min="15585" max="15585" width="36.28515625" style="180" customWidth="1"/>
    <col min="15586" max="15586" width="40.140625" style="180" customWidth="1"/>
    <col min="15587" max="15587" width="9.140625" style="180"/>
    <col min="15588" max="15588" width="28.5703125" style="180" customWidth="1"/>
    <col min="15589" max="15589" width="33.7109375" style="180" customWidth="1"/>
    <col min="15590" max="15590" width="29.85546875" style="180" customWidth="1"/>
    <col min="15591" max="15591" width="27.7109375" style="180" customWidth="1"/>
    <col min="15592" max="15593" width="28.5703125" style="180" customWidth="1"/>
    <col min="15594" max="15594" width="36.42578125" style="180" customWidth="1"/>
    <col min="15595" max="15595" width="31.5703125" style="180" customWidth="1"/>
    <col min="15596" max="15597" width="28.5703125" style="180" customWidth="1"/>
    <col min="15598" max="15598" width="9.140625" style="180"/>
    <col min="15599" max="15599" width="25.5703125" style="180" customWidth="1"/>
    <col min="15600" max="15600" width="38" style="180" customWidth="1"/>
    <col min="15601" max="15601" width="27.7109375" style="180" customWidth="1"/>
    <col min="15602" max="15603" width="28.140625" style="180" customWidth="1"/>
    <col min="15604" max="15604" width="28.5703125" style="180" customWidth="1"/>
    <col min="15605" max="15754" width="9.140625" style="180"/>
    <col min="15755" max="15755" width="163.7109375" style="180" customWidth="1"/>
    <col min="15756" max="15756" width="63.85546875" style="180" customWidth="1"/>
    <col min="15757" max="15758" width="26.5703125" style="180" customWidth="1"/>
    <col min="15759" max="15759" width="28.140625" style="180" customWidth="1"/>
    <col min="15760" max="15760" width="68.7109375" style="180" customWidth="1"/>
    <col min="15761" max="15762" width="42.7109375" style="180" customWidth="1"/>
    <col min="15763" max="15763" width="39.42578125" style="180" customWidth="1"/>
    <col min="15764" max="15764" width="33" style="180" customWidth="1"/>
    <col min="15765" max="15765" width="41.7109375" style="180" customWidth="1"/>
    <col min="15766" max="15766" width="36.42578125" style="180" customWidth="1"/>
    <col min="15767" max="15767" width="43" style="180" customWidth="1"/>
    <col min="15768" max="15768" width="46.42578125" style="180" customWidth="1"/>
    <col min="15769" max="15769" width="18.28515625" style="180" customWidth="1"/>
    <col min="15770" max="15770" width="43.7109375" style="180" customWidth="1"/>
    <col min="15771" max="15771" width="39.85546875" style="180" customWidth="1"/>
    <col min="15772" max="15772" width="36.42578125" style="180" customWidth="1"/>
    <col min="15773" max="15773" width="39.85546875" style="180" customWidth="1"/>
    <col min="15774" max="15774" width="42" style="180" customWidth="1"/>
    <col min="15775" max="15775" width="45.140625" style="180" customWidth="1"/>
    <col min="15776" max="15776" width="55.85546875" style="180" customWidth="1"/>
    <col min="15777" max="15777" width="33.28515625" style="180" customWidth="1"/>
    <col min="15778" max="15778" width="0.28515625" style="180" customWidth="1"/>
    <col min="15779" max="15779" width="37" style="180" customWidth="1"/>
    <col min="15780" max="15780" width="46" style="180" customWidth="1"/>
    <col min="15781" max="15781" width="38.28515625" style="180" customWidth="1"/>
    <col min="15782" max="15782" width="39.85546875" style="180" customWidth="1"/>
    <col min="15783" max="15783" width="34.7109375" style="180" customWidth="1"/>
    <col min="15784" max="15784" width="42" style="180" customWidth="1"/>
    <col min="15785" max="15785" width="17" style="180" customWidth="1"/>
    <col min="15786" max="15786" width="37.28515625" style="180" customWidth="1"/>
    <col min="15787" max="15787" width="38.28515625" style="180" customWidth="1"/>
    <col min="15788" max="15788" width="40.42578125" style="180" customWidth="1"/>
    <col min="15789" max="15789" width="34.7109375" style="180" customWidth="1"/>
    <col min="15790" max="15790" width="42" style="180" customWidth="1"/>
    <col min="15791" max="15791" width="11.28515625" style="180" customWidth="1"/>
    <col min="15792" max="15792" width="37.28515625" style="180" customWidth="1"/>
    <col min="15793" max="15793" width="33.42578125" style="180" customWidth="1"/>
    <col min="15794" max="15794" width="38.28515625" style="180" customWidth="1"/>
    <col min="15795" max="15795" width="34.7109375" style="180" customWidth="1"/>
    <col min="15796" max="15796" width="42" style="180" customWidth="1"/>
    <col min="15797" max="15797" width="9.140625" style="180"/>
    <col min="15798" max="15798" width="38.28515625" style="180" customWidth="1"/>
    <col min="15799" max="15804" width="34.7109375" style="180" customWidth="1"/>
    <col min="15805" max="15805" width="42" style="180" customWidth="1"/>
    <col min="15806" max="15806" width="39.5703125" style="180" customWidth="1"/>
    <col min="15807" max="15807" width="38.5703125" style="180" customWidth="1"/>
    <col min="15808" max="15812" width="38.140625" style="180" customWidth="1"/>
    <col min="15813" max="15813" width="39" style="180" customWidth="1"/>
    <col min="15814" max="15814" width="9.140625" style="180"/>
    <col min="15815" max="15815" width="38.85546875" style="180" customWidth="1"/>
    <col min="15816" max="15816" width="38.28515625" style="180" customWidth="1"/>
    <col min="15817" max="15821" width="39.7109375" style="180" customWidth="1"/>
    <col min="15822" max="15822" width="33.28515625" style="180" customWidth="1"/>
    <col min="15823" max="15823" width="41.28515625" style="180" customWidth="1"/>
    <col min="15824" max="15824" width="40.28515625" style="180" customWidth="1"/>
    <col min="15825" max="15829" width="37.7109375" style="180" customWidth="1"/>
    <col min="15830" max="15830" width="38.42578125" style="180" customWidth="1"/>
    <col min="15831" max="15831" width="9.140625" style="180"/>
    <col min="15832" max="15832" width="11.42578125" style="180" customWidth="1"/>
    <col min="15833" max="15833" width="9.140625" style="180"/>
    <col min="15834" max="15835" width="37.7109375" style="180" customWidth="1"/>
    <col min="15836" max="15837" width="35" style="180" customWidth="1"/>
    <col min="15838" max="15838" width="39.85546875" style="180" customWidth="1"/>
    <col min="15839" max="15839" width="35" style="180" customWidth="1"/>
    <col min="15840" max="15840" width="39.85546875" style="180" customWidth="1"/>
    <col min="15841" max="15841" width="36.28515625" style="180" customWidth="1"/>
    <col min="15842" max="15842" width="40.140625" style="180" customWidth="1"/>
    <col min="15843" max="15843" width="9.140625" style="180"/>
    <col min="15844" max="15844" width="28.5703125" style="180" customWidth="1"/>
    <col min="15845" max="15845" width="33.7109375" style="180" customWidth="1"/>
    <col min="15846" max="15846" width="29.85546875" style="180" customWidth="1"/>
    <col min="15847" max="15847" width="27.7109375" style="180" customWidth="1"/>
    <col min="15848" max="15849" width="28.5703125" style="180" customWidth="1"/>
    <col min="15850" max="15850" width="36.42578125" style="180" customWidth="1"/>
    <col min="15851" max="15851" width="31.5703125" style="180" customWidth="1"/>
    <col min="15852" max="15853" width="28.5703125" style="180" customWidth="1"/>
    <col min="15854" max="15854" width="9.140625" style="180"/>
    <col min="15855" max="15855" width="25.5703125" style="180" customWidth="1"/>
    <col min="15856" max="15856" width="38" style="180" customWidth="1"/>
    <col min="15857" max="15857" width="27.7109375" style="180" customWidth="1"/>
    <col min="15858" max="15859" width="28.140625" style="180" customWidth="1"/>
    <col min="15860" max="15860" width="28.5703125" style="180" customWidth="1"/>
    <col min="15861" max="16010" width="9.140625" style="180"/>
    <col min="16011" max="16011" width="163.7109375" style="180" customWidth="1"/>
    <col min="16012" max="16012" width="63.85546875" style="180" customWidth="1"/>
    <col min="16013" max="16014" width="26.5703125" style="180" customWidth="1"/>
    <col min="16015" max="16015" width="28.140625" style="180" customWidth="1"/>
    <col min="16016" max="16016" width="68.7109375" style="180" customWidth="1"/>
    <col min="16017" max="16018" width="42.7109375" style="180" customWidth="1"/>
    <col min="16019" max="16019" width="39.42578125" style="180" customWidth="1"/>
    <col min="16020" max="16020" width="33" style="180" customWidth="1"/>
    <col min="16021" max="16021" width="41.7109375" style="180" customWidth="1"/>
    <col min="16022" max="16022" width="36.42578125" style="180" customWidth="1"/>
    <col min="16023" max="16023" width="43" style="180" customWidth="1"/>
    <col min="16024" max="16024" width="46.42578125" style="180" customWidth="1"/>
    <col min="16025" max="16025" width="18.28515625" style="180" customWidth="1"/>
    <col min="16026" max="16026" width="43.7109375" style="180" customWidth="1"/>
    <col min="16027" max="16027" width="39.85546875" style="180" customWidth="1"/>
    <col min="16028" max="16028" width="36.42578125" style="180" customWidth="1"/>
    <col min="16029" max="16029" width="39.85546875" style="180" customWidth="1"/>
    <col min="16030" max="16030" width="42" style="180" customWidth="1"/>
    <col min="16031" max="16031" width="45.140625" style="180" customWidth="1"/>
    <col min="16032" max="16032" width="55.85546875" style="180" customWidth="1"/>
    <col min="16033" max="16033" width="33.28515625" style="180" customWidth="1"/>
    <col min="16034" max="16034" width="0.28515625" style="180" customWidth="1"/>
    <col min="16035" max="16035" width="37" style="180" customWidth="1"/>
    <col min="16036" max="16036" width="46" style="180" customWidth="1"/>
    <col min="16037" max="16037" width="38.28515625" style="180" customWidth="1"/>
    <col min="16038" max="16038" width="39.85546875" style="180" customWidth="1"/>
    <col min="16039" max="16039" width="34.7109375" style="180" customWidth="1"/>
    <col min="16040" max="16040" width="42" style="180" customWidth="1"/>
    <col min="16041" max="16041" width="17" style="180" customWidth="1"/>
    <col min="16042" max="16042" width="37.28515625" style="180" customWidth="1"/>
    <col min="16043" max="16043" width="38.28515625" style="180" customWidth="1"/>
    <col min="16044" max="16044" width="40.42578125" style="180" customWidth="1"/>
    <col min="16045" max="16045" width="34.7109375" style="180" customWidth="1"/>
    <col min="16046" max="16046" width="42" style="180" customWidth="1"/>
    <col min="16047" max="16047" width="11.28515625" style="180" customWidth="1"/>
    <col min="16048" max="16048" width="37.28515625" style="180" customWidth="1"/>
    <col min="16049" max="16049" width="33.42578125" style="180" customWidth="1"/>
    <col min="16050" max="16050" width="38.28515625" style="180" customWidth="1"/>
    <col min="16051" max="16051" width="34.7109375" style="180" customWidth="1"/>
    <col min="16052" max="16052" width="42" style="180" customWidth="1"/>
    <col min="16053" max="16053" width="9.140625" style="180"/>
    <col min="16054" max="16054" width="38.28515625" style="180" customWidth="1"/>
    <col min="16055" max="16060" width="34.7109375" style="180" customWidth="1"/>
    <col min="16061" max="16061" width="42" style="180" customWidth="1"/>
    <col min="16062" max="16062" width="39.5703125" style="180" customWidth="1"/>
    <col min="16063" max="16063" width="38.5703125" style="180" customWidth="1"/>
    <col min="16064" max="16068" width="38.140625" style="180" customWidth="1"/>
    <col min="16069" max="16069" width="39" style="180" customWidth="1"/>
    <col min="16070" max="16070" width="9.140625" style="180"/>
    <col min="16071" max="16071" width="38.85546875" style="180" customWidth="1"/>
    <col min="16072" max="16072" width="38.28515625" style="180" customWidth="1"/>
    <col min="16073" max="16077" width="39.7109375" style="180" customWidth="1"/>
    <col min="16078" max="16078" width="33.28515625" style="180" customWidth="1"/>
    <col min="16079" max="16079" width="41.28515625" style="180" customWidth="1"/>
    <col min="16080" max="16080" width="40.28515625" style="180" customWidth="1"/>
    <col min="16081" max="16085" width="37.7109375" style="180" customWidth="1"/>
    <col min="16086" max="16086" width="38.42578125" style="180" customWidth="1"/>
    <col min="16087" max="16087" width="9.140625" style="180"/>
    <col min="16088" max="16088" width="11.42578125" style="180" customWidth="1"/>
    <col min="16089" max="16089" width="9.140625" style="180"/>
    <col min="16090" max="16091" width="37.7109375" style="180" customWidth="1"/>
    <col min="16092" max="16093" width="35" style="180" customWidth="1"/>
    <col min="16094" max="16094" width="39.85546875" style="180" customWidth="1"/>
    <col min="16095" max="16095" width="35" style="180" customWidth="1"/>
    <col min="16096" max="16096" width="39.85546875" style="180" customWidth="1"/>
    <col min="16097" max="16097" width="36.28515625" style="180" customWidth="1"/>
    <col min="16098" max="16098" width="40.140625" style="180" customWidth="1"/>
    <col min="16099" max="16099" width="9.140625" style="180"/>
    <col min="16100" max="16100" width="28.5703125" style="180" customWidth="1"/>
    <col min="16101" max="16101" width="33.7109375" style="180" customWidth="1"/>
    <col min="16102" max="16102" width="29.85546875" style="180" customWidth="1"/>
    <col min="16103" max="16103" width="27.7109375" style="180" customWidth="1"/>
    <col min="16104" max="16105" width="28.5703125" style="180" customWidth="1"/>
    <col min="16106" max="16106" width="36.42578125" style="180" customWidth="1"/>
    <col min="16107" max="16107" width="31.5703125" style="180" customWidth="1"/>
    <col min="16108" max="16109" width="28.5703125" style="180" customWidth="1"/>
    <col min="16110" max="16110" width="9.140625" style="180"/>
    <col min="16111" max="16111" width="25.5703125" style="180" customWidth="1"/>
    <col min="16112" max="16112" width="38" style="180" customWidth="1"/>
    <col min="16113" max="16113" width="27.7109375" style="180" customWidth="1"/>
    <col min="16114" max="16115" width="28.140625" style="180" customWidth="1"/>
    <col min="16116" max="16116" width="28.5703125" style="180" customWidth="1"/>
    <col min="16117" max="16384" width="9.140625" style="180"/>
  </cols>
  <sheetData>
    <row r="1" spans="1:16" ht="12.75" x14ac:dyDescent="0.2">
      <c r="A1" s="238"/>
      <c r="B1" s="238"/>
      <c r="C1" s="238"/>
      <c r="D1" s="239"/>
      <c r="E1" s="238"/>
      <c r="F1" s="238"/>
      <c r="G1" s="238"/>
      <c r="H1" s="238"/>
      <c r="I1" s="183"/>
      <c r="J1" s="245"/>
      <c r="K1" s="245"/>
      <c r="L1" s="245"/>
      <c r="M1" s="245"/>
      <c r="N1" s="245"/>
      <c r="O1" s="245"/>
    </row>
    <row r="2" spans="1:16" ht="12.75" x14ac:dyDescent="0.2">
      <c r="A2" s="238"/>
      <c r="B2" s="238"/>
      <c r="C2" s="238"/>
      <c r="D2" s="239"/>
      <c r="E2" s="238"/>
      <c r="F2" s="238" t="s">
        <v>427</v>
      </c>
      <c r="G2" s="238"/>
      <c r="H2" s="238"/>
      <c r="I2" s="183"/>
      <c r="J2" s="245"/>
      <c r="K2" s="245"/>
      <c r="L2" s="245"/>
      <c r="M2" s="245"/>
      <c r="N2" s="245"/>
      <c r="O2" s="245"/>
    </row>
    <row r="3" spans="1:16" ht="12.75" x14ac:dyDescent="0.2">
      <c r="A3" s="240"/>
      <c r="B3" s="240"/>
      <c r="C3" s="240"/>
      <c r="D3" s="240"/>
      <c r="E3" s="240"/>
      <c r="F3" s="240" t="s">
        <v>428</v>
      </c>
      <c r="G3" s="240"/>
      <c r="H3" s="238"/>
      <c r="I3" s="183"/>
      <c r="J3" s="245"/>
      <c r="K3" s="245"/>
      <c r="L3" s="245"/>
      <c r="M3" s="245"/>
      <c r="N3" s="245"/>
      <c r="O3" s="245"/>
    </row>
    <row r="4" spans="1:16" ht="12.75" x14ac:dyDescent="0.2">
      <c r="A4" s="240"/>
      <c r="B4" s="240"/>
      <c r="C4" s="240"/>
      <c r="D4" s="240"/>
      <c r="E4" s="240"/>
      <c r="F4" s="240"/>
      <c r="G4" s="240"/>
      <c r="H4" s="238"/>
      <c r="I4" s="183"/>
      <c r="J4" s="245"/>
      <c r="K4" s="245"/>
      <c r="L4" s="245"/>
      <c r="M4" s="245"/>
      <c r="N4" s="245"/>
      <c r="O4" s="245"/>
    </row>
    <row r="5" spans="1:16" ht="12.75" x14ac:dyDescent="0.2">
      <c r="A5" s="240"/>
      <c r="B5" s="240"/>
      <c r="C5" s="240"/>
      <c r="D5" s="240"/>
      <c r="E5" s="240"/>
      <c r="F5" s="240"/>
      <c r="G5" s="240"/>
      <c r="H5" s="238"/>
      <c r="I5" s="183"/>
      <c r="J5" s="245"/>
      <c r="K5" s="245"/>
      <c r="L5" s="245"/>
      <c r="M5" s="245"/>
      <c r="N5" s="245"/>
      <c r="O5" s="245"/>
    </row>
    <row r="6" spans="1:16" ht="15.75" x14ac:dyDescent="0.25">
      <c r="A6" s="240"/>
      <c r="B6" s="241" t="s">
        <v>429</v>
      </c>
      <c r="C6" s="241"/>
      <c r="D6" s="241"/>
      <c r="E6" s="241"/>
      <c r="F6" s="238"/>
      <c r="G6" s="241"/>
      <c r="H6" s="238"/>
      <c r="I6" s="183"/>
      <c r="J6" s="245"/>
      <c r="K6" s="245"/>
      <c r="L6" s="245"/>
      <c r="M6" s="245"/>
      <c r="N6" s="245"/>
      <c r="O6" s="245"/>
    </row>
    <row r="7" spans="1:16" ht="12.75" x14ac:dyDescent="0.2">
      <c r="A7" s="240"/>
      <c r="B7" s="240"/>
      <c r="C7" s="240"/>
      <c r="D7" s="240"/>
      <c r="E7" s="240"/>
      <c r="F7" s="240"/>
      <c r="G7" s="240"/>
      <c r="H7" s="238"/>
      <c r="I7" s="183"/>
      <c r="J7" s="245"/>
      <c r="K7" s="245"/>
      <c r="L7" s="245"/>
      <c r="M7" s="245"/>
      <c r="N7" s="245"/>
      <c r="O7" s="245"/>
    </row>
    <row r="8" spans="1:16" ht="15.75" x14ac:dyDescent="0.25">
      <c r="A8" s="240"/>
      <c r="B8" s="242" t="s">
        <v>430</v>
      </c>
      <c r="C8" s="240"/>
      <c r="D8" s="240"/>
      <c r="E8" s="240"/>
      <c r="F8" s="240"/>
      <c r="G8" s="240"/>
      <c r="H8" s="238"/>
      <c r="I8" s="183"/>
      <c r="J8" s="245"/>
      <c r="K8" s="245"/>
      <c r="L8" s="245"/>
      <c r="M8" s="245"/>
      <c r="N8" s="245"/>
      <c r="O8" s="245"/>
    </row>
    <row r="9" spans="1:16" ht="12.75" x14ac:dyDescent="0.2">
      <c r="A9" s="240"/>
      <c r="B9" s="240"/>
      <c r="C9" s="240"/>
      <c r="D9" s="240"/>
      <c r="E9" s="240"/>
      <c r="F9" s="240"/>
      <c r="G9" s="240"/>
      <c r="H9" s="238"/>
      <c r="I9" s="186"/>
      <c r="J9" s="245"/>
      <c r="K9" s="245"/>
      <c r="L9" s="245"/>
      <c r="M9" s="245"/>
      <c r="N9" s="245"/>
      <c r="O9" s="245"/>
    </row>
    <row r="10" spans="1:16" ht="14.25" x14ac:dyDescent="0.2">
      <c r="A10" s="240"/>
      <c r="B10" s="243" t="s">
        <v>432</v>
      </c>
      <c r="C10" s="244"/>
      <c r="D10" s="240"/>
      <c r="E10" s="240"/>
      <c r="F10" s="240"/>
      <c r="G10" s="240"/>
      <c r="H10" s="238"/>
      <c r="I10" s="186"/>
      <c r="J10" s="245"/>
      <c r="K10" s="245"/>
      <c r="L10" s="245"/>
      <c r="M10" s="245"/>
      <c r="N10" s="245"/>
      <c r="O10" s="245"/>
    </row>
    <row r="11" spans="1:16" ht="0.75" customHeight="1" thickBot="1" x14ac:dyDescent="0.25">
      <c r="A11" s="240"/>
      <c r="B11" s="240"/>
      <c r="C11" s="240"/>
      <c r="D11" s="240"/>
      <c r="E11" s="240"/>
      <c r="F11" s="240"/>
      <c r="G11" s="240"/>
      <c r="H11" s="238"/>
      <c r="I11" s="188"/>
      <c r="J11" s="187"/>
    </row>
    <row r="12" spans="1:16" ht="12" hidden="1" thickBot="1" x14ac:dyDescent="0.25"/>
    <row r="13" spans="1:16" ht="12.75" thickTop="1" thickBot="1" x14ac:dyDescent="0.25">
      <c r="A13" s="288" t="s">
        <v>419</v>
      </c>
      <c r="B13" s="291" t="s">
        <v>420</v>
      </c>
      <c r="C13" s="294" t="s">
        <v>421</v>
      </c>
      <c r="D13" s="297" t="s">
        <v>422</v>
      </c>
      <c r="E13" s="190"/>
      <c r="F13" s="297" t="s">
        <v>423</v>
      </c>
      <c r="G13" s="191" t="s">
        <v>2</v>
      </c>
      <c r="H13" s="302" t="s">
        <v>3</v>
      </c>
      <c r="I13" s="303"/>
      <c r="J13" s="276" t="s">
        <v>424</v>
      </c>
      <c r="K13" s="279" t="s">
        <v>425</v>
      </c>
      <c r="L13" s="280"/>
      <c r="M13" s="280"/>
      <c r="N13" s="280"/>
      <c r="O13" s="281"/>
      <c r="P13" s="192"/>
    </row>
    <row r="14" spans="1:16" ht="12" thickTop="1" x14ac:dyDescent="0.2">
      <c r="A14" s="289"/>
      <c r="B14" s="292"/>
      <c r="C14" s="295"/>
      <c r="D14" s="298"/>
      <c r="E14" s="193"/>
      <c r="F14" s="300"/>
      <c r="G14" s="194" t="s">
        <v>8</v>
      </c>
      <c r="H14" s="195"/>
      <c r="I14" s="196" t="s">
        <v>8</v>
      </c>
      <c r="J14" s="277"/>
      <c r="K14" s="282"/>
      <c r="L14" s="283"/>
      <c r="M14" s="283"/>
      <c r="N14" s="283"/>
      <c r="O14" s="284"/>
      <c r="P14" s="192"/>
    </row>
    <row r="15" spans="1:16" x14ac:dyDescent="0.2">
      <c r="A15" s="289"/>
      <c r="B15" s="292"/>
      <c r="C15" s="295"/>
      <c r="D15" s="298"/>
      <c r="E15" s="197"/>
      <c r="F15" s="300"/>
      <c r="G15" s="194"/>
      <c r="H15" s="195" t="s">
        <v>18</v>
      </c>
      <c r="I15" s="196"/>
      <c r="J15" s="277"/>
      <c r="K15" s="282"/>
      <c r="L15" s="283"/>
      <c r="M15" s="283"/>
      <c r="N15" s="283"/>
      <c r="O15" s="284"/>
      <c r="P15" s="192"/>
    </row>
    <row r="16" spans="1:16" ht="32.25" customHeight="1" thickBot="1" x14ac:dyDescent="0.25">
      <c r="A16" s="290"/>
      <c r="B16" s="293"/>
      <c r="C16" s="296"/>
      <c r="D16" s="299"/>
      <c r="E16" s="197"/>
      <c r="F16" s="301"/>
      <c r="G16" s="194" t="s">
        <v>30</v>
      </c>
      <c r="H16" s="195"/>
      <c r="I16" s="196" t="s">
        <v>30</v>
      </c>
      <c r="J16" s="278"/>
      <c r="K16" s="285"/>
      <c r="L16" s="286"/>
      <c r="M16" s="286"/>
      <c r="N16" s="286"/>
      <c r="O16" s="287"/>
      <c r="P16" s="192"/>
    </row>
    <row r="17" spans="1:16" ht="12.75" thickTop="1" thickBot="1" x14ac:dyDescent="0.25">
      <c r="A17" s="246"/>
      <c r="B17" s="213"/>
      <c r="C17" s="214"/>
      <c r="D17" s="190"/>
      <c r="E17" s="190"/>
      <c r="F17" s="190"/>
      <c r="G17" s="190"/>
      <c r="H17" s="190"/>
      <c r="I17" s="190"/>
      <c r="J17" s="215"/>
      <c r="K17" s="198" t="s">
        <v>38</v>
      </c>
      <c r="L17" s="199">
        <v>1</v>
      </c>
      <c r="M17" s="198" t="s">
        <v>39</v>
      </c>
      <c r="N17" s="199">
        <v>1</v>
      </c>
      <c r="O17" s="198"/>
      <c r="P17" s="192"/>
    </row>
    <row r="18" spans="1:16" ht="12" thickTop="1" x14ac:dyDescent="0.2">
      <c r="A18" s="216"/>
      <c r="B18" s="217"/>
      <c r="C18" s="218"/>
      <c r="D18" s="219"/>
      <c r="E18" s="220"/>
      <c r="F18" s="201"/>
      <c r="G18" s="221"/>
      <c r="H18" s="222"/>
      <c r="I18" s="221"/>
      <c r="J18" s="223"/>
      <c r="K18" s="202"/>
      <c r="L18" s="202"/>
      <c r="M18" s="202"/>
      <c r="N18" s="202"/>
      <c r="O18" s="211"/>
      <c r="P18" s="192"/>
    </row>
    <row r="19" spans="1:16" ht="12.75" x14ac:dyDescent="0.2">
      <c r="A19" s="224" t="s">
        <v>426</v>
      </c>
      <c r="B19" s="200" t="s">
        <v>46</v>
      </c>
      <c r="C19" s="203" t="s">
        <v>45</v>
      </c>
      <c r="D19" s="204">
        <f>D20</f>
        <v>6</v>
      </c>
      <c r="E19" s="210">
        <v>4</v>
      </c>
      <c r="F19" s="248">
        <f>'.'!AY16</f>
        <v>6.0000000000000001E-3</v>
      </c>
      <c r="G19" s="202">
        <v>3.7120000000000002</v>
      </c>
      <c r="H19" s="203">
        <v>1.5</v>
      </c>
      <c r="I19" s="202">
        <v>0</v>
      </c>
      <c r="J19" s="250">
        <f>'.'!H16</f>
        <v>4.9199999999999999E-3</v>
      </c>
      <c r="K19" s="205" t="e">
        <f>IF(#REF!&gt;0,#REF!,0)</f>
        <v>#REF!</v>
      </c>
      <c r="L19" s="205" t="e">
        <f>IF(K19&gt;0,1,0)</f>
        <v>#REF!</v>
      </c>
      <c r="M19" s="205" t="e">
        <f>IF(#REF!&gt;0,#REF!,0)</f>
        <v>#REF!</v>
      </c>
      <c r="N19" s="205" t="e">
        <f>IF(M19&gt;0,1,0)</f>
        <v>#REF!</v>
      </c>
      <c r="O19" s="212">
        <f>F19-J19</f>
        <v>1.0800000000000002E-3</v>
      </c>
      <c r="P19" s="206"/>
    </row>
    <row r="20" spans="1:16" ht="12.75" x14ac:dyDescent="0.2">
      <c r="A20" s="224" t="s">
        <v>426</v>
      </c>
      <c r="B20" s="200" t="str">
        <f>IF(D20+G20&gt;0,B19,"")</f>
        <v/>
      </c>
      <c r="C20" s="203" t="str">
        <f>IF(G20+I20&gt;0,C19,"")</f>
        <v/>
      </c>
      <c r="D20" s="204">
        <v>6</v>
      </c>
      <c r="E20" s="210">
        <v>0</v>
      </c>
      <c r="F20" s="248">
        <f>'.'!AY17</f>
        <v>0</v>
      </c>
      <c r="G20" s="202">
        <v>0</v>
      </c>
      <c r="H20" s="203">
        <v>1.1000000000000001</v>
      </c>
      <c r="I20" s="202">
        <v>0</v>
      </c>
      <c r="J20" s="250">
        <f>'.'!H17</f>
        <v>0</v>
      </c>
      <c r="K20" s="205" t="e">
        <f>IF(#REF!&gt;0,#REF!,0)</f>
        <v>#REF!</v>
      </c>
      <c r="L20" s="205" t="e">
        <f t="shared" ref="L20:L22" si="0">IF(K20&gt;0,1,0)</f>
        <v>#REF!</v>
      </c>
      <c r="M20" s="205" t="e">
        <f>IF(#REF!&gt;0,#REF!,0)</f>
        <v>#REF!</v>
      </c>
      <c r="N20" s="205" t="e">
        <f t="shared" ref="N20:N22" si="1">IF(M20&gt;0,1,0)</f>
        <v>#REF!</v>
      </c>
      <c r="O20" s="212">
        <f t="shared" ref="O20:O83" si="2">F20-J20</f>
        <v>0</v>
      </c>
      <c r="P20" s="206"/>
    </row>
    <row r="21" spans="1:16" ht="12.75" x14ac:dyDescent="0.2">
      <c r="A21" s="224" t="s">
        <v>426</v>
      </c>
      <c r="B21" s="200" t="str">
        <f>IF(D21+G21&gt;0,B19,"")</f>
        <v/>
      </c>
      <c r="C21" s="203" t="str">
        <f>IF(G21+I21&gt;0,C19,"")</f>
        <v/>
      </c>
      <c r="D21" s="204">
        <f>D20</f>
        <v>6</v>
      </c>
      <c r="E21" s="210">
        <v>0</v>
      </c>
      <c r="F21" s="248">
        <f>'.'!AY18</f>
        <v>0</v>
      </c>
      <c r="G21" s="202">
        <v>0</v>
      </c>
      <c r="H21" s="203">
        <v>1.5</v>
      </c>
      <c r="I21" s="202">
        <v>0</v>
      </c>
      <c r="J21" s="250">
        <f>'.'!H18</f>
        <v>0</v>
      </c>
      <c r="K21" s="205" t="e">
        <f>IF(#REF!&gt;0,#REF!,0)</f>
        <v>#REF!</v>
      </c>
      <c r="L21" s="205" t="e">
        <f t="shared" si="0"/>
        <v>#REF!</v>
      </c>
      <c r="M21" s="205" t="e">
        <f>IF(#REF!&gt;0,#REF!,0)</f>
        <v>#REF!</v>
      </c>
      <c r="N21" s="205" t="e">
        <f t="shared" si="1"/>
        <v>#REF!</v>
      </c>
      <c r="O21" s="212">
        <f t="shared" si="2"/>
        <v>0</v>
      </c>
      <c r="P21" s="206"/>
    </row>
    <row r="22" spans="1:16" ht="12.75" x14ac:dyDescent="0.2">
      <c r="A22" s="224" t="s">
        <v>426</v>
      </c>
      <c r="B22" s="200" t="str">
        <f>IF(D22+G22&gt;0,B19,"")</f>
        <v/>
      </c>
      <c r="C22" s="203" t="str">
        <f>IF(G22+I22&gt;0,C19,"")</f>
        <v/>
      </c>
      <c r="D22" s="204">
        <f>D20</f>
        <v>6</v>
      </c>
      <c r="E22" s="210">
        <v>0</v>
      </c>
      <c r="F22" s="248">
        <f>'.'!AY19</f>
        <v>0</v>
      </c>
      <c r="G22" s="202">
        <v>0</v>
      </c>
      <c r="H22" s="203">
        <v>1.1000000000000001</v>
      </c>
      <c r="I22" s="202">
        <v>0</v>
      </c>
      <c r="J22" s="250">
        <f>'.'!H19</f>
        <v>0</v>
      </c>
      <c r="K22" s="205" t="e">
        <f>IF(#REF!&gt;0,#REF!,0)</f>
        <v>#REF!</v>
      </c>
      <c r="L22" s="205" t="e">
        <f t="shared" si="0"/>
        <v>#REF!</v>
      </c>
      <c r="M22" s="205" t="e">
        <f>IF(#REF!&gt;0,#REF!,0)</f>
        <v>#REF!</v>
      </c>
      <c r="N22" s="205" t="e">
        <f t="shared" si="1"/>
        <v>#REF!</v>
      </c>
      <c r="O22" s="212">
        <f t="shared" si="2"/>
        <v>0</v>
      </c>
      <c r="P22" s="206"/>
    </row>
    <row r="23" spans="1:16" ht="12.75" x14ac:dyDescent="0.2">
      <c r="A23" s="224" t="s">
        <v>426</v>
      </c>
      <c r="B23" s="200" t="s">
        <v>46</v>
      </c>
      <c r="C23" s="203" t="s">
        <v>48</v>
      </c>
      <c r="D23" s="204">
        <f>D24</f>
        <v>6</v>
      </c>
      <c r="E23" s="210">
        <v>3.5</v>
      </c>
      <c r="F23" s="248">
        <f>'.'!AY20</f>
        <v>4.4999999999999997E-3</v>
      </c>
      <c r="G23" s="202">
        <v>3.0939999999999999</v>
      </c>
      <c r="H23" s="203">
        <v>1.5</v>
      </c>
      <c r="I23" s="202">
        <v>0</v>
      </c>
      <c r="J23" s="250">
        <f>'.'!H20</f>
        <v>3.7320000000000001E-3</v>
      </c>
      <c r="K23" s="205" t="e">
        <f>IF(#REF!&gt;0,#REF!,0)</f>
        <v>#REF!</v>
      </c>
      <c r="L23" s="205" t="e">
        <f>IF(K23&gt;0,1,0)</f>
        <v>#REF!</v>
      </c>
      <c r="M23" s="205" t="e">
        <f>IF(#REF!&gt;0,#REF!,0)</f>
        <v>#REF!</v>
      </c>
      <c r="N23" s="205" t="e">
        <f>IF(M23&gt;0,1,0)</f>
        <v>#REF!</v>
      </c>
      <c r="O23" s="212">
        <f t="shared" si="2"/>
        <v>7.6799999999999959E-4</v>
      </c>
      <c r="P23" s="206"/>
    </row>
    <row r="24" spans="1:16" ht="12.75" x14ac:dyDescent="0.2">
      <c r="A24" s="224" t="s">
        <v>426</v>
      </c>
      <c r="B24" s="200" t="str">
        <f>IF(D24+G24&gt;0,B23,"")</f>
        <v/>
      </c>
      <c r="C24" s="203" t="str">
        <f>IF(G24+I24&gt;0,C23,"")</f>
        <v/>
      </c>
      <c r="D24" s="204">
        <v>6</v>
      </c>
      <c r="E24" s="210">
        <v>0</v>
      </c>
      <c r="F24" s="248">
        <f>'.'!AY21</f>
        <v>0</v>
      </c>
      <c r="G24" s="202">
        <v>0</v>
      </c>
      <c r="H24" s="203">
        <v>1.1000000000000001</v>
      </c>
      <c r="I24" s="202">
        <v>0</v>
      </c>
      <c r="J24" s="250">
        <f>'.'!H21</f>
        <v>0</v>
      </c>
      <c r="K24" s="205" t="e">
        <f>IF(#REF!&gt;0,#REF!,0)</f>
        <v>#REF!</v>
      </c>
      <c r="L24" s="205" t="e">
        <f t="shared" ref="L24:L26" si="3">IF(K24&gt;0,1,0)</f>
        <v>#REF!</v>
      </c>
      <c r="M24" s="205" t="e">
        <f>IF(#REF!&gt;0,#REF!,0)</f>
        <v>#REF!</v>
      </c>
      <c r="N24" s="205" t="e">
        <f t="shared" ref="N24:N26" si="4">IF(M24&gt;0,1,0)</f>
        <v>#REF!</v>
      </c>
      <c r="O24" s="212">
        <f t="shared" si="2"/>
        <v>0</v>
      </c>
      <c r="P24" s="206"/>
    </row>
    <row r="25" spans="1:16" ht="12.75" x14ac:dyDescent="0.2">
      <c r="A25" s="224" t="s">
        <v>426</v>
      </c>
      <c r="B25" s="200" t="str">
        <f>IF(D25+G25&gt;0,B23,"")</f>
        <v/>
      </c>
      <c r="C25" s="203" t="str">
        <f>IF(G25+I25&gt;0,C23,"")</f>
        <v/>
      </c>
      <c r="D25" s="204">
        <f>D24</f>
        <v>6</v>
      </c>
      <c r="E25" s="210">
        <v>0</v>
      </c>
      <c r="F25" s="248">
        <f>'.'!AY22</f>
        <v>0</v>
      </c>
      <c r="G25" s="202">
        <v>0</v>
      </c>
      <c r="H25" s="203">
        <v>1.5</v>
      </c>
      <c r="I25" s="202">
        <v>0</v>
      </c>
      <c r="J25" s="250">
        <f>'.'!H22</f>
        <v>0</v>
      </c>
      <c r="K25" s="205" t="e">
        <f>IF(#REF!&gt;0,#REF!,0)</f>
        <v>#REF!</v>
      </c>
      <c r="L25" s="205" t="e">
        <f t="shared" si="3"/>
        <v>#REF!</v>
      </c>
      <c r="M25" s="205" t="e">
        <f>IF(#REF!&gt;0,#REF!,0)</f>
        <v>#REF!</v>
      </c>
      <c r="N25" s="205" t="e">
        <f t="shared" si="4"/>
        <v>#REF!</v>
      </c>
      <c r="O25" s="212">
        <f t="shared" si="2"/>
        <v>0</v>
      </c>
      <c r="P25" s="206"/>
    </row>
    <row r="26" spans="1:16" ht="12.75" x14ac:dyDescent="0.2">
      <c r="A26" s="224" t="s">
        <v>426</v>
      </c>
      <c r="B26" s="200" t="str">
        <f>IF(D26+G26&gt;0,B23,"")</f>
        <v/>
      </c>
      <c r="C26" s="203" t="str">
        <f>IF(G26+I26&gt;0,C23,"")</f>
        <v/>
      </c>
      <c r="D26" s="204">
        <f>D24</f>
        <v>6</v>
      </c>
      <c r="E26" s="210">
        <v>0</v>
      </c>
      <c r="F26" s="248">
        <f>'.'!AY23</f>
        <v>0</v>
      </c>
      <c r="G26" s="202">
        <v>0</v>
      </c>
      <c r="H26" s="203">
        <v>1.1000000000000001</v>
      </c>
      <c r="I26" s="202">
        <v>0</v>
      </c>
      <c r="J26" s="250">
        <f>'.'!H23</f>
        <v>0</v>
      </c>
      <c r="K26" s="205" t="e">
        <f>IF(#REF!&gt;0,#REF!,0)</f>
        <v>#REF!</v>
      </c>
      <c r="L26" s="205" t="e">
        <f t="shared" si="3"/>
        <v>#REF!</v>
      </c>
      <c r="M26" s="205" t="e">
        <f>IF(#REF!&gt;0,#REF!,0)</f>
        <v>#REF!</v>
      </c>
      <c r="N26" s="205" t="e">
        <f t="shared" si="4"/>
        <v>#REF!</v>
      </c>
      <c r="O26" s="212">
        <f t="shared" si="2"/>
        <v>0</v>
      </c>
      <c r="P26" s="206"/>
    </row>
    <row r="27" spans="1:16" ht="12.75" x14ac:dyDescent="0.2">
      <c r="A27" s="224" t="s">
        <v>426</v>
      </c>
      <c r="B27" s="200" t="s">
        <v>46</v>
      </c>
      <c r="C27" s="203" t="s">
        <v>50</v>
      </c>
      <c r="D27" s="204">
        <f>D28</f>
        <v>6</v>
      </c>
      <c r="E27" s="210">
        <v>2.5</v>
      </c>
      <c r="F27" s="248">
        <f>'.'!AY24</f>
        <v>3.0000000000000001E-3</v>
      </c>
      <c r="G27" s="202">
        <v>1.6319999999999999</v>
      </c>
      <c r="H27" s="203">
        <v>1.5</v>
      </c>
      <c r="I27" s="202">
        <v>0</v>
      </c>
      <c r="J27" s="250">
        <f>'.'!H24</f>
        <v>2.5270000000000002E-3</v>
      </c>
      <c r="K27" s="205" t="e">
        <f>IF(#REF!&gt;0,#REF!,0)</f>
        <v>#REF!</v>
      </c>
      <c r="L27" s="205" t="e">
        <f>IF(K27&gt;0,1,0)</f>
        <v>#REF!</v>
      </c>
      <c r="M27" s="205" t="e">
        <f>IF(#REF!&gt;0,#REF!,0)</f>
        <v>#REF!</v>
      </c>
      <c r="N27" s="205" t="e">
        <f>IF(M27&gt;0,1,0)</f>
        <v>#REF!</v>
      </c>
      <c r="O27" s="212">
        <f t="shared" si="2"/>
        <v>4.729999999999999E-4</v>
      </c>
      <c r="P27" s="206"/>
    </row>
    <row r="28" spans="1:16" ht="12.75" x14ac:dyDescent="0.2">
      <c r="A28" s="224" t="s">
        <v>426</v>
      </c>
      <c r="B28" s="200" t="str">
        <f>IF(D28+G28&gt;0,B27,"")</f>
        <v/>
      </c>
      <c r="C28" s="203" t="str">
        <f>IF(G28+I28&gt;0,C27,"")</f>
        <v/>
      </c>
      <c r="D28" s="204">
        <v>6</v>
      </c>
      <c r="E28" s="210">
        <v>0</v>
      </c>
      <c r="F28" s="248">
        <f>'.'!AY25</f>
        <v>0</v>
      </c>
      <c r="G28" s="202">
        <v>0</v>
      </c>
      <c r="H28" s="203">
        <v>1.1000000000000001</v>
      </c>
      <c r="I28" s="202">
        <v>0</v>
      </c>
      <c r="J28" s="250">
        <f>'.'!H25</f>
        <v>0</v>
      </c>
      <c r="K28" s="205" t="e">
        <f>IF(#REF!&gt;0,#REF!,0)</f>
        <v>#REF!</v>
      </c>
      <c r="L28" s="205" t="e">
        <f t="shared" ref="L28:L30" si="5">IF(K28&gt;0,1,0)</f>
        <v>#REF!</v>
      </c>
      <c r="M28" s="205" t="e">
        <f>IF(#REF!&gt;0,#REF!,0)</f>
        <v>#REF!</v>
      </c>
      <c r="N28" s="205" t="e">
        <f t="shared" ref="N28:N30" si="6">IF(M28&gt;0,1,0)</f>
        <v>#REF!</v>
      </c>
      <c r="O28" s="212">
        <f t="shared" si="2"/>
        <v>0</v>
      </c>
      <c r="P28" s="206"/>
    </row>
    <row r="29" spans="1:16" ht="12.75" x14ac:dyDescent="0.2">
      <c r="A29" s="224" t="s">
        <v>426</v>
      </c>
      <c r="B29" s="200" t="str">
        <f>IF(D29+G29&gt;0,B27,"")</f>
        <v/>
      </c>
      <c r="C29" s="203" t="str">
        <f>IF(G29+I29&gt;0,C27,"")</f>
        <v/>
      </c>
      <c r="D29" s="204">
        <f>D28</f>
        <v>6</v>
      </c>
      <c r="E29" s="210">
        <v>0</v>
      </c>
      <c r="F29" s="248">
        <f>'.'!AY26</f>
        <v>0</v>
      </c>
      <c r="G29" s="202">
        <v>0</v>
      </c>
      <c r="H29" s="203">
        <v>1.5</v>
      </c>
      <c r="I29" s="202">
        <v>0</v>
      </c>
      <c r="J29" s="250">
        <f>'.'!H26</f>
        <v>0</v>
      </c>
      <c r="K29" s="205" t="e">
        <f>IF(#REF!&gt;0,#REF!,0)</f>
        <v>#REF!</v>
      </c>
      <c r="L29" s="205" t="e">
        <f t="shared" si="5"/>
        <v>#REF!</v>
      </c>
      <c r="M29" s="205" t="e">
        <f>IF(#REF!&gt;0,#REF!,0)</f>
        <v>#REF!</v>
      </c>
      <c r="N29" s="205" t="e">
        <f t="shared" si="6"/>
        <v>#REF!</v>
      </c>
      <c r="O29" s="212">
        <f t="shared" si="2"/>
        <v>0</v>
      </c>
      <c r="P29" s="206"/>
    </row>
    <row r="30" spans="1:16" ht="12.75" x14ac:dyDescent="0.2">
      <c r="A30" s="224" t="s">
        <v>426</v>
      </c>
      <c r="B30" s="200" t="str">
        <f>IF(D30+G30&gt;0,B27,"")</f>
        <v/>
      </c>
      <c r="C30" s="203" t="str">
        <f>IF(G30+I30&gt;0,C27,"")</f>
        <v/>
      </c>
      <c r="D30" s="204">
        <f>D28</f>
        <v>6</v>
      </c>
      <c r="E30" s="210">
        <v>0</v>
      </c>
      <c r="F30" s="248">
        <f>'.'!AY27</f>
        <v>0</v>
      </c>
      <c r="G30" s="202">
        <v>0</v>
      </c>
      <c r="H30" s="203">
        <v>1.1000000000000001</v>
      </c>
      <c r="I30" s="202">
        <v>0</v>
      </c>
      <c r="J30" s="250">
        <f>'.'!H27</f>
        <v>0</v>
      </c>
      <c r="K30" s="205" t="e">
        <f>IF(#REF!&gt;0,#REF!,0)</f>
        <v>#REF!</v>
      </c>
      <c r="L30" s="205" t="e">
        <f t="shared" si="5"/>
        <v>#REF!</v>
      </c>
      <c r="M30" s="205" t="e">
        <f>IF(#REF!&gt;0,#REF!,0)</f>
        <v>#REF!</v>
      </c>
      <c r="N30" s="205" t="e">
        <f t="shared" si="6"/>
        <v>#REF!</v>
      </c>
      <c r="O30" s="212">
        <f t="shared" si="2"/>
        <v>0</v>
      </c>
      <c r="P30" s="206"/>
    </row>
    <row r="31" spans="1:16" ht="12.75" x14ac:dyDescent="0.2">
      <c r="A31" s="224" t="s">
        <v>426</v>
      </c>
      <c r="B31" s="200" t="s">
        <v>53</v>
      </c>
      <c r="C31" s="203" t="s">
        <v>52</v>
      </c>
      <c r="D31" s="204">
        <f>D32</f>
        <v>5</v>
      </c>
      <c r="E31" s="210">
        <v>10</v>
      </c>
      <c r="F31" s="248">
        <f>'.'!AY28</f>
        <v>1.2E-2</v>
      </c>
      <c r="G31" s="202">
        <v>11</v>
      </c>
      <c r="H31" s="203">
        <v>1.5</v>
      </c>
      <c r="I31" s="202">
        <v>0</v>
      </c>
      <c r="J31" s="250">
        <f>'.'!H28</f>
        <v>1.32E-2</v>
      </c>
      <c r="K31" s="205" t="e">
        <f>IF(#REF!&gt;0,#REF!,0)</f>
        <v>#REF!</v>
      </c>
      <c r="L31" s="205" t="e">
        <f>IF(K31&gt;0,1,0)</f>
        <v>#REF!</v>
      </c>
      <c r="M31" s="205" t="e">
        <f>IF(#REF!&gt;0,#REF!,0)</f>
        <v>#REF!</v>
      </c>
      <c r="N31" s="205" t="e">
        <f>IF(M31&gt;0,1,0)</f>
        <v>#REF!</v>
      </c>
      <c r="O31" s="212">
        <f t="shared" si="2"/>
        <v>-1.1999999999999997E-3</v>
      </c>
      <c r="P31" s="206"/>
    </row>
    <row r="32" spans="1:16" ht="12.75" x14ac:dyDescent="0.2">
      <c r="A32" s="224" t="s">
        <v>426</v>
      </c>
      <c r="B32" s="200" t="str">
        <f>IF(D32+G32&gt;0,B31,"")</f>
        <v>Вельск, ул.50 лет Октября-48</v>
      </c>
      <c r="C32" s="203" t="str">
        <f>IF(G32+I32&gt;0,C31,"")</f>
        <v/>
      </c>
      <c r="D32" s="204">
        <v>5</v>
      </c>
      <c r="E32" s="210">
        <v>0</v>
      </c>
      <c r="F32" s="248">
        <f>'.'!AY29</f>
        <v>0</v>
      </c>
      <c r="G32" s="202">
        <v>0</v>
      </c>
      <c r="H32" s="203">
        <v>1.1000000000000001</v>
      </c>
      <c r="I32" s="202">
        <v>0</v>
      </c>
      <c r="J32" s="250">
        <f>'.'!H29</f>
        <v>0</v>
      </c>
      <c r="K32" s="205" t="e">
        <f>IF(#REF!&gt;0,#REF!,0)</f>
        <v>#REF!</v>
      </c>
      <c r="L32" s="205" t="e">
        <f t="shared" ref="L32:L34" si="7">IF(K32&gt;0,1,0)</f>
        <v>#REF!</v>
      </c>
      <c r="M32" s="205" t="e">
        <f>IF(#REF!&gt;0,#REF!,0)</f>
        <v>#REF!</v>
      </c>
      <c r="N32" s="205" t="e">
        <f t="shared" ref="N32:N34" si="8">IF(M32&gt;0,1,0)</f>
        <v>#REF!</v>
      </c>
      <c r="O32" s="212">
        <f t="shared" si="2"/>
        <v>0</v>
      </c>
      <c r="P32" s="206"/>
    </row>
    <row r="33" spans="1:16" ht="12.75" x14ac:dyDescent="0.2">
      <c r="A33" s="224" t="s">
        <v>426</v>
      </c>
      <c r="B33" s="200" t="str">
        <f>IF(D33+G33&gt;0,B31,"")</f>
        <v>Вельск, ул.50 лет Октября-48</v>
      </c>
      <c r="C33" s="203" t="str">
        <f>IF(G33+I33&gt;0,C31,"")</f>
        <v/>
      </c>
      <c r="D33" s="204">
        <f>D32</f>
        <v>5</v>
      </c>
      <c r="E33" s="210">
        <v>0</v>
      </c>
      <c r="F33" s="248">
        <f>'.'!AY30</f>
        <v>0</v>
      </c>
      <c r="G33" s="202">
        <v>0</v>
      </c>
      <c r="H33" s="203">
        <v>1.5</v>
      </c>
      <c r="I33" s="202">
        <v>0</v>
      </c>
      <c r="J33" s="250">
        <f>'.'!H30</f>
        <v>0</v>
      </c>
      <c r="K33" s="205" t="e">
        <f>IF(#REF!&gt;0,#REF!,0)</f>
        <v>#REF!</v>
      </c>
      <c r="L33" s="205" t="e">
        <f t="shared" si="7"/>
        <v>#REF!</v>
      </c>
      <c r="M33" s="205" t="e">
        <f>IF(#REF!&gt;0,#REF!,0)</f>
        <v>#REF!</v>
      </c>
      <c r="N33" s="205" t="e">
        <f t="shared" si="8"/>
        <v>#REF!</v>
      </c>
      <c r="O33" s="212">
        <f t="shared" si="2"/>
        <v>0</v>
      </c>
      <c r="P33" s="206"/>
    </row>
    <row r="34" spans="1:16" ht="12.75" x14ac:dyDescent="0.2">
      <c r="A34" s="224" t="s">
        <v>426</v>
      </c>
      <c r="B34" s="200" t="str">
        <f>IF(D34+G34&gt;0,B31,"")</f>
        <v>Вельск, ул.50 лет Октября-48</v>
      </c>
      <c r="C34" s="203" t="str">
        <f>IF(G34+I34&gt;0,C31,"")</f>
        <v/>
      </c>
      <c r="D34" s="204">
        <f>D32</f>
        <v>5</v>
      </c>
      <c r="E34" s="210">
        <v>0</v>
      </c>
      <c r="F34" s="248">
        <f>'.'!AY31</f>
        <v>0</v>
      </c>
      <c r="G34" s="202">
        <v>0</v>
      </c>
      <c r="H34" s="203">
        <v>1.1000000000000001</v>
      </c>
      <c r="I34" s="202">
        <v>0</v>
      </c>
      <c r="J34" s="250">
        <f>'.'!H31</f>
        <v>0</v>
      </c>
      <c r="K34" s="205" t="e">
        <f>IF(#REF!&gt;0,#REF!,0)</f>
        <v>#REF!</v>
      </c>
      <c r="L34" s="205" t="e">
        <f t="shared" si="7"/>
        <v>#REF!</v>
      </c>
      <c r="M34" s="205" t="e">
        <f>IF(#REF!&gt;0,#REF!,0)</f>
        <v>#REF!</v>
      </c>
      <c r="N34" s="205" t="e">
        <f t="shared" si="8"/>
        <v>#REF!</v>
      </c>
      <c r="O34" s="212">
        <f t="shared" si="2"/>
        <v>0</v>
      </c>
      <c r="P34" s="206"/>
    </row>
    <row r="35" spans="1:16" ht="12.75" x14ac:dyDescent="0.2">
      <c r="A35" s="224" t="s">
        <v>426</v>
      </c>
      <c r="B35" s="200" t="s">
        <v>53</v>
      </c>
      <c r="C35" s="203" t="s">
        <v>52</v>
      </c>
      <c r="D35" s="204">
        <f>D36</f>
        <v>5</v>
      </c>
      <c r="E35" s="210">
        <v>37.000000000000007</v>
      </c>
      <c r="F35" s="248">
        <f>'.'!AY32</f>
        <v>5.0999999999999997E-2</v>
      </c>
      <c r="G35" s="202">
        <v>19.533000000000001</v>
      </c>
      <c r="H35" s="203">
        <v>1.5</v>
      </c>
      <c r="I35" s="202">
        <v>0</v>
      </c>
      <c r="J35" s="250">
        <f>'.'!H32</f>
        <v>2.6696999999999999E-2</v>
      </c>
      <c r="K35" s="205" t="e">
        <f>IF(#REF!&gt;0,#REF!,0)</f>
        <v>#REF!</v>
      </c>
      <c r="L35" s="205" t="e">
        <f>IF(K35&gt;0,1,0)</f>
        <v>#REF!</v>
      </c>
      <c r="M35" s="205" t="e">
        <f>IF(#REF!&gt;0,#REF!,0)</f>
        <v>#REF!</v>
      </c>
      <c r="N35" s="205" t="e">
        <f>IF(M35&gt;0,1,0)</f>
        <v>#REF!</v>
      </c>
      <c r="O35" s="212">
        <f t="shared" si="2"/>
        <v>2.4302999999999998E-2</v>
      </c>
      <c r="P35" s="206"/>
    </row>
    <row r="36" spans="1:16" ht="12.75" x14ac:dyDescent="0.2">
      <c r="A36" s="224" t="s">
        <v>426</v>
      </c>
      <c r="B36" s="200" t="str">
        <f>IF(D36+G36&gt;0,B35,"")</f>
        <v>Вельск, ул.50 лет Октября-48</v>
      </c>
      <c r="C36" s="203" t="str">
        <f>IF(G36+I36&gt;0,C35,"")</f>
        <v/>
      </c>
      <c r="D36" s="204">
        <v>5</v>
      </c>
      <c r="E36" s="210">
        <v>0</v>
      </c>
      <c r="F36" s="248">
        <f>'.'!AY33</f>
        <v>0</v>
      </c>
      <c r="G36" s="202">
        <v>0</v>
      </c>
      <c r="H36" s="203">
        <v>1.1000000000000001</v>
      </c>
      <c r="I36" s="202">
        <v>0</v>
      </c>
      <c r="J36" s="250">
        <f>'.'!H33</f>
        <v>0</v>
      </c>
      <c r="K36" s="205" t="e">
        <f>IF(#REF!&gt;0,#REF!,0)</f>
        <v>#REF!</v>
      </c>
      <c r="L36" s="205" t="e">
        <f t="shared" ref="L36:L38" si="9">IF(K36&gt;0,1,0)</f>
        <v>#REF!</v>
      </c>
      <c r="M36" s="205" t="e">
        <f>IF(#REF!&gt;0,#REF!,0)</f>
        <v>#REF!</v>
      </c>
      <c r="N36" s="205" t="e">
        <f t="shared" ref="N36:N38" si="10">IF(M36&gt;0,1,0)</f>
        <v>#REF!</v>
      </c>
      <c r="O36" s="212">
        <f t="shared" si="2"/>
        <v>0</v>
      </c>
      <c r="P36" s="206"/>
    </row>
    <row r="37" spans="1:16" ht="12.75" x14ac:dyDescent="0.2">
      <c r="A37" s="224" t="s">
        <v>426</v>
      </c>
      <c r="B37" s="200" t="str">
        <f>IF(D37+G37&gt;0,B35,"")</f>
        <v>Вельск, ул.50 лет Октября-48</v>
      </c>
      <c r="C37" s="203" t="str">
        <f>IF(G37+I37&gt;0,C35,"")</f>
        <v/>
      </c>
      <c r="D37" s="204">
        <f>D36</f>
        <v>5</v>
      </c>
      <c r="E37" s="210">
        <v>0</v>
      </c>
      <c r="F37" s="248">
        <f>'.'!AY34</f>
        <v>0</v>
      </c>
      <c r="G37" s="202">
        <v>0</v>
      </c>
      <c r="H37" s="203">
        <v>1.5</v>
      </c>
      <c r="I37" s="202">
        <v>0</v>
      </c>
      <c r="J37" s="250">
        <f>'.'!H34</f>
        <v>0</v>
      </c>
      <c r="K37" s="205" t="e">
        <f>IF(#REF!&gt;0,#REF!,0)</f>
        <v>#REF!</v>
      </c>
      <c r="L37" s="205" t="e">
        <f t="shared" si="9"/>
        <v>#REF!</v>
      </c>
      <c r="M37" s="205" t="e">
        <f>IF(#REF!&gt;0,#REF!,0)</f>
        <v>#REF!</v>
      </c>
      <c r="N37" s="205" t="e">
        <f t="shared" si="10"/>
        <v>#REF!</v>
      </c>
      <c r="O37" s="212">
        <f t="shared" si="2"/>
        <v>0</v>
      </c>
      <c r="P37" s="206"/>
    </row>
    <row r="38" spans="1:16" ht="12.75" x14ac:dyDescent="0.2">
      <c r="A38" s="224" t="s">
        <v>426</v>
      </c>
      <c r="B38" s="200" t="str">
        <f>IF(D38+G38&gt;0,B35,"")</f>
        <v>Вельск, ул.50 лет Октября-48</v>
      </c>
      <c r="C38" s="203" t="str">
        <f>IF(G38+I38&gt;0,C35,"")</f>
        <v/>
      </c>
      <c r="D38" s="204">
        <f>D36</f>
        <v>5</v>
      </c>
      <c r="E38" s="210">
        <v>0</v>
      </c>
      <c r="F38" s="248">
        <f>'.'!AY35</f>
        <v>0</v>
      </c>
      <c r="G38" s="202">
        <v>0</v>
      </c>
      <c r="H38" s="203">
        <v>1.1000000000000001</v>
      </c>
      <c r="I38" s="202">
        <v>0</v>
      </c>
      <c r="J38" s="250">
        <f>'.'!H35</f>
        <v>0</v>
      </c>
      <c r="K38" s="205" t="e">
        <f>IF(#REF!&gt;0,#REF!,0)</f>
        <v>#REF!</v>
      </c>
      <c r="L38" s="205" t="e">
        <f t="shared" si="9"/>
        <v>#REF!</v>
      </c>
      <c r="M38" s="205" t="e">
        <f>IF(#REF!&gt;0,#REF!,0)</f>
        <v>#REF!</v>
      </c>
      <c r="N38" s="205" t="e">
        <f t="shared" si="10"/>
        <v>#REF!</v>
      </c>
      <c r="O38" s="212">
        <f t="shared" si="2"/>
        <v>0</v>
      </c>
      <c r="P38" s="206"/>
    </row>
    <row r="39" spans="1:16" ht="12.75" x14ac:dyDescent="0.2">
      <c r="A39" s="224" t="s">
        <v>426</v>
      </c>
      <c r="B39" s="200" t="s">
        <v>56</v>
      </c>
      <c r="C39" s="203" t="s">
        <v>52</v>
      </c>
      <c r="D39" s="204">
        <f>D40</f>
        <v>6</v>
      </c>
      <c r="E39" s="210">
        <v>8.5</v>
      </c>
      <c r="F39" s="248">
        <f>'.'!AY36</f>
        <v>1.2E-2</v>
      </c>
      <c r="G39" s="202">
        <v>5.0259999999999998</v>
      </c>
      <c r="H39" s="203">
        <v>1.5</v>
      </c>
      <c r="I39" s="202">
        <v>0</v>
      </c>
      <c r="J39" s="250">
        <f>'.'!H36</f>
        <v>7.3980000000000001E-3</v>
      </c>
      <c r="K39" s="205" t="e">
        <f>IF(#REF!&gt;0,#REF!,0)</f>
        <v>#REF!</v>
      </c>
      <c r="L39" s="205" t="e">
        <f>IF(K39&gt;0,1,0)</f>
        <v>#REF!</v>
      </c>
      <c r="M39" s="205" t="e">
        <f>IF(#REF!&gt;0,#REF!,0)</f>
        <v>#REF!</v>
      </c>
      <c r="N39" s="205" t="e">
        <f>IF(M39&gt;0,1,0)</f>
        <v>#REF!</v>
      </c>
      <c r="O39" s="212">
        <f t="shared" si="2"/>
        <v>4.6020000000000002E-3</v>
      </c>
      <c r="P39" s="206"/>
    </row>
    <row r="40" spans="1:16" ht="12.75" x14ac:dyDescent="0.2">
      <c r="A40" s="224" t="s">
        <v>426</v>
      </c>
      <c r="B40" s="200" t="str">
        <f>IF(D40+G40&gt;0,B39,"")</f>
        <v>Вороновская</v>
      </c>
      <c r="C40" s="203" t="str">
        <f>IF(G40+I40&gt;0,C39,"")</f>
        <v/>
      </c>
      <c r="D40" s="204">
        <v>6</v>
      </c>
      <c r="E40" s="210">
        <v>0</v>
      </c>
      <c r="F40" s="248">
        <f>'.'!AY37</f>
        <v>0</v>
      </c>
      <c r="G40" s="202">
        <v>0</v>
      </c>
      <c r="H40" s="203">
        <v>1.1000000000000001</v>
      </c>
      <c r="I40" s="202">
        <v>0</v>
      </c>
      <c r="J40" s="250">
        <f>'.'!H37</f>
        <v>0</v>
      </c>
      <c r="K40" s="205" t="e">
        <f>IF(#REF!&gt;0,#REF!,0)</f>
        <v>#REF!</v>
      </c>
      <c r="L40" s="205" t="e">
        <f t="shared" ref="L40:L42" si="11">IF(K40&gt;0,1,0)</f>
        <v>#REF!</v>
      </c>
      <c r="M40" s="205" t="e">
        <f>IF(#REF!&gt;0,#REF!,0)</f>
        <v>#REF!</v>
      </c>
      <c r="N40" s="205" t="e">
        <f t="shared" ref="N40:N42" si="12">IF(M40&gt;0,1,0)</f>
        <v>#REF!</v>
      </c>
      <c r="O40" s="212">
        <f t="shared" si="2"/>
        <v>0</v>
      </c>
      <c r="P40" s="206"/>
    </row>
    <row r="41" spans="1:16" ht="12.75" x14ac:dyDescent="0.2">
      <c r="A41" s="224" t="s">
        <v>426</v>
      </c>
      <c r="B41" s="200" t="str">
        <f>IF(D41+G41&gt;0,B39,"")</f>
        <v>Вороновская</v>
      </c>
      <c r="C41" s="203" t="str">
        <f>IF(G41+I41&gt;0,C39,"")</f>
        <v/>
      </c>
      <c r="D41" s="204">
        <f>D40</f>
        <v>6</v>
      </c>
      <c r="E41" s="210">
        <v>0</v>
      </c>
      <c r="F41" s="248">
        <f>'.'!AY38</f>
        <v>0</v>
      </c>
      <c r="G41" s="202">
        <v>0</v>
      </c>
      <c r="H41" s="203">
        <v>1.5</v>
      </c>
      <c r="I41" s="202">
        <v>0</v>
      </c>
      <c r="J41" s="250">
        <f>'.'!H38</f>
        <v>0</v>
      </c>
      <c r="K41" s="205" t="e">
        <f>IF(#REF!&gt;0,#REF!,0)</f>
        <v>#REF!</v>
      </c>
      <c r="L41" s="205" t="e">
        <f t="shared" si="11"/>
        <v>#REF!</v>
      </c>
      <c r="M41" s="205" t="e">
        <f>IF(#REF!&gt;0,#REF!,0)</f>
        <v>#REF!</v>
      </c>
      <c r="N41" s="205" t="e">
        <f t="shared" si="12"/>
        <v>#REF!</v>
      </c>
      <c r="O41" s="212">
        <f t="shared" si="2"/>
        <v>0</v>
      </c>
      <c r="P41" s="206"/>
    </row>
    <row r="42" spans="1:16" ht="12.75" x14ac:dyDescent="0.2">
      <c r="A42" s="224" t="s">
        <v>426</v>
      </c>
      <c r="B42" s="200" t="str">
        <f>IF(D42+G42&gt;0,B39,"")</f>
        <v>Вороновская</v>
      </c>
      <c r="C42" s="203" t="str">
        <f>IF(G42+I42&gt;0,C39,"")</f>
        <v/>
      </c>
      <c r="D42" s="204">
        <f>D40</f>
        <v>6</v>
      </c>
      <c r="E42" s="210">
        <v>0</v>
      </c>
      <c r="F42" s="248">
        <f>'.'!AY39</f>
        <v>0</v>
      </c>
      <c r="G42" s="202">
        <v>0</v>
      </c>
      <c r="H42" s="203">
        <v>1.1000000000000001</v>
      </c>
      <c r="I42" s="202">
        <v>0</v>
      </c>
      <c r="J42" s="250">
        <f>'.'!H39</f>
        <v>0</v>
      </c>
      <c r="K42" s="205" t="e">
        <f>IF(#REF!&gt;0,#REF!,0)</f>
        <v>#REF!</v>
      </c>
      <c r="L42" s="205" t="e">
        <f t="shared" si="11"/>
        <v>#REF!</v>
      </c>
      <c r="M42" s="205" t="e">
        <f>IF(#REF!&gt;0,#REF!,0)</f>
        <v>#REF!</v>
      </c>
      <c r="N42" s="205" t="e">
        <f t="shared" si="12"/>
        <v>#REF!</v>
      </c>
      <c r="O42" s="212">
        <f t="shared" si="2"/>
        <v>0</v>
      </c>
      <c r="P42" s="206"/>
    </row>
    <row r="43" spans="1:16" ht="12.75" x14ac:dyDescent="0.2">
      <c r="A43" s="224" t="s">
        <v>426</v>
      </c>
      <c r="B43" s="200" t="s">
        <v>46</v>
      </c>
      <c r="C43" s="203" t="s">
        <v>57</v>
      </c>
      <c r="D43" s="204">
        <f>D44</f>
        <v>6</v>
      </c>
      <c r="E43" s="210">
        <v>2.1</v>
      </c>
      <c r="F43" s="248">
        <f>'.'!AY40</f>
        <v>4.1000000000000003E-3</v>
      </c>
      <c r="G43" s="202">
        <v>2.0150000000000001</v>
      </c>
      <c r="H43" s="203">
        <v>1.5</v>
      </c>
      <c r="I43" s="202">
        <v>0</v>
      </c>
      <c r="J43" s="250">
        <f>'.'!H40</f>
        <v>4.3209999999999993E-3</v>
      </c>
      <c r="K43" s="205" t="e">
        <f>IF(#REF!&gt;0,#REF!,0)</f>
        <v>#REF!</v>
      </c>
      <c r="L43" s="205" t="e">
        <f>IF(K43&gt;0,1,0)</f>
        <v>#REF!</v>
      </c>
      <c r="M43" s="205" t="e">
        <f>IF(#REF!&gt;0,#REF!,0)</f>
        <v>#REF!</v>
      </c>
      <c r="N43" s="205" t="e">
        <f>IF(M43&gt;0,1,0)</f>
        <v>#REF!</v>
      </c>
      <c r="O43" s="212">
        <f t="shared" si="2"/>
        <v>-2.2099999999999898E-4</v>
      </c>
      <c r="P43" s="206"/>
    </row>
    <row r="44" spans="1:16" ht="12.75" x14ac:dyDescent="0.2">
      <c r="A44" s="224" t="s">
        <v>426</v>
      </c>
      <c r="B44" s="200" t="str">
        <f>IF(D44+G44&gt;0,B43,"")</f>
        <v/>
      </c>
      <c r="C44" s="203" t="str">
        <f>IF(G44+I44&gt;0,C43,"")</f>
        <v/>
      </c>
      <c r="D44" s="204">
        <v>6</v>
      </c>
      <c r="E44" s="210">
        <v>0</v>
      </c>
      <c r="F44" s="248">
        <f>'.'!AY41</f>
        <v>0</v>
      </c>
      <c r="G44" s="202">
        <v>0</v>
      </c>
      <c r="H44" s="203">
        <v>1.1000000000000001</v>
      </c>
      <c r="I44" s="202">
        <v>0</v>
      </c>
      <c r="J44" s="250">
        <f>'.'!H41</f>
        <v>0</v>
      </c>
      <c r="K44" s="205" t="e">
        <f>IF(#REF!&gt;0,#REF!,0)</f>
        <v>#REF!</v>
      </c>
      <c r="L44" s="205" t="e">
        <f t="shared" ref="L44" si="13">IF(K44&gt;0,1,0)</f>
        <v>#REF!</v>
      </c>
      <c r="M44" s="205" t="e">
        <f>IF(#REF!&gt;0,#REF!,0)</f>
        <v>#REF!</v>
      </c>
      <c r="N44" s="205" t="e">
        <f t="shared" ref="N44" si="14">IF(M44&gt;0,1,0)</f>
        <v>#REF!</v>
      </c>
      <c r="O44" s="212">
        <f t="shared" si="2"/>
        <v>0</v>
      </c>
      <c r="P44" s="206"/>
    </row>
    <row r="45" spans="1:16" ht="12.75" x14ac:dyDescent="0.2">
      <c r="A45" s="224" t="s">
        <v>426</v>
      </c>
      <c r="B45" s="200" t="s">
        <v>46</v>
      </c>
      <c r="C45" s="203" t="s">
        <v>58</v>
      </c>
      <c r="D45" s="204">
        <f>D46</f>
        <v>7</v>
      </c>
      <c r="E45" s="210">
        <v>0.4</v>
      </c>
      <c r="F45" s="248">
        <f>'.'!AY42</f>
        <v>5.9999999999999995E-4</v>
      </c>
      <c r="G45" s="202">
        <v>0.43999999999999995</v>
      </c>
      <c r="H45" s="203">
        <v>1.5</v>
      </c>
      <c r="I45" s="202">
        <v>0.17</v>
      </c>
      <c r="J45" s="250">
        <f>'.'!H42</f>
        <v>7.7700000000000002E-4</v>
      </c>
      <c r="K45" s="205" t="e">
        <f>IF(#REF!&gt;0,#REF!,0)</f>
        <v>#REF!</v>
      </c>
      <c r="L45" s="205" t="e">
        <f>IF(K45&gt;0,1,0)</f>
        <v>#REF!</v>
      </c>
      <c r="M45" s="205" t="e">
        <f>IF(#REF!&gt;0,#REF!,0)</f>
        <v>#REF!</v>
      </c>
      <c r="N45" s="205" t="e">
        <f>IF(M45&gt;0,1,0)</f>
        <v>#REF!</v>
      </c>
      <c r="O45" s="212">
        <f t="shared" si="2"/>
        <v>-1.7700000000000007E-4</v>
      </c>
      <c r="P45" s="206"/>
    </row>
    <row r="46" spans="1:16" ht="12.75" x14ac:dyDescent="0.2">
      <c r="A46" s="224" t="s">
        <v>426</v>
      </c>
      <c r="B46" s="200" t="str">
        <f>IF(D46+G46&gt;0,B45,"")</f>
        <v/>
      </c>
      <c r="C46" s="203" t="str">
        <f>IF(G46+I46&gt;0,C45,"")</f>
        <v/>
      </c>
      <c r="D46" s="204">
        <v>7</v>
      </c>
      <c r="E46" s="210">
        <v>0</v>
      </c>
      <c r="F46" s="248">
        <f>'.'!AY43</f>
        <v>0</v>
      </c>
      <c r="G46" s="202">
        <v>0</v>
      </c>
      <c r="H46" s="203">
        <v>1.1000000000000001</v>
      </c>
      <c r="I46" s="202">
        <v>0</v>
      </c>
      <c r="J46" s="250">
        <f>'.'!H43</f>
        <v>0</v>
      </c>
      <c r="K46" s="205" t="e">
        <f>IF(#REF!&gt;0,#REF!,0)</f>
        <v>#REF!</v>
      </c>
      <c r="L46" s="205" t="e">
        <f t="shared" ref="L46:L48" si="15">IF(K46&gt;0,1,0)</f>
        <v>#REF!</v>
      </c>
      <c r="M46" s="205" t="e">
        <f>IF(#REF!&gt;0,#REF!,0)</f>
        <v>#REF!</v>
      </c>
      <c r="N46" s="205" t="e">
        <f t="shared" ref="N46:N48" si="16">IF(M46&gt;0,1,0)</f>
        <v>#REF!</v>
      </c>
      <c r="O46" s="212">
        <f t="shared" si="2"/>
        <v>0</v>
      </c>
      <c r="P46" s="206"/>
    </row>
    <row r="47" spans="1:16" ht="12.75" x14ac:dyDescent="0.2">
      <c r="A47" s="224" t="s">
        <v>426</v>
      </c>
      <c r="B47" s="200" t="str">
        <f>IF(D47+G47&gt;0,B45,"")</f>
        <v/>
      </c>
      <c r="C47" s="203" t="str">
        <f>IF(G47+I47&gt;0,C45,"")</f>
        <v/>
      </c>
      <c r="D47" s="204">
        <f>D46</f>
        <v>7</v>
      </c>
      <c r="E47" s="210">
        <v>0</v>
      </c>
      <c r="F47" s="248">
        <f>'.'!AY44</f>
        <v>0</v>
      </c>
      <c r="G47" s="202">
        <v>0</v>
      </c>
      <c r="H47" s="203">
        <v>1.5</v>
      </c>
      <c r="I47" s="202">
        <v>0</v>
      </c>
      <c r="J47" s="250">
        <f>'.'!H44</f>
        <v>0</v>
      </c>
      <c r="K47" s="205" t="e">
        <f>IF(#REF!&gt;0,#REF!,0)</f>
        <v>#REF!</v>
      </c>
      <c r="L47" s="205" t="e">
        <f t="shared" si="15"/>
        <v>#REF!</v>
      </c>
      <c r="M47" s="205" t="e">
        <f>IF(#REF!&gt;0,#REF!,0)</f>
        <v>#REF!</v>
      </c>
      <c r="N47" s="205" t="e">
        <f t="shared" si="16"/>
        <v>#REF!</v>
      </c>
      <c r="O47" s="212">
        <f t="shared" si="2"/>
        <v>0</v>
      </c>
      <c r="P47" s="206"/>
    </row>
    <row r="48" spans="1:16" ht="12.75" x14ac:dyDescent="0.2">
      <c r="A48" s="224" t="s">
        <v>426</v>
      </c>
      <c r="B48" s="200" t="str">
        <f>IF(D48+G48&gt;0,B45,"")</f>
        <v/>
      </c>
      <c r="C48" s="203" t="str">
        <f>IF(G48+I48&gt;0,C45,"")</f>
        <v/>
      </c>
      <c r="D48" s="204">
        <f>D46</f>
        <v>7</v>
      </c>
      <c r="E48" s="210">
        <v>0</v>
      </c>
      <c r="F48" s="248">
        <f>'.'!AY45</f>
        <v>0</v>
      </c>
      <c r="G48" s="202">
        <v>0</v>
      </c>
      <c r="H48" s="203">
        <v>1.1000000000000001</v>
      </c>
      <c r="I48" s="202">
        <v>0</v>
      </c>
      <c r="J48" s="250">
        <f>'.'!H45</f>
        <v>0</v>
      </c>
      <c r="K48" s="205" t="e">
        <f>IF(#REF!&gt;0,#REF!,0)</f>
        <v>#REF!</v>
      </c>
      <c r="L48" s="205" t="e">
        <f t="shared" si="15"/>
        <v>#REF!</v>
      </c>
      <c r="M48" s="205" t="e">
        <f>IF(#REF!&gt;0,#REF!,0)</f>
        <v>#REF!</v>
      </c>
      <c r="N48" s="205" t="e">
        <f t="shared" si="16"/>
        <v>#REF!</v>
      </c>
      <c r="O48" s="212">
        <f t="shared" si="2"/>
        <v>0</v>
      </c>
      <c r="P48" s="206"/>
    </row>
    <row r="49" spans="1:16" ht="12.75" x14ac:dyDescent="0.2">
      <c r="A49" s="224" t="s">
        <v>426</v>
      </c>
      <c r="B49" s="200" t="s">
        <v>46</v>
      </c>
      <c r="C49" s="203" t="s">
        <v>60</v>
      </c>
      <c r="D49" s="204">
        <f>D50</f>
        <v>6</v>
      </c>
      <c r="E49" s="210">
        <v>2.1</v>
      </c>
      <c r="F49" s="248">
        <f>'.'!AY46</f>
        <v>2.8E-3</v>
      </c>
      <c r="G49" s="202">
        <v>1.34</v>
      </c>
      <c r="H49" s="203">
        <v>1.5</v>
      </c>
      <c r="I49" s="202">
        <v>0</v>
      </c>
      <c r="J49" s="250">
        <f>'.'!H46</f>
        <v>2.0870000000000003E-3</v>
      </c>
      <c r="K49" s="205" t="e">
        <f>IF(#REF!&gt;0,#REF!,0)</f>
        <v>#REF!</v>
      </c>
      <c r="L49" s="205" t="e">
        <f>IF(K49&gt;0,1,0)</f>
        <v>#REF!</v>
      </c>
      <c r="M49" s="205" t="e">
        <f>IF(#REF!&gt;0,#REF!,0)</f>
        <v>#REF!</v>
      </c>
      <c r="N49" s="205" t="e">
        <f>IF(M49&gt;0,1,0)</f>
        <v>#REF!</v>
      </c>
      <c r="O49" s="212">
        <f t="shared" si="2"/>
        <v>7.1299999999999966E-4</v>
      </c>
      <c r="P49" s="206"/>
    </row>
    <row r="50" spans="1:16" ht="12.75" x14ac:dyDescent="0.2">
      <c r="A50" s="224" t="s">
        <v>426</v>
      </c>
      <c r="B50" s="200" t="str">
        <f>IF(D50+G50&gt;0,B49,"")</f>
        <v/>
      </c>
      <c r="C50" s="203" t="str">
        <f>IF(G50+I50&gt;0,C49,"")</f>
        <v/>
      </c>
      <c r="D50" s="204">
        <v>6</v>
      </c>
      <c r="E50" s="210">
        <v>0</v>
      </c>
      <c r="F50" s="248">
        <f>'.'!AY47</f>
        <v>0</v>
      </c>
      <c r="G50" s="202">
        <v>0</v>
      </c>
      <c r="H50" s="203">
        <v>1.1000000000000001</v>
      </c>
      <c r="I50" s="202">
        <v>0</v>
      </c>
      <c r="J50" s="250">
        <f>'.'!H47</f>
        <v>0</v>
      </c>
      <c r="K50" s="205" t="e">
        <f>IF(#REF!&gt;0,#REF!,0)</f>
        <v>#REF!</v>
      </c>
      <c r="L50" s="205" t="e">
        <f t="shared" ref="L50:L52" si="17">IF(K50&gt;0,1,0)</f>
        <v>#REF!</v>
      </c>
      <c r="M50" s="205" t="e">
        <f>IF(#REF!&gt;0,#REF!,0)</f>
        <v>#REF!</v>
      </c>
      <c r="N50" s="205" t="e">
        <f t="shared" ref="N50:N52" si="18">IF(M50&gt;0,1,0)</f>
        <v>#REF!</v>
      </c>
      <c r="O50" s="212">
        <f t="shared" si="2"/>
        <v>0</v>
      </c>
      <c r="P50" s="206"/>
    </row>
    <row r="51" spans="1:16" ht="12.75" x14ac:dyDescent="0.2">
      <c r="A51" s="224" t="s">
        <v>426</v>
      </c>
      <c r="B51" s="200" t="str">
        <f>IF(D51+G51&gt;0,B49,"")</f>
        <v/>
      </c>
      <c r="C51" s="203" t="str">
        <f>IF(G51+I51&gt;0,C49,"")</f>
        <v/>
      </c>
      <c r="D51" s="204">
        <f>D50</f>
        <v>6</v>
      </c>
      <c r="E51" s="210">
        <v>0</v>
      </c>
      <c r="F51" s="248">
        <f>'.'!AY48</f>
        <v>0</v>
      </c>
      <c r="G51" s="202">
        <v>0</v>
      </c>
      <c r="H51" s="203">
        <v>1.5</v>
      </c>
      <c r="I51" s="202">
        <v>0</v>
      </c>
      <c r="J51" s="250">
        <f>'.'!H48</f>
        <v>0</v>
      </c>
      <c r="K51" s="205" t="e">
        <f>IF(#REF!&gt;0,#REF!,0)</f>
        <v>#REF!</v>
      </c>
      <c r="L51" s="205" t="e">
        <f t="shared" si="17"/>
        <v>#REF!</v>
      </c>
      <c r="M51" s="205" t="e">
        <f>IF(#REF!&gt;0,#REF!,0)</f>
        <v>#REF!</v>
      </c>
      <c r="N51" s="205" t="e">
        <f t="shared" si="18"/>
        <v>#REF!</v>
      </c>
      <c r="O51" s="212">
        <f t="shared" si="2"/>
        <v>0</v>
      </c>
      <c r="P51" s="206"/>
    </row>
    <row r="52" spans="1:16" ht="12.75" x14ac:dyDescent="0.2">
      <c r="A52" s="224" t="s">
        <v>426</v>
      </c>
      <c r="B52" s="200" t="str">
        <f>IF(D52+G52&gt;0,B49,"")</f>
        <v/>
      </c>
      <c r="C52" s="203" t="str">
        <f>IF(G52+I52&gt;0,C49,"")</f>
        <v/>
      </c>
      <c r="D52" s="204">
        <f>D50</f>
        <v>6</v>
      </c>
      <c r="E52" s="210">
        <v>0</v>
      </c>
      <c r="F52" s="248">
        <f>'.'!AY49</f>
        <v>0</v>
      </c>
      <c r="G52" s="202">
        <v>0</v>
      </c>
      <c r="H52" s="203">
        <v>1.1000000000000001</v>
      </c>
      <c r="I52" s="202">
        <v>0</v>
      </c>
      <c r="J52" s="250">
        <f>'.'!H49</f>
        <v>0</v>
      </c>
      <c r="K52" s="205" t="e">
        <f>IF(#REF!&gt;0,#REF!,0)</f>
        <v>#REF!</v>
      </c>
      <c r="L52" s="205" t="e">
        <f t="shared" si="17"/>
        <v>#REF!</v>
      </c>
      <c r="M52" s="205" t="e">
        <f>IF(#REF!&gt;0,#REF!,0)</f>
        <v>#REF!</v>
      </c>
      <c r="N52" s="205" t="e">
        <f t="shared" si="18"/>
        <v>#REF!</v>
      </c>
      <c r="O52" s="212">
        <f t="shared" si="2"/>
        <v>0</v>
      </c>
      <c r="P52" s="206"/>
    </row>
    <row r="53" spans="1:16" ht="12.75" x14ac:dyDescent="0.2">
      <c r="A53" s="224" t="s">
        <v>426</v>
      </c>
      <c r="B53" s="200" t="s">
        <v>46</v>
      </c>
      <c r="C53" s="203" t="s">
        <v>62</v>
      </c>
      <c r="D53" s="204">
        <f>D54</f>
        <v>7</v>
      </c>
      <c r="E53" s="210">
        <v>0.9</v>
      </c>
      <c r="F53" s="248">
        <f>'.'!AY50</f>
        <v>1E-3</v>
      </c>
      <c r="G53" s="202">
        <v>0.45400000000000001</v>
      </c>
      <c r="H53" s="203">
        <v>1.5</v>
      </c>
      <c r="I53" s="202">
        <v>0</v>
      </c>
      <c r="J53" s="250">
        <f>'.'!H50</f>
        <v>6.2799999999999998E-4</v>
      </c>
      <c r="K53" s="205" t="e">
        <f>IF(#REF!&gt;0,#REF!,0)</f>
        <v>#REF!</v>
      </c>
      <c r="L53" s="205" t="e">
        <f>IF(K53&gt;0,1,0)</f>
        <v>#REF!</v>
      </c>
      <c r="M53" s="205" t="e">
        <f>IF(#REF!&gt;0,#REF!,0)</f>
        <v>#REF!</v>
      </c>
      <c r="N53" s="205" t="e">
        <f>IF(M53&gt;0,1,0)</f>
        <v>#REF!</v>
      </c>
      <c r="O53" s="212">
        <f t="shared" si="2"/>
        <v>3.7200000000000004E-4</v>
      </c>
      <c r="P53" s="206"/>
    </row>
    <row r="54" spans="1:16" ht="12.75" x14ac:dyDescent="0.2">
      <c r="A54" s="224" t="s">
        <v>426</v>
      </c>
      <c r="B54" s="200" t="str">
        <f>IF(D54+G54&gt;0,B53,"")</f>
        <v/>
      </c>
      <c r="C54" s="203" t="str">
        <f>IF(G54+I54&gt;0,C53,"")</f>
        <v/>
      </c>
      <c r="D54" s="204">
        <v>7</v>
      </c>
      <c r="E54" s="210">
        <v>0</v>
      </c>
      <c r="F54" s="248">
        <f>'.'!AY51</f>
        <v>0</v>
      </c>
      <c r="G54" s="202">
        <v>0</v>
      </c>
      <c r="H54" s="203">
        <v>1.1000000000000001</v>
      </c>
      <c r="I54" s="202">
        <v>0</v>
      </c>
      <c r="J54" s="250">
        <f>'.'!H51</f>
        <v>0</v>
      </c>
      <c r="K54" s="205" t="e">
        <f>IF(#REF!&gt;0,#REF!,0)</f>
        <v>#REF!</v>
      </c>
      <c r="L54" s="205" t="e">
        <f t="shared" ref="L54:L56" si="19">IF(K54&gt;0,1,0)</f>
        <v>#REF!</v>
      </c>
      <c r="M54" s="205" t="e">
        <f>IF(#REF!&gt;0,#REF!,0)</f>
        <v>#REF!</v>
      </c>
      <c r="N54" s="205" t="e">
        <f t="shared" ref="N54:N56" si="20">IF(M54&gt;0,1,0)</f>
        <v>#REF!</v>
      </c>
      <c r="O54" s="212">
        <f t="shared" si="2"/>
        <v>0</v>
      </c>
      <c r="P54" s="206"/>
    </row>
    <row r="55" spans="1:16" ht="12.75" x14ac:dyDescent="0.2">
      <c r="A55" s="224" t="s">
        <v>426</v>
      </c>
      <c r="B55" s="200" t="str">
        <f>IF(D55+G55&gt;0,B53,"")</f>
        <v/>
      </c>
      <c r="C55" s="203" t="str">
        <f>IF(G55+I55&gt;0,C53,"")</f>
        <v/>
      </c>
      <c r="D55" s="204">
        <f>D54</f>
        <v>7</v>
      </c>
      <c r="E55" s="210">
        <v>0</v>
      </c>
      <c r="F55" s="248">
        <f>'.'!AY52</f>
        <v>0</v>
      </c>
      <c r="G55" s="202">
        <v>0</v>
      </c>
      <c r="H55" s="203">
        <v>1.5</v>
      </c>
      <c r="I55" s="202">
        <v>0</v>
      </c>
      <c r="J55" s="250">
        <f>'.'!H52</f>
        <v>0</v>
      </c>
      <c r="K55" s="205" t="e">
        <f>IF(#REF!&gt;0,#REF!,0)</f>
        <v>#REF!</v>
      </c>
      <c r="L55" s="205" t="e">
        <f t="shared" si="19"/>
        <v>#REF!</v>
      </c>
      <c r="M55" s="205" t="e">
        <f>IF(#REF!&gt;0,#REF!,0)</f>
        <v>#REF!</v>
      </c>
      <c r="N55" s="205" t="e">
        <f t="shared" si="20"/>
        <v>#REF!</v>
      </c>
      <c r="O55" s="212">
        <f t="shared" si="2"/>
        <v>0</v>
      </c>
      <c r="P55" s="206"/>
    </row>
    <row r="56" spans="1:16" ht="12.75" x14ac:dyDescent="0.2">
      <c r="A56" s="224" t="s">
        <v>426</v>
      </c>
      <c r="B56" s="200" t="str">
        <f>IF(D56+G56&gt;0,B53,"")</f>
        <v/>
      </c>
      <c r="C56" s="203" t="str">
        <f>IF(G56+I56&gt;0,C53,"")</f>
        <v/>
      </c>
      <c r="D56" s="204">
        <f>D54</f>
        <v>7</v>
      </c>
      <c r="E56" s="210">
        <v>0</v>
      </c>
      <c r="F56" s="248">
        <f>'.'!AY53</f>
        <v>0</v>
      </c>
      <c r="G56" s="202">
        <v>0</v>
      </c>
      <c r="H56" s="203">
        <v>1.1000000000000001</v>
      </c>
      <c r="I56" s="202">
        <v>0</v>
      </c>
      <c r="J56" s="250">
        <f>'.'!H53</f>
        <v>0</v>
      </c>
      <c r="K56" s="205" t="e">
        <f>IF(#REF!&gt;0,#REF!,0)</f>
        <v>#REF!</v>
      </c>
      <c r="L56" s="205" t="e">
        <f t="shared" si="19"/>
        <v>#REF!</v>
      </c>
      <c r="M56" s="205" t="e">
        <f>IF(#REF!&gt;0,#REF!,0)</f>
        <v>#REF!</v>
      </c>
      <c r="N56" s="205" t="e">
        <f t="shared" si="20"/>
        <v>#REF!</v>
      </c>
      <c r="O56" s="212">
        <f t="shared" si="2"/>
        <v>0</v>
      </c>
      <c r="P56" s="206"/>
    </row>
    <row r="57" spans="1:16" ht="12.75" x14ac:dyDescent="0.2">
      <c r="A57" s="224" t="s">
        <v>426</v>
      </c>
      <c r="B57" s="200" t="s">
        <v>65</v>
      </c>
      <c r="C57" s="203" t="s">
        <v>64</v>
      </c>
      <c r="D57" s="204">
        <f>D58</f>
        <v>6</v>
      </c>
      <c r="E57" s="210">
        <v>1.1000000000000001</v>
      </c>
      <c r="F57" s="248">
        <f>'.'!AY54</f>
        <v>1.1000000000000001E-3</v>
      </c>
      <c r="G57" s="202">
        <v>1.21</v>
      </c>
      <c r="H57" s="203">
        <v>1.5</v>
      </c>
      <c r="I57" s="202">
        <v>0</v>
      </c>
      <c r="J57" s="250">
        <f>'.'!H54</f>
        <v>1.2099999999999999E-3</v>
      </c>
      <c r="K57" s="205" t="e">
        <f>IF(#REF!&gt;0,#REF!,0)</f>
        <v>#REF!</v>
      </c>
      <c r="L57" s="205" t="e">
        <f>IF(K57&gt;0,1,0)</f>
        <v>#REF!</v>
      </c>
      <c r="M57" s="205" t="e">
        <f>IF(#REF!&gt;0,#REF!,0)</f>
        <v>#REF!</v>
      </c>
      <c r="N57" s="205" t="e">
        <f>IF(M57&gt;0,1,0)</f>
        <v>#REF!</v>
      </c>
      <c r="O57" s="212">
        <f t="shared" si="2"/>
        <v>-1.0999999999999985E-4</v>
      </c>
      <c r="P57" s="206"/>
    </row>
    <row r="58" spans="1:16" ht="12.75" x14ac:dyDescent="0.2">
      <c r="A58" s="224" t="s">
        <v>426</v>
      </c>
      <c r="B58" s="200" t="str">
        <f>IF(D58+G58&gt;0,B57,"")</f>
        <v>Вельск, ул.Гагарина-5а</v>
      </c>
      <c r="C58" s="203" t="str">
        <f>IF(G58+I58&gt;0,C57,"")</f>
        <v/>
      </c>
      <c r="D58" s="204">
        <v>6</v>
      </c>
      <c r="E58" s="210">
        <v>0</v>
      </c>
      <c r="F58" s="248">
        <f>'.'!AY55</f>
        <v>0</v>
      </c>
      <c r="G58" s="202">
        <v>0</v>
      </c>
      <c r="H58" s="203">
        <v>1.1000000000000001</v>
      </c>
      <c r="I58" s="202">
        <v>0</v>
      </c>
      <c r="J58" s="250">
        <f>'.'!H55</f>
        <v>0</v>
      </c>
      <c r="K58" s="205" t="e">
        <f>IF(#REF!&gt;0,#REF!,0)</f>
        <v>#REF!</v>
      </c>
      <c r="L58" s="205" t="e">
        <f t="shared" ref="L58:L60" si="21">IF(K58&gt;0,1,0)</f>
        <v>#REF!</v>
      </c>
      <c r="M58" s="205" t="e">
        <f>IF(#REF!&gt;0,#REF!,0)</f>
        <v>#REF!</v>
      </c>
      <c r="N58" s="205" t="e">
        <f t="shared" ref="N58:N60" si="22">IF(M58&gt;0,1,0)</f>
        <v>#REF!</v>
      </c>
      <c r="O58" s="212">
        <f t="shared" si="2"/>
        <v>0</v>
      </c>
      <c r="P58" s="206"/>
    </row>
    <row r="59" spans="1:16" ht="12.75" x14ac:dyDescent="0.2">
      <c r="A59" s="224" t="s">
        <v>426</v>
      </c>
      <c r="B59" s="200" t="str">
        <f>IF(D59+G59&gt;0,B57,"")</f>
        <v>Вельск, ул.Гагарина-5а</v>
      </c>
      <c r="C59" s="203" t="str">
        <f>IF(G59+I59&gt;0,C57,"")</f>
        <v/>
      </c>
      <c r="D59" s="204">
        <f>D58</f>
        <v>6</v>
      </c>
      <c r="E59" s="210">
        <v>0</v>
      </c>
      <c r="F59" s="248">
        <f>'.'!AY56</f>
        <v>0</v>
      </c>
      <c r="G59" s="202">
        <v>0</v>
      </c>
      <c r="H59" s="203">
        <v>1.5</v>
      </c>
      <c r="I59" s="202">
        <v>0</v>
      </c>
      <c r="J59" s="250">
        <f>'.'!H56</f>
        <v>0</v>
      </c>
      <c r="K59" s="205" t="e">
        <f>IF(#REF!&gt;0,#REF!,0)</f>
        <v>#REF!</v>
      </c>
      <c r="L59" s="205" t="e">
        <f t="shared" si="21"/>
        <v>#REF!</v>
      </c>
      <c r="M59" s="205" t="e">
        <f>IF(#REF!&gt;0,#REF!,0)</f>
        <v>#REF!</v>
      </c>
      <c r="N59" s="205" t="e">
        <f t="shared" si="22"/>
        <v>#REF!</v>
      </c>
      <c r="O59" s="212">
        <f t="shared" si="2"/>
        <v>0</v>
      </c>
      <c r="P59" s="206"/>
    </row>
    <row r="60" spans="1:16" ht="12.75" x14ac:dyDescent="0.2">
      <c r="A60" s="224" t="s">
        <v>426</v>
      </c>
      <c r="B60" s="200" t="str">
        <f>IF(D60+G60&gt;0,B57,"")</f>
        <v>Вельск, ул.Гагарина-5а</v>
      </c>
      <c r="C60" s="203" t="str">
        <f>IF(G60+I60&gt;0,C57,"")</f>
        <v/>
      </c>
      <c r="D60" s="204">
        <f>D58</f>
        <v>6</v>
      </c>
      <c r="E60" s="210">
        <v>0</v>
      </c>
      <c r="F60" s="248">
        <f>'.'!AY57</f>
        <v>0</v>
      </c>
      <c r="G60" s="202">
        <v>0</v>
      </c>
      <c r="H60" s="203">
        <v>1.1000000000000001</v>
      </c>
      <c r="I60" s="202">
        <v>0</v>
      </c>
      <c r="J60" s="250">
        <f>'.'!H57</f>
        <v>0</v>
      </c>
      <c r="K60" s="205" t="e">
        <f>IF(#REF!&gt;0,#REF!,0)</f>
        <v>#REF!</v>
      </c>
      <c r="L60" s="205" t="e">
        <f t="shared" si="21"/>
        <v>#REF!</v>
      </c>
      <c r="M60" s="205" t="e">
        <f>IF(#REF!&gt;0,#REF!,0)</f>
        <v>#REF!</v>
      </c>
      <c r="N60" s="205" t="e">
        <f t="shared" si="22"/>
        <v>#REF!</v>
      </c>
      <c r="O60" s="212">
        <f t="shared" si="2"/>
        <v>0</v>
      </c>
      <c r="P60" s="206"/>
    </row>
    <row r="61" spans="1:16" ht="12.75" x14ac:dyDescent="0.2">
      <c r="A61" s="224" t="s">
        <v>426</v>
      </c>
      <c r="B61" s="200" t="s">
        <v>65</v>
      </c>
      <c r="C61" s="203" t="s">
        <v>64</v>
      </c>
      <c r="D61" s="204">
        <f>D62</f>
        <v>6</v>
      </c>
      <c r="E61" s="210">
        <v>2.5</v>
      </c>
      <c r="F61" s="248">
        <f>'.'!AY58</f>
        <v>3.3E-3</v>
      </c>
      <c r="G61" s="202">
        <v>0.20399999999999999</v>
      </c>
      <c r="H61" s="203">
        <v>1.5</v>
      </c>
      <c r="I61" s="202">
        <v>0</v>
      </c>
      <c r="J61" s="250">
        <f>'.'!H58</f>
        <v>6.5900000000000008E-4</v>
      </c>
      <c r="K61" s="205" t="e">
        <f>IF(#REF!&gt;0,#REF!,0)</f>
        <v>#REF!</v>
      </c>
      <c r="L61" s="205" t="e">
        <f>IF(K61&gt;0,1,0)</f>
        <v>#REF!</v>
      </c>
      <c r="M61" s="205" t="e">
        <f>IF(#REF!&gt;0,#REF!,0)</f>
        <v>#REF!</v>
      </c>
      <c r="N61" s="205" t="e">
        <f>IF(M61&gt;0,1,0)</f>
        <v>#REF!</v>
      </c>
      <c r="O61" s="212">
        <f t="shared" si="2"/>
        <v>2.6410000000000001E-3</v>
      </c>
      <c r="P61" s="206"/>
    </row>
    <row r="62" spans="1:16" ht="12.75" x14ac:dyDescent="0.2">
      <c r="A62" s="224" t="s">
        <v>426</v>
      </c>
      <c r="B62" s="200" t="str">
        <f>IF(D62+G62&gt;0,B61,"")</f>
        <v>Вельск, ул.Гагарина-5а</v>
      </c>
      <c r="C62" s="203" t="str">
        <f>IF(G62+I62&gt;0,C61,"")</f>
        <v/>
      </c>
      <c r="D62" s="204">
        <v>6</v>
      </c>
      <c r="E62" s="210">
        <v>0</v>
      </c>
      <c r="F62" s="248">
        <f>'.'!AY59</f>
        <v>0</v>
      </c>
      <c r="G62" s="202">
        <v>0</v>
      </c>
      <c r="H62" s="203">
        <v>1.1000000000000001</v>
      </c>
      <c r="I62" s="202">
        <v>0</v>
      </c>
      <c r="J62" s="250">
        <f>'.'!H59</f>
        <v>0</v>
      </c>
      <c r="K62" s="205" t="e">
        <f>IF(#REF!&gt;0,#REF!,0)</f>
        <v>#REF!</v>
      </c>
      <c r="L62" s="205" t="e">
        <f t="shared" ref="L62:L64" si="23">IF(K62&gt;0,1,0)</f>
        <v>#REF!</v>
      </c>
      <c r="M62" s="205" t="e">
        <f>IF(#REF!&gt;0,#REF!,0)</f>
        <v>#REF!</v>
      </c>
      <c r="N62" s="205" t="e">
        <f t="shared" ref="N62:N64" si="24">IF(M62&gt;0,1,0)</f>
        <v>#REF!</v>
      </c>
      <c r="O62" s="212">
        <f t="shared" si="2"/>
        <v>0</v>
      </c>
      <c r="P62" s="206"/>
    </row>
    <row r="63" spans="1:16" ht="12.75" x14ac:dyDescent="0.2">
      <c r="A63" s="224" t="s">
        <v>426</v>
      </c>
      <c r="B63" s="200" t="str">
        <f>IF(D63+G63&gt;0,B61,"")</f>
        <v>Вельск, ул.Гагарина-5а</v>
      </c>
      <c r="C63" s="203" t="str">
        <f>IF(G63+I63&gt;0,C61,"")</f>
        <v/>
      </c>
      <c r="D63" s="204">
        <f>D62</f>
        <v>6</v>
      </c>
      <c r="E63" s="210">
        <v>0</v>
      </c>
      <c r="F63" s="248">
        <f>'.'!AY60</f>
        <v>0</v>
      </c>
      <c r="G63" s="202">
        <v>0</v>
      </c>
      <c r="H63" s="203">
        <v>1.5</v>
      </c>
      <c r="I63" s="202">
        <v>0</v>
      </c>
      <c r="J63" s="250">
        <f>'.'!H60</f>
        <v>0</v>
      </c>
      <c r="K63" s="205" t="e">
        <f>IF(#REF!&gt;0,#REF!,0)</f>
        <v>#REF!</v>
      </c>
      <c r="L63" s="205" t="e">
        <f t="shared" si="23"/>
        <v>#REF!</v>
      </c>
      <c r="M63" s="205" t="e">
        <f>IF(#REF!&gt;0,#REF!,0)</f>
        <v>#REF!</v>
      </c>
      <c r="N63" s="205" t="e">
        <f t="shared" si="24"/>
        <v>#REF!</v>
      </c>
      <c r="O63" s="212">
        <f t="shared" si="2"/>
        <v>0</v>
      </c>
      <c r="P63" s="206"/>
    </row>
    <row r="64" spans="1:16" ht="12.75" x14ac:dyDescent="0.2">
      <c r="A64" s="224" t="s">
        <v>426</v>
      </c>
      <c r="B64" s="200" t="str">
        <f>IF(D64+G64&gt;0,B61,"")</f>
        <v>Вельск, ул.Гагарина-5а</v>
      </c>
      <c r="C64" s="203" t="str">
        <f>IF(G64+I64&gt;0,C61,"")</f>
        <v/>
      </c>
      <c r="D64" s="204">
        <f>D62</f>
        <v>6</v>
      </c>
      <c r="E64" s="210">
        <v>0</v>
      </c>
      <c r="F64" s="248">
        <f>'.'!AY61</f>
        <v>0</v>
      </c>
      <c r="G64" s="202">
        <v>0</v>
      </c>
      <c r="H64" s="203">
        <v>1.1000000000000001</v>
      </c>
      <c r="I64" s="202">
        <v>0</v>
      </c>
      <c r="J64" s="250">
        <f>'.'!H61</f>
        <v>0</v>
      </c>
      <c r="K64" s="205" t="e">
        <f>IF(#REF!&gt;0,#REF!,0)</f>
        <v>#REF!</v>
      </c>
      <c r="L64" s="205" t="e">
        <f t="shared" si="23"/>
        <v>#REF!</v>
      </c>
      <c r="M64" s="205" t="e">
        <f>IF(#REF!&gt;0,#REF!,0)</f>
        <v>#REF!</v>
      </c>
      <c r="N64" s="205" t="e">
        <f t="shared" si="24"/>
        <v>#REF!</v>
      </c>
      <c r="O64" s="212">
        <f t="shared" si="2"/>
        <v>0</v>
      </c>
      <c r="P64" s="206"/>
    </row>
    <row r="65" spans="1:16" ht="12.75" x14ac:dyDescent="0.2">
      <c r="A65" s="224" t="s">
        <v>426</v>
      </c>
      <c r="B65" s="200" t="s">
        <v>69</v>
      </c>
      <c r="C65" s="203" t="s">
        <v>68</v>
      </c>
      <c r="D65" s="204">
        <f>D66</f>
        <v>6</v>
      </c>
      <c r="E65" s="210">
        <v>3.4099999999999997</v>
      </c>
      <c r="F65" s="248">
        <f>'.'!AY62</f>
        <v>4.8399999999999997E-3</v>
      </c>
      <c r="G65" s="202">
        <v>1.444</v>
      </c>
      <c r="H65" s="203">
        <v>1.5</v>
      </c>
      <c r="I65" s="202">
        <v>0</v>
      </c>
      <c r="J65" s="250">
        <f>'.'!H62</f>
        <v>2.019E-3</v>
      </c>
      <c r="K65" s="205" t="e">
        <f>IF(#REF!&gt;0,#REF!,0)</f>
        <v>#REF!</v>
      </c>
      <c r="L65" s="205" t="e">
        <f>IF(K65&gt;0,1,0)</f>
        <v>#REF!</v>
      </c>
      <c r="M65" s="205" t="e">
        <f>IF(#REF!&gt;0,#REF!,0)</f>
        <v>#REF!</v>
      </c>
      <c r="N65" s="205" t="e">
        <f>IF(M65&gt;0,1,0)</f>
        <v>#REF!</v>
      </c>
      <c r="O65" s="212">
        <f t="shared" si="2"/>
        <v>2.8209999999999997E-3</v>
      </c>
      <c r="P65" s="206"/>
    </row>
    <row r="66" spans="1:16" ht="12.75" x14ac:dyDescent="0.2">
      <c r="A66" s="224" t="s">
        <v>426</v>
      </c>
      <c r="B66" s="200" t="str">
        <f>IF(D66+G66&gt;0,B65,"")</f>
        <v>Вельск, ул.Комсомольская-11</v>
      </c>
      <c r="C66" s="203" t="str">
        <f>IF(G66+I66&gt;0,C65,"")</f>
        <v/>
      </c>
      <c r="D66" s="204">
        <v>6</v>
      </c>
      <c r="E66" s="210">
        <v>0</v>
      </c>
      <c r="F66" s="248">
        <f>'.'!AY63</f>
        <v>0</v>
      </c>
      <c r="G66" s="202">
        <v>0</v>
      </c>
      <c r="H66" s="203">
        <v>1.1000000000000001</v>
      </c>
      <c r="I66" s="202">
        <v>0</v>
      </c>
      <c r="J66" s="250">
        <f>'.'!H63</f>
        <v>0</v>
      </c>
      <c r="K66" s="205" t="e">
        <f>IF(#REF!&gt;0,#REF!,0)</f>
        <v>#REF!</v>
      </c>
      <c r="L66" s="205" t="e">
        <f t="shared" ref="L66:L68" si="25">IF(K66&gt;0,1,0)</f>
        <v>#REF!</v>
      </c>
      <c r="M66" s="205" t="e">
        <f>IF(#REF!&gt;0,#REF!,0)</f>
        <v>#REF!</v>
      </c>
      <c r="N66" s="205" t="e">
        <f t="shared" ref="N66:N68" si="26">IF(M66&gt;0,1,0)</f>
        <v>#REF!</v>
      </c>
      <c r="O66" s="212">
        <f t="shared" si="2"/>
        <v>0</v>
      </c>
      <c r="P66" s="206"/>
    </row>
    <row r="67" spans="1:16" ht="12.75" x14ac:dyDescent="0.2">
      <c r="A67" s="224" t="s">
        <v>426</v>
      </c>
      <c r="B67" s="200" t="str">
        <f>IF(D67+G67&gt;0,B65,"")</f>
        <v>Вельск, ул.Комсомольская-11</v>
      </c>
      <c r="C67" s="203" t="str">
        <f>IF(G67+I67&gt;0,C65,"")</f>
        <v/>
      </c>
      <c r="D67" s="204">
        <f>D66</f>
        <v>6</v>
      </c>
      <c r="E67" s="210">
        <v>0</v>
      </c>
      <c r="F67" s="248">
        <f>'.'!AY64</f>
        <v>0</v>
      </c>
      <c r="G67" s="202">
        <v>0</v>
      </c>
      <c r="H67" s="203">
        <v>1.5</v>
      </c>
      <c r="I67" s="202">
        <v>0</v>
      </c>
      <c r="J67" s="250">
        <f>'.'!H64</f>
        <v>0</v>
      </c>
      <c r="K67" s="205" t="e">
        <f>IF(#REF!&gt;0,#REF!,0)</f>
        <v>#REF!</v>
      </c>
      <c r="L67" s="205" t="e">
        <f t="shared" si="25"/>
        <v>#REF!</v>
      </c>
      <c r="M67" s="205" t="e">
        <f>IF(#REF!&gt;0,#REF!,0)</f>
        <v>#REF!</v>
      </c>
      <c r="N67" s="205" t="e">
        <f t="shared" si="26"/>
        <v>#REF!</v>
      </c>
      <c r="O67" s="212">
        <f t="shared" si="2"/>
        <v>0</v>
      </c>
      <c r="P67" s="206"/>
    </row>
    <row r="68" spans="1:16" ht="12.75" x14ac:dyDescent="0.2">
      <c r="A68" s="224" t="s">
        <v>426</v>
      </c>
      <c r="B68" s="200" t="str">
        <f>IF(D68+G68&gt;0,B65,"")</f>
        <v>Вельск, ул.Комсомольская-11</v>
      </c>
      <c r="C68" s="203" t="str">
        <f>IF(G68+I68&gt;0,C65,"")</f>
        <v/>
      </c>
      <c r="D68" s="204">
        <f>D66</f>
        <v>6</v>
      </c>
      <c r="E68" s="210">
        <v>0</v>
      </c>
      <c r="F68" s="248">
        <f>'.'!AY65</f>
        <v>0</v>
      </c>
      <c r="G68" s="202">
        <v>0</v>
      </c>
      <c r="H68" s="203">
        <v>1.1000000000000001</v>
      </c>
      <c r="I68" s="202">
        <v>0</v>
      </c>
      <c r="J68" s="250">
        <f>'.'!H65</f>
        <v>0</v>
      </c>
      <c r="K68" s="205" t="e">
        <f>IF(#REF!&gt;0,#REF!,0)</f>
        <v>#REF!</v>
      </c>
      <c r="L68" s="205" t="e">
        <f t="shared" si="25"/>
        <v>#REF!</v>
      </c>
      <c r="M68" s="205" t="e">
        <f>IF(#REF!&gt;0,#REF!,0)</f>
        <v>#REF!</v>
      </c>
      <c r="N68" s="205" t="e">
        <f t="shared" si="26"/>
        <v>#REF!</v>
      </c>
      <c r="O68" s="212">
        <f t="shared" si="2"/>
        <v>0</v>
      </c>
      <c r="P68" s="206"/>
    </row>
    <row r="69" spans="1:16" ht="12.75" x14ac:dyDescent="0.2">
      <c r="A69" s="224" t="s">
        <v>426</v>
      </c>
      <c r="B69" s="200" t="s">
        <v>71</v>
      </c>
      <c r="C69" s="203" t="s">
        <v>68</v>
      </c>
      <c r="D69" s="204">
        <f>D70</f>
        <v>7</v>
      </c>
      <c r="E69" s="210">
        <v>0.4</v>
      </c>
      <c r="F69" s="248">
        <f>'.'!AY66</f>
        <v>5.9999999999999995E-4</v>
      </c>
      <c r="G69" s="202">
        <v>0.32</v>
      </c>
      <c r="H69" s="203">
        <v>1.5</v>
      </c>
      <c r="I69" s="202">
        <v>0</v>
      </c>
      <c r="J69" s="250">
        <f>'.'!H66</f>
        <v>9.6499999999999993E-4</v>
      </c>
      <c r="K69" s="205" t="e">
        <f>IF(#REF!&gt;0,#REF!,0)</f>
        <v>#REF!</v>
      </c>
      <c r="L69" s="205" t="e">
        <f>IF(K69&gt;0,1,0)</f>
        <v>#REF!</v>
      </c>
      <c r="M69" s="205" t="e">
        <f>IF(#REF!&gt;0,#REF!,0)</f>
        <v>#REF!</v>
      </c>
      <c r="N69" s="205" t="e">
        <f>IF(M69&gt;0,1,0)</f>
        <v>#REF!</v>
      </c>
      <c r="O69" s="212">
        <f t="shared" si="2"/>
        <v>-3.6499999999999998E-4</v>
      </c>
      <c r="P69" s="206"/>
    </row>
    <row r="70" spans="1:16" ht="12.75" x14ac:dyDescent="0.2">
      <c r="A70" s="224" t="s">
        <v>426</v>
      </c>
      <c r="B70" s="200" t="str">
        <f>IF(D70+G70&gt;0,B69,"")</f>
        <v>Вельск, ул.Дзержинского-50</v>
      </c>
      <c r="C70" s="203" t="str">
        <f>IF(G70+I70&gt;0,C69,"")</f>
        <v/>
      </c>
      <c r="D70" s="204">
        <v>7</v>
      </c>
      <c r="E70" s="210">
        <v>0</v>
      </c>
      <c r="F70" s="248">
        <f>'.'!AY67</f>
        <v>0</v>
      </c>
      <c r="G70" s="202">
        <v>0</v>
      </c>
      <c r="H70" s="203">
        <v>1.1000000000000001</v>
      </c>
      <c r="I70" s="202">
        <v>0</v>
      </c>
      <c r="J70" s="250">
        <f>'.'!H67</f>
        <v>0</v>
      </c>
      <c r="K70" s="205" t="e">
        <f>IF(#REF!&gt;0,#REF!,0)</f>
        <v>#REF!</v>
      </c>
      <c r="L70" s="205" t="e">
        <f t="shared" ref="L70:L72" si="27">IF(K70&gt;0,1,0)</f>
        <v>#REF!</v>
      </c>
      <c r="M70" s="205" t="e">
        <f>IF(#REF!&gt;0,#REF!,0)</f>
        <v>#REF!</v>
      </c>
      <c r="N70" s="205" t="e">
        <f t="shared" ref="N70:N72" si="28">IF(M70&gt;0,1,0)</f>
        <v>#REF!</v>
      </c>
      <c r="O70" s="212">
        <f t="shared" si="2"/>
        <v>0</v>
      </c>
      <c r="P70" s="206"/>
    </row>
    <row r="71" spans="1:16" ht="12.75" x14ac:dyDescent="0.2">
      <c r="A71" s="224" t="s">
        <v>426</v>
      </c>
      <c r="B71" s="200" t="str">
        <f>IF(D71+G71&gt;0,B69,"")</f>
        <v>Вельск, ул.Дзержинского-50</v>
      </c>
      <c r="C71" s="203" t="str">
        <f>IF(G71+I71&gt;0,C69,"")</f>
        <v/>
      </c>
      <c r="D71" s="204">
        <f>D70</f>
        <v>7</v>
      </c>
      <c r="E71" s="210">
        <v>0</v>
      </c>
      <c r="F71" s="248">
        <f>'.'!AY68</f>
        <v>0</v>
      </c>
      <c r="G71" s="202">
        <v>0</v>
      </c>
      <c r="H71" s="203">
        <v>1.5</v>
      </c>
      <c r="I71" s="202">
        <v>0</v>
      </c>
      <c r="J71" s="250">
        <f>'.'!H68</f>
        <v>0</v>
      </c>
      <c r="K71" s="205" t="e">
        <f>IF(#REF!&gt;0,#REF!,0)</f>
        <v>#REF!</v>
      </c>
      <c r="L71" s="205" t="e">
        <f t="shared" si="27"/>
        <v>#REF!</v>
      </c>
      <c r="M71" s="205" t="e">
        <f>IF(#REF!&gt;0,#REF!,0)</f>
        <v>#REF!</v>
      </c>
      <c r="N71" s="205" t="e">
        <f t="shared" si="28"/>
        <v>#REF!</v>
      </c>
      <c r="O71" s="212">
        <f t="shared" si="2"/>
        <v>0</v>
      </c>
      <c r="P71" s="206"/>
    </row>
    <row r="72" spans="1:16" ht="12.75" x14ac:dyDescent="0.2">
      <c r="A72" s="224" t="s">
        <v>426</v>
      </c>
      <c r="B72" s="200" t="str">
        <f>IF(D72+G72&gt;0,B69,"")</f>
        <v>Вельск, ул.Дзержинского-50</v>
      </c>
      <c r="C72" s="203" t="str">
        <f>IF(G72+I72&gt;0,C69,"")</f>
        <v/>
      </c>
      <c r="D72" s="204">
        <f>D70</f>
        <v>7</v>
      </c>
      <c r="E72" s="210">
        <v>0</v>
      </c>
      <c r="F72" s="248">
        <f>'.'!AY69</f>
        <v>0</v>
      </c>
      <c r="G72" s="202">
        <v>0</v>
      </c>
      <c r="H72" s="203">
        <v>1.1000000000000001</v>
      </c>
      <c r="I72" s="202">
        <v>0</v>
      </c>
      <c r="J72" s="250">
        <f>'.'!H69</f>
        <v>0</v>
      </c>
      <c r="K72" s="205" t="e">
        <f>IF(#REF!&gt;0,#REF!,0)</f>
        <v>#REF!</v>
      </c>
      <c r="L72" s="205" t="e">
        <f t="shared" si="27"/>
        <v>#REF!</v>
      </c>
      <c r="M72" s="205" t="e">
        <f>IF(#REF!&gt;0,#REF!,0)</f>
        <v>#REF!</v>
      </c>
      <c r="N72" s="205" t="e">
        <f t="shared" si="28"/>
        <v>#REF!</v>
      </c>
      <c r="O72" s="212">
        <f t="shared" si="2"/>
        <v>0</v>
      </c>
      <c r="P72" s="206"/>
    </row>
    <row r="73" spans="1:16" ht="12.75" x14ac:dyDescent="0.2">
      <c r="A73" s="224" t="s">
        <v>426</v>
      </c>
      <c r="B73" s="200" t="s">
        <v>73</v>
      </c>
      <c r="C73" s="203" t="s">
        <v>68</v>
      </c>
      <c r="D73" s="204">
        <f>D74</f>
        <v>7</v>
      </c>
      <c r="E73" s="210">
        <v>0.5</v>
      </c>
      <c r="F73" s="248">
        <f>'.'!AY70</f>
        <v>5.9999999999999995E-4</v>
      </c>
      <c r="G73" s="202">
        <v>0.1</v>
      </c>
      <c r="H73" s="203">
        <v>1.5</v>
      </c>
      <c r="I73" s="202">
        <v>0</v>
      </c>
      <c r="J73" s="250">
        <f>'.'!H70</f>
        <v>2.9999999999999997E-5</v>
      </c>
      <c r="K73" s="205" t="e">
        <f>IF(#REF!&gt;0,#REF!,0)</f>
        <v>#REF!</v>
      </c>
      <c r="L73" s="205" t="e">
        <f>IF(K73&gt;0,1,0)</f>
        <v>#REF!</v>
      </c>
      <c r="M73" s="205" t="e">
        <f>IF(#REF!&gt;0,#REF!,0)</f>
        <v>#REF!</v>
      </c>
      <c r="N73" s="205" t="e">
        <f>IF(M73&gt;0,1,0)</f>
        <v>#REF!</v>
      </c>
      <c r="O73" s="212">
        <f t="shared" si="2"/>
        <v>5.6999999999999998E-4</v>
      </c>
      <c r="P73" s="206"/>
    </row>
    <row r="74" spans="1:16" ht="12.75" x14ac:dyDescent="0.2">
      <c r="A74" s="224" t="s">
        <v>426</v>
      </c>
      <c r="B74" s="200" t="str">
        <f>IF(D74+G74&gt;0,B73,"")</f>
        <v>Вельск, ул.1 мая-63</v>
      </c>
      <c r="C74" s="203" t="str">
        <f>IF(G74+I74&gt;0,C73,"")</f>
        <v/>
      </c>
      <c r="D74" s="204">
        <v>7</v>
      </c>
      <c r="E74" s="210">
        <v>0</v>
      </c>
      <c r="F74" s="248">
        <f>'.'!AY71</f>
        <v>0</v>
      </c>
      <c r="G74" s="202">
        <v>0</v>
      </c>
      <c r="H74" s="203">
        <v>1.1000000000000001</v>
      </c>
      <c r="I74" s="202">
        <v>0</v>
      </c>
      <c r="J74" s="250">
        <f>'.'!H71</f>
        <v>0</v>
      </c>
      <c r="K74" s="205" t="e">
        <f>IF(#REF!&gt;0,#REF!,0)</f>
        <v>#REF!</v>
      </c>
      <c r="L74" s="205" t="e">
        <f t="shared" ref="L74:L76" si="29">IF(K74&gt;0,1,0)</f>
        <v>#REF!</v>
      </c>
      <c r="M74" s="205" t="e">
        <f>IF(#REF!&gt;0,#REF!,0)</f>
        <v>#REF!</v>
      </c>
      <c r="N74" s="205" t="e">
        <f t="shared" ref="N74:N76" si="30">IF(M74&gt;0,1,0)</f>
        <v>#REF!</v>
      </c>
      <c r="O74" s="212">
        <f t="shared" si="2"/>
        <v>0</v>
      </c>
      <c r="P74" s="206"/>
    </row>
    <row r="75" spans="1:16" ht="12.75" x14ac:dyDescent="0.2">
      <c r="A75" s="224" t="s">
        <v>426</v>
      </c>
      <c r="B75" s="200" t="str">
        <f>IF(D75+G75&gt;0,B73,"")</f>
        <v>Вельск, ул.1 мая-63</v>
      </c>
      <c r="C75" s="203" t="str">
        <f>IF(G75+I75&gt;0,C73,"")</f>
        <v/>
      </c>
      <c r="D75" s="204">
        <f>D74</f>
        <v>7</v>
      </c>
      <c r="E75" s="210">
        <v>0</v>
      </c>
      <c r="F75" s="248">
        <f>'.'!AY72</f>
        <v>0</v>
      </c>
      <c r="G75" s="202">
        <v>0</v>
      </c>
      <c r="H75" s="203">
        <v>1.5</v>
      </c>
      <c r="I75" s="202">
        <v>0</v>
      </c>
      <c r="J75" s="250">
        <f>'.'!H72</f>
        <v>0</v>
      </c>
      <c r="K75" s="205" t="e">
        <f>IF(#REF!&gt;0,#REF!,0)</f>
        <v>#REF!</v>
      </c>
      <c r="L75" s="205" t="e">
        <f t="shared" si="29"/>
        <v>#REF!</v>
      </c>
      <c r="M75" s="205" t="e">
        <f>IF(#REF!&gt;0,#REF!,0)</f>
        <v>#REF!</v>
      </c>
      <c r="N75" s="205" t="e">
        <f t="shared" si="30"/>
        <v>#REF!</v>
      </c>
      <c r="O75" s="212">
        <f t="shared" si="2"/>
        <v>0</v>
      </c>
      <c r="P75" s="206"/>
    </row>
    <row r="76" spans="1:16" ht="12.75" x14ac:dyDescent="0.2">
      <c r="A76" s="224" t="s">
        <v>426</v>
      </c>
      <c r="B76" s="200" t="str">
        <f>IF(D76+G76&gt;0,B73,"")</f>
        <v>Вельск, ул.1 мая-63</v>
      </c>
      <c r="C76" s="203" t="str">
        <f>IF(G76+I76&gt;0,C73,"")</f>
        <v/>
      </c>
      <c r="D76" s="204">
        <f>D74</f>
        <v>7</v>
      </c>
      <c r="E76" s="210">
        <v>0</v>
      </c>
      <c r="F76" s="248">
        <f>'.'!AY73</f>
        <v>0</v>
      </c>
      <c r="G76" s="202">
        <v>0</v>
      </c>
      <c r="H76" s="203">
        <v>1.1000000000000001</v>
      </c>
      <c r="I76" s="202">
        <v>0</v>
      </c>
      <c r="J76" s="250">
        <f>'.'!H73</f>
        <v>0</v>
      </c>
      <c r="K76" s="205" t="e">
        <f>IF(#REF!&gt;0,#REF!,0)</f>
        <v>#REF!</v>
      </c>
      <c r="L76" s="205" t="e">
        <f t="shared" si="29"/>
        <v>#REF!</v>
      </c>
      <c r="M76" s="205" t="e">
        <f>IF(#REF!&gt;0,#REF!,0)</f>
        <v>#REF!</v>
      </c>
      <c r="N76" s="205" t="e">
        <f t="shared" si="30"/>
        <v>#REF!</v>
      </c>
      <c r="O76" s="212">
        <f t="shared" si="2"/>
        <v>0</v>
      </c>
      <c r="P76" s="206"/>
    </row>
    <row r="77" spans="1:16" ht="12.75" x14ac:dyDescent="0.2">
      <c r="A77" s="224" t="s">
        <v>426</v>
      </c>
      <c r="B77" s="200" t="s">
        <v>74</v>
      </c>
      <c r="C77" s="203" t="s">
        <v>68</v>
      </c>
      <c r="D77" s="204">
        <f>D78</f>
        <v>6</v>
      </c>
      <c r="E77" s="210">
        <v>3.6</v>
      </c>
      <c r="F77" s="248">
        <f>'.'!AY74</f>
        <v>4.4999999999999997E-3</v>
      </c>
      <c r="G77" s="202">
        <v>2.0099999999999998</v>
      </c>
      <c r="H77" s="203">
        <v>1.5</v>
      </c>
      <c r="I77" s="202">
        <v>0</v>
      </c>
      <c r="J77" s="250">
        <f>'.'!H74</f>
        <v>3.3170000000000001E-3</v>
      </c>
      <c r="K77" s="205" t="e">
        <f>IF(#REF!&gt;0,#REF!,0)</f>
        <v>#REF!</v>
      </c>
      <c r="L77" s="205" t="e">
        <f>IF(K77&gt;0,1,0)</f>
        <v>#REF!</v>
      </c>
      <c r="M77" s="205" t="e">
        <f>IF(#REF!&gt;0,#REF!,0)</f>
        <v>#REF!</v>
      </c>
      <c r="N77" s="205" t="e">
        <f>IF(M77&gt;0,1,0)</f>
        <v>#REF!</v>
      </c>
      <c r="O77" s="212">
        <f t="shared" si="2"/>
        <v>1.1829999999999996E-3</v>
      </c>
      <c r="P77" s="206"/>
    </row>
    <row r="78" spans="1:16" ht="12.75" x14ac:dyDescent="0.2">
      <c r="A78" s="224" t="s">
        <v>426</v>
      </c>
      <c r="B78" s="200" t="str">
        <f>IF(D78+G78&gt;0,B77,"")</f>
        <v>Вельск, ул.Гагарина-42, 44</v>
      </c>
      <c r="C78" s="203" t="str">
        <f>IF(G78+I78&gt;0,C77,"")</f>
        <v/>
      </c>
      <c r="D78" s="204">
        <v>6</v>
      </c>
      <c r="E78" s="210">
        <v>0</v>
      </c>
      <c r="F78" s="248">
        <f>'.'!AY75</f>
        <v>0</v>
      </c>
      <c r="G78" s="202">
        <v>0</v>
      </c>
      <c r="H78" s="203">
        <v>1.1000000000000001</v>
      </c>
      <c r="I78" s="202">
        <v>0</v>
      </c>
      <c r="J78" s="250">
        <f>'.'!H75</f>
        <v>0</v>
      </c>
      <c r="K78" s="205" t="e">
        <f>IF(#REF!&gt;0,#REF!,0)</f>
        <v>#REF!</v>
      </c>
      <c r="L78" s="205" t="e">
        <f t="shared" ref="L78:L80" si="31">IF(K78&gt;0,1,0)</f>
        <v>#REF!</v>
      </c>
      <c r="M78" s="205" t="e">
        <f>IF(#REF!&gt;0,#REF!,0)</f>
        <v>#REF!</v>
      </c>
      <c r="N78" s="205" t="e">
        <f t="shared" ref="N78:N80" si="32">IF(M78&gt;0,1,0)</f>
        <v>#REF!</v>
      </c>
      <c r="O78" s="212">
        <f t="shared" si="2"/>
        <v>0</v>
      </c>
      <c r="P78" s="206"/>
    </row>
    <row r="79" spans="1:16" ht="12.75" x14ac:dyDescent="0.2">
      <c r="A79" s="224" t="s">
        <v>426</v>
      </c>
      <c r="B79" s="200" t="str">
        <f>IF(D79+G79&gt;0,B77,"")</f>
        <v>Вельск, ул.Гагарина-42, 44</v>
      </c>
      <c r="C79" s="203" t="str">
        <f>IF(G79+I79&gt;0,C77,"")</f>
        <v/>
      </c>
      <c r="D79" s="204">
        <f>D78</f>
        <v>6</v>
      </c>
      <c r="E79" s="210">
        <v>0</v>
      </c>
      <c r="F79" s="248">
        <f>'.'!AY76</f>
        <v>0</v>
      </c>
      <c r="G79" s="202">
        <v>0</v>
      </c>
      <c r="H79" s="203">
        <v>1.5</v>
      </c>
      <c r="I79" s="202">
        <v>0</v>
      </c>
      <c r="J79" s="250">
        <f>'.'!H76</f>
        <v>0</v>
      </c>
      <c r="K79" s="205" t="e">
        <f>IF(#REF!&gt;0,#REF!,0)</f>
        <v>#REF!</v>
      </c>
      <c r="L79" s="205" t="e">
        <f t="shared" si="31"/>
        <v>#REF!</v>
      </c>
      <c r="M79" s="205" t="e">
        <f>IF(#REF!&gt;0,#REF!,0)</f>
        <v>#REF!</v>
      </c>
      <c r="N79" s="205" t="e">
        <f t="shared" si="32"/>
        <v>#REF!</v>
      </c>
      <c r="O79" s="212">
        <f t="shared" si="2"/>
        <v>0</v>
      </c>
      <c r="P79" s="206"/>
    </row>
    <row r="80" spans="1:16" ht="12.75" x14ac:dyDescent="0.2">
      <c r="A80" s="224" t="s">
        <v>426</v>
      </c>
      <c r="B80" s="200" t="str">
        <f>IF(D80+G80&gt;0,B77,"")</f>
        <v>Вельск, ул.Гагарина-42, 44</v>
      </c>
      <c r="C80" s="203" t="str">
        <f>IF(G80+I80&gt;0,C77,"")</f>
        <v/>
      </c>
      <c r="D80" s="204">
        <f>D78</f>
        <v>6</v>
      </c>
      <c r="E80" s="210">
        <v>0</v>
      </c>
      <c r="F80" s="248">
        <f>'.'!AY77</f>
        <v>0</v>
      </c>
      <c r="G80" s="202">
        <v>0</v>
      </c>
      <c r="H80" s="203">
        <v>1.1000000000000001</v>
      </c>
      <c r="I80" s="202">
        <v>0</v>
      </c>
      <c r="J80" s="250">
        <f>'.'!H77</f>
        <v>0</v>
      </c>
      <c r="K80" s="205" t="e">
        <f>IF(#REF!&gt;0,#REF!,0)</f>
        <v>#REF!</v>
      </c>
      <c r="L80" s="205" t="e">
        <f t="shared" si="31"/>
        <v>#REF!</v>
      </c>
      <c r="M80" s="205" t="e">
        <f>IF(#REF!&gt;0,#REF!,0)</f>
        <v>#REF!</v>
      </c>
      <c r="N80" s="205" t="e">
        <f t="shared" si="32"/>
        <v>#REF!</v>
      </c>
      <c r="O80" s="212">
        <f t="shared" si="2"/>
        <v>0</v>
      </c>
      <c r="P80" s="206"/>
    </row>
    <row r="81" spans="1:16" ht="12.75" x14ac:dyDescent="0.2">
      <c r="A81" s="224" t="s">
        <v>426</v>
      </c>
      <c r="B81" s="200" t="s">
        <v>76</v>
      </c>
      <c r="C81" s="203" t="s">
        <v>75</v>
      </c>
      <c r="D81" s="204">
        <f>D82</f>
        <v>6</v>
      </c>
      <c r="E81" s="210">
        <v>1.2</v>
      </c>
      <c r="F81" s="248">
        <f>'.'!AY78</f>
        <v>1.1999999999999999E-3</v>
      </c>
      <c r="G81" s="202">
        <v>1.25</v>
      </c>
      <c r="H81" s="203">
        <v>1.5</v>
      </c>
      <c r="I81" s="202">
        <v>0</v>
      </c>
      <c r="J81" s="250">
        <f>'.'!H78</f>
        <v>1.25E-3</v>
      </c>
      <c r="K81" s="205" t="e">
        <f>IF(#REF!&gt;0,#REF!,0)</f>
        <v>#REF!</v>
      </c>
      <c r="L81" s="205" t="e">
        <f>IF(K81&gt;0,1,0)</f>
        <v>#REF!</v>
      </c>
      <c r="M81" s="205" t="e">
        <f>IF(#REF!&gt;0,#REF!,0)</f>
        <v>#REF!</v>
      </c>
      <c r="N81" s="205" t="e">
        <f>IF(M81&gt;0,1,0)</f>
        <v>#REF!</v>
      </c>
      <c r="O81" s="212">
        <f t="shared" si="2"/>
        <v>-5.0000000000000131E-5</v>
      </c>
      <c r="P81" s="206"/>
    </row>
    <row r="82" spans="1:16" ht="12.75" x14ac:dyDescent="0.2">
      <c r="A82" s="224" t="s">
        <v>426</v>
      </c>
      <c r="B82" s="200" t="str">
        <f>IF(D82+G82&gt;0,B81,"")</f>
        <v>Вельск, ул.Набережная-58</v>
      </c>
      <c r="C82" s="203" t="str">
        <f>IF(G82+I82&gt;0,C81,"")</f>
        <v/>
      </c>
      <c r="D82" s="204">
        <v>6</v>
      </c>
      <c r="E82" s="210">
        <v>0</v>
      </c>
      <c r="F82" s="248">
        <f>'.'!AY79</f>
        <v>0</v>
      </c>
      <c r="G82" s="202">
        <v>0</v>
      </c>
      <c r="H82" s="203">
        <v>1.1000000000000001</v>
      </c>
      <c r="I82" s="202">
        <v>0</v>
      </c>
      <c r="J82" s="250">
        <f>'.'!H79</f>
        <v>0</v>
      </c>
      <c r="K82" s="205" t="e">
        <f>IF(#REF!&gt;0,#REF!,0)</f>
        <v>#REF!</v>
      </c>
      <c r="L82" s="205" t="e">
        <f t="shared" ref="L82:L84" si="33">IF(K82&gt;0,1,0)</f>
        <v>#REF!</v>
      </c>
      <c r="M82" s="205" t="e">
        <f>IF(#REF!&gt;0,#REF!,0)</f>
        <v>#REF!</v>
      </c>
      <c r="N82" s="205" t="e">
        <f t="shared" ref="N82:N84" si="34">IF(M82&gt;0,1,0)</f>
        <v>#REF!</v>
      </c>
      <c r="O82" s="212">
        <f t="shared" si="2"/>
        <v>0</v>
      </c>
      <c r="P82" s="206"/>
    </row>
    <row r="83" spans="1:16" ht="12.75" x14ac:dyDescent="0.2">
      <c r="A83" s="224" t="s">
        <v>426</v>
      </c>
      <c r="B83" s="200" t="str">
        <f>IF(D83+G83&gt;0,B81,"")</f>
        <v>Вельск, ул.Набережная-58</v>
      </c>
      <c r="C83" s="203" t="str">
        <f>IF(G83+I83&gt;0,C81,"")</f>
        <v/>
      </c>
      <c r="D83" s="204">
        <f>D82</f>
        <v>6</v>
      </c>
      <c r="E83" s="210">
        <v>0</v>
      </c>
      <c r="F83" s="248">
        <f>'.'!AY80</f>
        <v>0</v>
      </c>
      <c r="G83" s="202">
        <v>0</v>
      </c>
      <c r="H83" s="203">
        <v>1.5</v>
      </c>
      <c r="I83" s="202">
        <v>0</v>
      </c>
      <c r="J83" s="250">
        <f>'.'!H80</f>
        <v>0</v>
      </c>
      <c r="K83" s="205" t="e">
        <f>IF(#REF!&gt;0,#REF!,0)</f>
        <v>#REF!</v>
      </c>
      <c r="L83" s="205" t="e">
        <f t="shared" si="33"/>
        <v>#REF!</v>
      </c>
      <c r="M83" s="205" t="e">
        <f>IF(#REF!&gt;0,#REF!,0)</f>
        <v>#REF!</v>
      </c>
      <c r="N83" s="205" t="e">
        <f t="shared" si="34"/>
        <v>#REF!</v>
      </c>
      <c r="O83" s="212">
        <f t="shared" si="2"/>
        <v>0</v>
      </c>
      <c r="P83" s="206"/>
    </row>
    <row r="84" spans="1:16" ht="12.75" x14ac:dyDescent="0.2">
      <c r="A84" s="224" t="s">
        <v>426</v>
      </c>
      <c r="B84" s="200" t="str">
        <f>IF(D84+G84&gt;0,B81,"")</f>
        <v>Вельск, ул.Набережная-58</v>
      </c>
      <c r="C84" s="203" t="str">
        <f>IF(G84+I84&gt;0,C81,"")</f>
        <v/>
      </c>
      <c r="D84" s="204">
        <f>D82</f>
        <v>6</v>
      </c>
      <c r="E84" s="210">
        <v>0</v>
      </c>
      <c r="F84" s="248">
        <f>'.'!AY81</f>
        <v>0</v>
      </c>
      <c r="G84" s="202">
        <v>0</v>
      </c>
      <c r="H84" s="203">
        <v>1.1000000000000001</v>
      </c>
      <c r="I84" s="202">
        <v>0</v>
      </c>
      <c r="J84" s="250">
        <f>'.'!H81</f>
        <v>0</v>
      </c>
      <c r="K84" s="205" t="e">
        <f>IF(#REF!&gt;0,#REF!,0)</f>
        <v>#REF!</v>
      </c>
      <c r="L84" s="205" t="e">
        <f t="shared" si="33"/>
        <v>#REF!</v>
      </c>
      <c r="M84" s="205" t="e">
        <f>IF(#REF!&gt;0,#REF!,0)</f>
        <v>#REF!</v>
      </c>
      <c r="N84" s="205" t="e">
        <f t="shared" si="34"/>
        <v>#REF!</v>
      </c>
      <c r="O84" s="212">
        <f t="shared" ref="O84:O147" si="35">F84-J84</f>
        <v>0</v>
      </c>
      <c r="P84" s="206"/>
    </row>
    <row r="85" spans="1:16" ht="12.75" x14ac:dyDescent="0.2">
      <c r="A85" s="224" t="s">
        <v>426</v>
      </c>
      <c r="B85" s="200" t="s">
        <v>78</v>
      </c>
      <c r="C85" s="203" t="s">
        <v>75</v>
      </c>
      <c r="D85" s="204">
        <f>D86</f>
        <v>6</v>
      </c>
      <c r="E85" s="210">
        <v>1.2</v>
      </c>
      <c r="F85" s="248">
        <f>'.'!AY82</f>
        <v>1.6000000000000001E-3</v>
      </c>
      <c r="G85" s="202">
        <v>1.25</v>
      </c>
      <c r="H85" s="203">
        <v>1.5</v>
      </c>
      <c r="I85" s="202">
        <v>0</v>
      </c>
      <c r="J85" s="250">
        <f>'.'!H82</f>
        <v>1.5E-3</v>
      </c>
      <c r="K85" s="205" t="e">
        <f>IF(#REF!&gt;0,#REF!,0)</f>
        <v>#REF!</v>
      </c>
      <c r="L85" s="205" t="e">
        <f>IF(K85&gt;0,1,0)</f>
        <v>#REF!</v>
      </c>
      <c r="M85" s="205" t="e">
        <f>IF(#REF!&gt;0,#REF!,0)</f>
        <v>#REF!</v>
      </c>
      <c r="N85" s="205" t="e">
        <f>IF(M85&gt;0,1,0)</f>
        <v>#REF!</v>
      </c>
      <c r="O85" s="212">
        <f t="shared" si="35"/>
        <v>1.0000000000000005E-4</v>
      </c>
      <c r="P85" s="206"/>
    </row>
    <row r="86" spans="1:16" ht="12.75" x14ac:dyDescent="0.2">
      <c r="A86" s="224" t="s">
        <v>426</v>
      </c>
      <c r="B86" s="200" t="str">
        <f>IF(D86+G86&gt;0,B85,"")</f>
        <v>Вельск, ул.Революционная-3в</v>
      </c>
      <c r="C86" s="203" t="str">
        <f>IF(G86+I86&gt;0,C85,"")</f>
        <v/>
      </c>
      <c r="D86" s="204">
        <v>6</v>
      </c>
      <c r="E86" s="210">
        <v>0</v>
      </c>
      <c r="F86" s="248">
        <f>'.'!AY83</f>
        <v>0</v>
      </c>
      <c r="G86" s="202">
        <v>0</v>
      </c>
      <c r="H86" s="203">
        <v>1.1000000000000001</v>
      </c>
      <c r="I86" s="202">
        <v>0</v>
      </c>
      <c r="J86" s="250">
        <f>'.'!H83</f>
        <v>0</v>
      </c>
      <c r="K86" s="205" t="e">
        <f>IF(#REF!&gt;0,#REF!,0)</f>
        <v>#REF!</v>
      </c>
      <c r="L86" s="205" t="e">
        <f t="shared" ref="L86:L88" si="36">IF(K86&gt;0,1,0)</f>
        <v>#REF!</v>
      </c>
      <c r="M86" s="205" t="e">
        <f>IF(#REF!&gt;0,#REF!,0)</f>
        <v>#REF!</v>
      </c>
      <c r="N86" s="205" t="e">
        <f t="shared" ref="N86:N88" si="37">IF(M86&gt;0,1,0)</f>
        <v>#REF!</v>
      </c>
      <c r="O86" s="212">
        <f t="shared" si="35"/>
        <v>0</v>
      </c>
      <c r="P86" s="206"/>
    </row>
    <row r="87" spans="1:16" ht="12.75" x14ac:dyDescent="0.2">
      <c r="A87" s="224" t="s">
        <v>426</v>
      </c>
      <c r="B87" s="200" t="str">
        <f>IF(D87+G87&gt;0,B85,"")</f>
        <v>Вельск, ул.Революционная-3в</v>
      </c>
      <c r="C87" s="203" t="str">
        <f>IF(G87+I87&gt;0,C85,"")</f>
        <v/>
      </c>
      <c r="D87" s="204">
        <f>D86</f>
        <v>6</v>
      </c>
      <c r="E87" s="210">
        <v>0</v>
      </c>
      <c r="F87" s="248">
        <f>'.'!AY84</f>
        <v>0</v>
      </c>
      <c r="G87" s="202">
        <v>0</v>
      </c>
      <c r="H87" s="203">
        <v>1.5</v>
      </c>
      <c r="I87" s="202">
        <v>0</v>
      </c>
      <c r="J87" s="250">
        <f>'.'!H84</f>
        <v>0</v>
      </c>
      <c r="K87" s="205" t="e">
        <f>IF(#REF!&gt;0,#REF!,0)</f>
        <v>#REF!</v>
      </c>
      <c r="L87" s="205" t="e">
        <f t="shared" si="36"/>
        <v>#REF!</v>
      </c>
      <c r="M87" s="205" t="e">
        <f>IF(#REF!&gt;0,#REF!,0)</f>
        <v>#REF!</v>
      </c>
      <c r="N87" s="205" t="e">
        <f t="shared" si="37"/>
        <v>#REF!</v>
      </c>
      <c r="O87" s="212">
        <f t="shared" si="35"/>
        <v>0</v>
      </c>
      <c r="P87" s="206"/>
    </row>
    <row r="88" spans="1:16" ht="12.75" x14ac:dyDescent="0.2">
      <c r="A88" s="224" t="s">
        <v>426</v>
      </c>
      <c r="B88" s="200" t="str">
        <f>IF(D88+G88&gt;0,B85,"")</f>
        <v>Вельск, ул.Революционная-3в</v>
      </c>
      <c r="C88" s="203" t="str">
        <f>IF(G88+I88&gt;0,C85,"")</f>
        <v/>
      </c>
      <c r="D88" s="204">
        <f>D86</f>
        <v>6</v>
      </c>
      <c r="E88" s="210">
        <v>0</v>
      </c>
      <c r="F88" s="248">
        <f>'.'!AY85</f>
        <v>0</v>
      </c>
      <c r="G88" s="202">
        <v>0</v>
      </c>
      <c r="H88" s="203">
        <v>1.1000000000000001</v>
      </c>
      <c r="I88" s="202">
        <v>0</v>
      </c>
      <c r="J88" s="250">
        <f>'.'!H85</f>
        <v>0</v>
      </c>
      <c r="K88" s="205" t="e">
        <f>IF(#REF!&gt;0,#REF!,0)</f>
        <v>#REF!</v>
      </c>
      <c r="L88" s="205" t="e">
        <f t="shared" si="36"/>
        <v>#REF!</v>
      </c>
      <c r="M88" s="205" t="e">
        <f>IF(#REF!&gt;0,#REF!,0)</f>
        <v>#REF!</v>
      </c>
      <c r="N88" s="205" t="e">
        <f t="shared" si="37"/>
        <v>#REF!</v>
      </c>
      <c r="O88" s="212">
        <f t="shared" si="35"/>
        <v>0</v>
      </c>
      <c r="P88" s="206"/>
    </row>
    <row r="89" spans="1:16" ht="12.75" x14ac:dyDescent="0.2">
      <c r="A89" s="224" t="s">
        <v>426</v>
      </c>
      <c r="B89" s="200" t="s">
        <v>80</v>
      </c>
      <c r="C89" s="203" t="s">
        <v>75</v>
      </c>
      <c r="D89" s="204">
        <f>D90</f>
        <v>7</v>
      </c>
      <c r="E89" s="210">
        <v>0.8</v>
      </c>
      <c r="F89" s="248">
        <f>'.'!AY86</f>
        <v>1E-3</v>
      </c>
      <c r="G89" s="202">
        <v>0.82899999999999996</v>
      </c>
      <c r="H89" s="203">
        <v>1.5</v>
      </c>
      <c r="I89" s="202">
        <v>0</v>
      </c>
      <c r="J89" s="250">
        <f>'.'!H86</f>
        <v>8.9999999999999998E-4</v>
      </c>
      <c r="K89" s="205" t="e">
        <f>IF(#REF!&gt;0,#REF!,0)</f>
        <v>#REF!</v>
      </c>
      <c r="L89" s="205" t="e">
        <f>IF(K89&gt;0,1,0)</f>
        <v>#REF!</v>
      </c>
      <c r="M89" s="205" t="e">
        <f>IF(#REF!&gt;0,#REF!,0)</f>
        <v>#REF!</v>
      </c>
      <c r="N89" s="205" t="e">
        <f>IF(M89&gt;0,1,0)</f>
        <v>#REF!</v>
      </c>
      <c r="O89" s="212">
        <f t="shared" si="35"/>
        <v>1.0000000000000005E-4</v>
      </c>
      <c r="P89" s="206"/>
    </row>
    <row r="90" spans="1:16" ht="12.75" x14ac:dyDescent="0.2">
      <c r="A90" s="224" t="s">
        <v>426</v>
      </c>
      <c r="B90" s="200" t="str">
        <f>IF(D90+G90&gt;0,B89,"")</f>
        <v>Горка Муравьевская, ул.Школьная-4</v>
      </c>
      <c r="C90" s="203" t="str">
        <f>IF(G90+I90&gt;0,C89,"")</f>
        <v/>
      </c>
      <c r="D90" s="204">
        <v>7</v>
      </c>
      <c r="E90" s="210">
        <v>0</v>
      </c>
      <c r="F90" s="248">
        <f>'.'!AY87</f>
        <v>0</v>
      </c>
      <c r="G90" s="202">
        <v>0</v>
      </c>
      <c r="H90" s="203">
        <v>1.1000000000000001</v>
      </c>
      <c r="I90" s="202">
        <v>0</v>
      </c>
      <c r="J90" s="250">
        <f>'.'!H87</f>
        <v>0</v>
      </c>
      <c r="K90" s="205" t="e">
        <f>IF(#REF!&gt;0,#REF!,0)</f>
        <v>#REF!</v>
      </c>
      <c r="L90" s="205" t="e">
        <f t="shared" ref="L90:L92" si="38">IF(K90&gt;0,1,0)</f>
        <v>#REF!</v>
      </c>
      <c r="M90" s="205" t="e">
        <f>IF(#REF!&gt;0,#REF!,0)</f>
        <v>#REF!</v>
      </c>
      <c r="N90" s="205" t="e">
        <f t="shared" ref="N90:N92" si="39">IF(M90&gt;0,1,0)</f>
        <v>#REF!</v>
      </c>
      <c r="O90" s="212">
        <f t="shared" si="35"/>
        <v>0</v>
      </c>
      <c r="P90" s="206"/>
    </row>
    <row r="91" spans="1:16" ht="12.75" x14ac:dyDescent="0.2">
      <c r="A91" s="224" t="s">
        <v>426</v>
      </c>
      <c r="B91" s="200" t="str">
        <f>IF(D91+G91&gt;0,B89,"")</f>
        <v>Горка Муравьевская, ул.Школьная-4</v>
      </c>
      <c r="C91" s="203" t="str">
        <f>IF(G91+I91&gt;0,C89,"")</f>
        <v/>
      </c>
      <c r="D91" s="204">
        <f>D90</f>
        <v>7</v>
      </c>
      <c r="E91" s="210">
        <v>0</v>
      </c>
      <c r="F91" s="248">
        <f>'.'!AY88</f>
        <v>0</v>
      </c>
      <c r="G91" s="202">
        <v>0</v>
      </c>
      <c r="H91" s="203">
        <v>1.5</v>
      </c>
      <c r="I91" s="202">
        <v>0</v>
      </c>
      <c r="J91" s="250">
        <f>'.'!H88</f>
        <v>0</v>
      </c>
      <c r="K91" s="205" t="e">
        <f>IF(#REF!&gt;0,#REF!,0)</f>
        <v>#REF!</v>
      </c>
      <c r="L91" s="205" t="e">
        <f t="shared" si="38"/>
        <v>#REF!</v>
      </c>
      <c r="M91" s="205" t="e">
        <f>IF(#REF!&gt;0,#REF!,0)</f>
        <v>#REF!</v>
      </c>
      <c r="N91" s="205" t="e">
        <f t="shared" si="39"/>
        <v>#REF!</v>
      </c>
      <c r="O91" s="212">
        <f t="shared" si="35"/>
        <v>0</v>
      </c>
      <c r="P91" s="206"/>
    </row>
    <row r="92" spans="1:16" ht="12.75" x14ac:dyDescent="0.2">
      <c r="A92" s="224" t="s">
        <v>426</v>
      </c>
      <c r="B92" s="200" t="str">
        <f>IF(D92+G92&gt;0,B89,"")</f>
        <v>Горка Муравьевская, ул.Школьная-4</v>
      </c>
      <c r="C92" s="203" t="str">
        <f>IF(G92+I92&gt;0,C89,"")</f>
        <v/>
      </c>
      <c r="D92" s="204">
        <f>D90</f>
        <v>7</v>
      </c>
      <c r="E92" s="210">
        <v>0</v>
      </c>
      <c r="F92" s="248">
        <f>'.'!AY89</f>
        <v>0</v>
      </c>
      <c r="G92" s="202">
        <v>0</v>
      </c>
      <c r="H92" s="203">
        <v>1.1000000000000001</v>
      </c>
      <c r="I92" s="202">
        <v>0</v>
      </c>
      <c r="J92" s="250">
        <f>'.'!H89</f>
        <v>0</v>
      </c>
      <c r="K92" s="205" t="e">
        <f>IF(#REF!&gt;0,#REF!,0)</f>
        <v>#REF!</v>
      </c>
      <c r="L92" s="205" t="e">
        <f t="shared" si="38"/>
        <v>#REF!</v>
      </c>
      <c r="M92" s="205" t="e">
        <f>IF(#REF!&gt;0,#REF!,0)</f>
        <v>#REF!</v>
      </c>
      <c r="N92" s="205" t="e">
        <f t="shared" si="39"/>
        <v>#REF!</v>
      </c>
      <c r="O92" s="212">
        <f t="shared" si="35"/>
        <v>0</v>
      </c>
      <c r="P92" s="206"/>
    </row>
    <row r="93" spans="1:16" ht="12.75" x14ac:dyDescent="0.2">
      <c r="A93" s="224" t="s">
        <v>426</v>
      </c>
      <c r="B93" s="200" t="s">
        <v>46</v>
      </c>
      <c r="C93" s="203" t="s">
        <v>81</v>
      </c>
      <c r="D93" s="204">
        <f>D94</f>
        <v>6</v>
      </c>
      <c r="E93" s="210">
        <v>6</v>
      </c>
      <c r="F93" s="248">
        <f>'.'!AY90</f>
        <v>7.0000000000000001E-3</v>
      </c>
      <c r="G93" s="202">
        <v>0</v>
      </c>
      <c r="H93" s="203">
        <v>1.5</v>
      </c>
      <c r="I93" s="202">
        <v>0</v>
      </c>
      <c r="J93" s="250">
        <f>'.'!H90</f>
        <v>0</v>
      </c>
      <c r="K93" s="205" t="e">
        <f>IF(#REF!&gt;0,#REF!,0)</f>
        <v>#REF!</v>
      </c>
      <c r="L93" s="205" t="e">
        <f>IF(K93&gt;0,1,0)</f>
        <v>#REF!</v>
      </c>
      <c r="M93" s="205" t="e">
        <f>IF(#REF!&gt;0,#REF!,0)</f>
        <v>#REF!</v>
      </c>
      <c r="N93" s="205" t="e">
        <f>IF(M93&gt;0,1,0)</f>
        <v>#REF!</v>
      </c>
      <c r="O93" s="212">
        <f t="shared" si="35"/>
        <v>7.0000000000000001E-3</v>
      </c>
      <c r="P93" s="206"/>
    </row>
    <row r="94" spans="1:16" ht="12.75" x14ac:dyDescent="0.2">
      <c r="A94" s="224" t="s">
        <v>426</v>
      </c>
      <c r="B94" s="200" t="str">
        <f>IF(D94+G94&gt;0,B93,"")</f>
        <v/>
      </c>
      <c r="C94" s="203" t="str">
        <f>IF(G94+I94&gt;0,C93,"")</f>
        <v/>
      </c>
      <c r="D94" s="204">
        <v>6</v>
      </c>
      <c r="E94" s="210">
        <v>0</v>
      </c>
      <c r="F94" s="248">
        <f>'.'!AY91</f>
        <v>0</v>
      </c>
      <c r="G94" s="202">
        <v>0</v>
      </c>
      <c r="H94" s="203">
        <v>1.1000000000000001</v>
      </c>
      <c r="I94" s="202">
        <v>0</v>
      </c>
      <c r="J94" s="250">
        <f>'.'!H91</f>
        <v>0</v>
      </c>
      <c r="K94" s="205" t="e">
        <f>IF(#REF!&gt;0,#REF!,0)</f>
        <v>#REF!</v>
      </c>
      <c r="L94" s="205" t="e">
        <f t="shared" ref="L94:L96" si="40">IF(K94&gt;0,1,0)</f>
        <v>#REF!</v>
      </c>
      <c r="M94" s="205" t="e">
        <f>IF(#REF!&gt;0,#REF!,0)</f>
        <v>#REF!</v>
      </c>
      <c r="N94" s="205" t="e">
        <f t="shared" ref="N94:N96" si="41">IF(M94&gt;0,1,0)</f>
        <v>#REF!</v>
      </c>
      <c r="O94" s="212">
        <f t="shared" si="35"/>
        <v>0</v>
      </c>
      <c r="P94" s="206"/>
    </row>
    <row r="95" spans="1:16" ht="12.75" x14ac:dyDescent="0.2">
      <c r="A95" s="224" t="s">
        <v>426</v>
      </c>
      <c r="B95" s="200" t="str">
        <f>IF(D95+G95&gt;0,B93,"")</f>
        <v/>
      </c>
      <c r="C95" s="203" t="str">
        <f>IF(G95+I95&gt;0,C93,"")</f>
        <v/>
      </c>
      <c r="D95" s="204">
        <f>D94</f>
        <v>6</v>
      </c>
      <c r="E95" s="210">
        <v>0</v>
      </c>
      <c r="F95" s="248">
        <f>'.'!AY92</f>
        <v>0</v>
      </c>
      <c r="G95" s="202">
        <v>0</v>
      </c>
      <c r="H95" s="203">
        <v>1.5</v>
      </c>
      <c r="I95" s="202">
        <v>0</v>
      </c>
      <c r="J95" s="250">
        <f>'.'!H92</f>
        <v>0</v>
      </c>
      <c r="K95" s="205" t="e">
        <f>IF(#REF!&gt;0,#REF!,0)</f>
        <v>#REF!</v>
      </c>
      <c r="L95" s="205" t="e">
        <f t="shared" si="40"/>
        <v>#REF!</v>
      </c>
      <c r="M95" s="205" t="e">
        <f>IF(#REF!&gt;0,#REF!,0)</f>
        <v>#REF!</v>
      </c>
      <c r="N95" s="205" t="e">
        <f t="shared" si="41"/>
        <v>#REF!</v>
      </c>
      <c r="O95" s="212">
        <f t="shared" si="35"/>
        <v>0</v>
      </c>
      <c r="P95" s="206"/>
    </row>
    <row r="96" spans="1:16" ht="12.75" x14ac:dyDescent="0.2">
      <c r="A96" s="224" t="s">
        <v>426</v>
      </c>
      <c r="B96" s="200" t="str">
        <f>IF(D96+G96&gt;0,B93,"")</f>
        <v/>
      </c>
      <c r="C96" s="203" t="str">
        <f>IF(G96+I96&gt;0,C93,"")</f>
        <v/>
      </c>
      <c r="D96" s="204">
        <f>D94</f>
        <v>6</v>
      </c>
      <c r="E96" s="210">
        <v>0</v>
      </c>
      <c r="F96" s="248">
        <f>'.'!AY93</f>
        <v>0</v>
      </c>
      <c r="G96" s="202">
        <v>0</v>
      </c>
      <c r="H96" s="203">
        <v>1.1000000000000001</v>
      </c>
      <c r="I96" s="202">
        <v>0</v>
      </c>
      <c r="J96" s="250">
        <f>'.'!H93</f>
        <v>0</v>
      </c>
      <c r="K96" s="205" t="e">
        <f>IF(#REF!&gt;0,#REF!,0)</f>
        <v>#REF!</v>
      </c>
      <c r="L96" s="205" t="e">
        <f t="shared" si="40"/>
        <v>#REF!</v>
      </c>
      <c r="M96" s="205" t="e">
        <f>IF(#REF!&gt;0,#REF!,0)</f>
        <v>#REF!</v>
      </c>
      <c r="N96" s="205" t="e">
        <f t="shared" si="41"/>
        <v>#REF!</v>
      </c>
      <c r="O96" s="212">
        <f t="shared" si="35"/>
        <v>0</v>
      </c>
      <c r="P96" s="206"/>
    </row>
    <row r="97" spans="1:16" ht="12.75" x14ac:dyDescent="0.2">
      <c r="A97" s="224" t="s">
        <v>426</v>
      </c>
      <c r="B97" s="200" t="s">
        <v>46</v>
      </c>
      <c r="C97" s="203" t="s">
        <v>83</v>
      </c>
      <c r="D97" s="204">
        <f>D98</f>
        <v>6</v>
      </c>
      <c r="E97" s="210">
        <v>1.0980000000000001</v>
      </c>
      <c r="F97" s="248">
        <f>'.'!AY94</f>
        <v>1.4519999999999999E-3</v>
      </c>
      <c r="G97" s="202">
        <v>0.998</v>
      </c>
      <c r="H97" s="203">
        <v>1.5</v>
      </c>
      <c r="I97" s="202">
        <v>0</v>
      </c>
      <c r="J97" s="250">
        <f>'.'!H94</f>
        <v>1.1249999999999999E-3</v>
      </c>
      <c r="K97" s="205" t="e">
        <f>IF(#REF!&gt;0,#REF!,0)</f>
        <v>#REF!</v>
      </c>
      <c r="L97" s="205" t="e">
        <f>IF(K97&gt;0,1,0)</f>
        <v>#REF!</v>
      </c>
      <c r="M97" s="205" t="e">
        <f>IF(#REF!&gt;0,#REF!,0)</f>
        <v>#REF!</v>
      </c>
      <c r="N97" s="205" t="e">
        <f>IF(M97&gt;0,1,0)</f>
        <v>#REF!</v>
      </c>
      <c r="O97" s="212">
        <f t="shared" si="35"/>
        <v>3.2700000000000003E-4</v>
      </c>
      <c r="P97" s="206"/>
    </row>
    <row r="98" spans="1:16" ht="12.75" x14ac:dyDescent="0.2">
      <c r="A98" s="224" t="s">
        <v>426</v>
      </c>
      <c r="B98" s="200" t="str">
        <f>IF(D98+G98&gt;0,B97,"")</f>
        <v/>
      </c>
      <c r="C98" s="203" t="str">
        <f>IF(G98+I98&gt;0,C97,"")</f>
        <v/>
      </c>
      <c r="D98" s="204">
        <v>6</v>
      </c>
      <c r="E98" s="210">
        <v>0</v>
      </c>
      <c r="F98" s="248">
        <f>'.'!AY95</f>
        <v>0</v>
      </c>
      <c r="G98" s="202">
        <v>0</v>
      </c>
      <c r="H98" s="203">
        <v>1.1000000000000001</v>
      </c>
      <c r="I98" s="202">
        <v>0</v>
      </c>
      <c r="J98" s="250">
        <f>'.'!H95</f>
        <v>0</v>
      </c>
      <c r="K98" s="205" t="e">
        <f>IF(#REF!&gt;0,#REF!,0)</f>
        <v>#REF!</v>
      </c>
      <c r="L98" s="205" t="e">
        <f t="shared" ref="L98:L100" si="42">IF(K98&gt;0,1,0)</f>
        <v>#REF!</v>
      </c>
      <c r="M98" s="205" t="e">
        <f>IF(#REF!&gt;0,#REF!,0)</f>
        <v>#REF!</v>
      </c>
      <c r="N98" s="205" t="e">
        <f t="shared" ref="N98:N100" si="43">IF(M98&gt;0,1,0)</f>
        <v>#REF!</v>
      </c>
      <c r="O98" s="212">
        <f t="shared" si="35"/>
        <v>0</v>
      </c>
      <c r="P98" s="206"/>
    </row>
    <row r="99" spans="1:16" ht="12.75" x14ac:dyDescent="0.2">
      <c r="A99" s="224" t="s">
        <v>426</v>
      </c>
      <c r="B99" s="200" t="str">
        <f>IF(D99+G99&gt;0,B97,"")</f>
        <v/>
      </c>
      <c r="C99" s="203" t="str">
        <f>IF(G99+I99&gt;0,C97,"")</f>
        <v/>
      </c>
      <c r="D99" s="204">
        <f>D98</f>
        <v>6</v>
      </c>
      <c r="E99" s="210">
        <v>0</v>
      </c>
      <c r="F99" s="248">
        <f>'.'!AY96</f>
        <v>0</v>
      </c>
      <c r="G99" s="202">
        <v>0</v>
      </c>
      <c r="H99" s="203">
        <v>1.5</v>
      </c>
      <c r="I99" s="202">
        <v>0</v>
      </c>
      <c r="J99" s="250">
        <f>'.'!H96</f>
        <v>0</v>
      </c>
      <c r="K99" s="205" t="e">
        <f>IF(#REF!&gt;0,#REF!,0)</f>
        <v>#REF!</v>
      </c>
      <c r="L99" s="205" t="e">
        <f t="shared" si="42"/>
        <v>#REF!</v>
      </c>
      <c r="M99" s="205" t="e">
        <f>IF(#REF!&gt;0,#REF!,0)</f>
        <v>#REF!</v>
      </c>
      <c r="N99" s="205" t="e">
        <f t="shared" si="43"/>
        <v>#REF!</v>
      </c>
      <c r="O99" s="212">
        <f t="shared" si="35"/>
        <v>0</v>
      </c>
      <c r="P99" s="206"/>
    </row>
    <row r="100" spans="1:16" ht="12.75" x14ac:dyDescent="0.2">
      <c r="A100" s="224" t="s">
        <v>426</v>
      </c>
      <c r="B100" s="200" t="str">
        <f>IF(D100+G100&gt;0,B97,"")</f>
        <v/>
      </c>
      <c r="C100" s="203" t="str">
        <f>IF(G100+I100&gt;0,C97,"")</f>
        <v/>
      </c>
      <c r="D100" s="204">
        <f>D98</f>
        <v>6</v>
      </c>
      <c r="E100" s="210">
        <v>0</v>
      </c>
      <c r="F100" s="248">
        <f>'.'!AY97</f>
        <v>0</v>
      </c>
      <c r="G100" s="202">
        <v>0</v>
      </c>
      <c r="H100" s="203">
        <v>1.1000000000000001</v>
      </c>
      <c r="I100" s="202">
        <v>0</v>
      </c>
      <c r="J100" s="250">
        <f>'.'!H97</f>
        <v>0</v>
      </c>
      <c r="K100" s="205" t="e">
        <f>IF(#REF!&gt;0,#REF!,0)</f>
        <v>#REF!</v>
      </c>
      <c r="L100" s="205" t="e">
        <f t="shared" si="42"/>
        <v>#REF!</v>
      </c>
      <c r="M100" s="205" t="e">
        <f>IF(#REF!&gt;0,#REF!,0)</f>
        <v>#REF!</v>
      </c>
      <c r="N100" s="205" t="e">
        <f t="shared" si="43"/>
        <v>#REF!</v>
      </c>
      <c r="O100" s="212">
        <f t="shared" si="35"/>
        <v>0</v>
      </c>
      <c r="P100" s="206"/>
    </row>
    <row r="101" spans="1:16" ht="12.75" x14ac:dyDescent="0.2">
      <c r="A101" s="224" t="s">
        <v>426</v>
      </c>
      <c r="B101" s="200" t="s">
        <v>86</v>
      </c>
      <c r="C101" s="203" t="s">
        <v>85</v>
      </c>
      <c r="D101" s="204">
        <f>D102</f>
        <v>5</v>
      </c>
      <c r="E101" s="210">
        <v>84.3</v>
      </c>
      <c r="F101" s="248">
        <f>'.'!AY98</f>
        <v>0.10879999999999999</v>
      </c>
      <c r="G101" s="202">
        <v>45.988999999999997</v>
      </c>
      <c r="H101" s="203">
        <v>1.5</v>
      </c>
      <c r="I101" s="202">
        <v>0</v>
      </c>
      <c r="J101" s="250">
        <f>'.'!H98</f>
        <v>6.6403999999999991E-2</v>
      </c>
      <c r="K101" s="205" t="e">
        <f>IF(#REF!&gt;0,#REF!,0)</f>
        <v>#REF!</v>
      </c>
      <c r="L101" s="205" t="e">
        <f>IF(K101&gt;0,1,0)</f>
        <v>#REF!</v>
      </c>
      <c r="M101" s="205" t="e">
        <f>IF(#REF!&gt;0,#REF!,0)</f>
        <v>#REF!</v>
      </c>
      <c r="N101" s="205" t="e">
        <f>IF(M101&gt;0,1,0)</f>
        <v>#REF!</v>
      </c>
      <c r="O101" s="212">
        <f t="shared" si="35"/>
        <v>4.2396000000000003E-2</v>
      </c>
      <c r="P101" s="206"/>
    </row>
    <row r="102" spans="1:16" ht="12.75" x14ac:dyDescent="0.2">
      <c r="A102" s="224" t="s">
        <v>426</v>
      </c>
      <c r="B102" s="200" t="str">
        <f>IF(D102+G102&gt;0,B101,"")</f>
        <v>Вельск, ПУ-29</v>
      </c>
      <c r="C102" s="203" t="str">
        <f>IF(G102+I102&gt;0,C101,"")</f>
        <v/>
      </c>
      <c r="D102" s="204">
        <v>5</v>
      </c>
      <c r="E102" s="210">
        <v>0</v>
      </c>
      <c r="F102" s="248">
        <f>'.'!AY99</f>
        <v>0</v>
      </c>
      <c r="G102" s="202">
        <v>0</v>
      </c>
      <c r="H102" s="203">
        <v>1.1000000000000001</v>
      </c>
      <c r="I102" s="202">
        <v>0</v>
      </c>
      <c r="J102" s="250">
        <f>'.'!H99</f>
        <v>0</v>
      </c>
      <c r="K102" s="205" t="e">
        <f>IF(#REF!&gt;0,#REF!,0)</f>
        <v>#REF!</v>
      </c>
      <c r="L102" s="205" t="e">
        <f t="shared" ref="L102:L104" si="44">IF(K102&gt;0,1,0)</f>
        <v>#REF!</v>
      </c>
      <c r="M102" s="205" t="e">
        <f>IF(#REF!&gt;0,#REF!,0)</f>
        <v>#REF!</v>
      </c>
      <c r="N102" s="205" t="e">
        <f t="shared" ref="N102:N104" si="45">IF(M102&gt;0,1,0)</f>
        <v>#REF!</v>
      </c>
      <c r="O102" s="212">
        <f t="shared" si="35"/>
        <v>0</v>
      </c>
      <c r="P102" s="206"/>
    </row>
    <row r="103" spans="1:16" ht="12.75" x14ac:dyDescent="0.2">
      <c r="A103" s="224" t="s">
        <v>426</v>
      </c>
      <c r="B103" s="200" t="str">
        <f>IF(D103+G103&gt;0,B101,"")</f>
        <v>Вельск, ПУ-29</v>
      </c>
      <c r="C103" s="203" t="str">
        <f>IF(G103+I103&gt;0,C101,"")</f>
        <v/>
      </c>
      <c r="D103" s="204">
        <f>D102</f>
        <v>5</v>
      </c>
      <c r="E103" s="210">
        <v>0</v>
      </c>
      <c r="F103" s="248">
        <f>'.'!AY100</f>
        <v>0</v>
      </c>
      <c r="G103" s="202">
        <v>0</v>
      </c>
      <c r="H103" s="203">
        <v>1.5</v>
      </c>
      <c r="I103" s="202">
        <v>0</v>
      </c>
      <c r="J103" s="250">
        <f>'.'!H100</f>
        <v>0</v>
      </c>
      <c r="K103" s="205" t="e">
        <f>IF(#REF!&gt;0,#REF!,0)</f>
        <v>#REF!</v>
      </c>
      <c r="L103" s="205" t="e">
        <f t="shared" si="44"/>
        <v>#REF!</v>
      </c>
      <c r="M103" s="205" t="e">
        <f>IF(#REF!&gt;0,#REF!,0)</f>
        <v>#REF!</v>
      </c>
      <c r="N103" s="205" t="e">
        <f t="shared" si="45"/>
        <v>#REF!</v>
      </c>
      <c r="O103" s="212">
        <f t="shared" si="35"/>
        <v>0</v>
      </c>
      <c r="P103" s="206"/>
    </row>
    <row r="104" spans="1:16" ht="12.75" x14ac:dyDescent="0.2">
      <c r="A104" s="224" t="s">
        <v>426</v>
      </c>
      <c r="B104" s="200" t="str">
        <f>IF(D104+G104&gt;0,B101,"")</f>
        <v>Вельск, ПУ-29</v>
      </c>
      <c r="C104" s="203" t="str">
        <f>IF(G104+I104&gt;0,C101,"")</f>
        <v/>
      </c>
      <c r="D104" s="204">
        <f>D102</f>
        <v>5</v>
      </c>
      <c r="E104" s="210">
        <v>0</v>
      </c>
      <c r="F104" s="248">
        <f>'.'!AY101</f>
        <v>0</v>
      </c>
      <c r="G104" s="202">
        <v>0</v>
      </c>
      <c r="H104" s="203">
        <v>1.1000000000000001</v>
      </c>
      <c r="I104" s="202">
        <v>0</v>
      </c>
      <c r="J104" s="250">
        <f>'.'!H101</f>
        <v>0</v>
      </c>
      <c r="K104" s="205" t="e">
        <f>IF(#REF!&gt;0,#REF!,0)</f>
        <v>#REF!</v>
      </c>
      <c r="L104" s="205" t="e">
        <f t="shared" si="44"/>
        <v>#REF!</v>
      </c>
      <c r="M104" s="205" t="e">
        <f>IF(#REF!&gt;0,#REF!,0)</f>
        <v>#REF!</v>
      </c>
      <c r="N104" s="205" t="e">
        <f t="shared" si="45"/>
        <v>#REF!</v>
      </c>
      <c r="O104" s="212">
        <f t="shared" si="35"/>
        <v>0</v>
      </c>
      <c r="P104" s="206"/>
    </row>
    <row r="105" spans="1:16" ht="12.75" x14ac:dyDescent="0.2">
      <c r="A105" s="224" t="s">
        <v>426</v>
      </c>
      <c r="B105" s="200" t="s">
        <v>88</v>
      </c>
      <c r="C105" s="203" t="s">
        <v>85</v>
      </c>
      <c r="D105" s="204">
        <f>D106</f>
        <v>5</v>
      </c>
      <c r="E105" s="210">
        <v>65</v>
      </c>
      <c r="F105" s="248">
        <f>'.'!AY102</f>
        <v>0.08</v>
      </c>
      <c r="G105" s="202">
        <v>51.731999999999999</v>
      </c>
      <c r="H105" s="203">
        <v>1.5</v>
      </c>
      <c r="I105" s="202">
        <v>0</v>
      </c>
      <c r="J105" s="250">
        <f>'.'!H102</f>
        <v>6.8766000000000008E-2</v>
      </c>
      <c r="K105" s="205" t="e">
        <f>IF(#REF!&gt;0,#REF!,0)</f>
        <v>#REF!</v>
      </c>
      <c r="L105" s="205" t="e">
        <f>IF(K105&gt;0,1,0)</f>
        <v>#REF!</v>
      </c>
      <c r="M105" s="205" t="e">
        <f>IF(#REF!&gt;0,#REF!,0)</f>
        <v>#REF!</v>
      </c>
      <c r="N105" s="205" t="e">
        <f>IF(M105&gt;0,1,0)</f>
        <v>#REF!</v>
      </c>
      <c r="O105" s="212">
        <f t="shared" si="35"/>
        <v>1.1233999999999994E-2</v>
      </c>
      <c r="P105" s="206"/>
    </row>
    <row r="106" spans="1:16" ht="12.75" x14ac:dyDescent="0.2">
      <c r="A106" s="224" t="s">
        <v>426</v>
      </c>
      <c r="B106" s="200" t="str">
        <f>IF(D106+G106&gt;0,B105,"")</f>
        <v>Вельск, агролицей</v>
      </c>
      <c r="C106" s="203" t="str">
        <f>IF(G106+I106&gt;0,C105,"")</f>
        <v/>
      </c>
      <c r="D106" s="204">
        <v>5</v>
      </c>
      <c r="E106" s="210">
        <v>0</v>
      </c>
      <c r="F106" s="248">
        <f>'.'!AY103</f>
        <v>0</v>
      </c>
      <c r="G106" s="202">
        <v>0</v>
      </c>
      <c r="H106" s="203">
        <v>1.1000000000000001</v>
      </c>
      <c r="I106" s="202">
        <v>0</v>
      </c>
      <c r="J106" s="250">
        <f>'.'!H103</f>
        <v>0</v>
      </c>
      <c r="K106" s="205" t="e">
        <f>IF(#REF!&gt;0,#REF!,0)</f>
        <v>#REF!</v>
      </c>
      <c r="L106" s="205" t="e">
        <f t="shared" ref="L106:L108" si="46">IF(K106&gt;0,1,0)</f>
        <v>#REF!</v>
      </c>
      <c r="M106" s="205" t="e">
        <f>IF(#REF!&gt;0,#REF!,0)</f>
        <v>#REF!</v>
      </c>
      <c r="N106" s="205" t="e">
        <f t="shared" ref="N106:N108" si="47">IF(M106&gt;0,1,0)</f>
        <v>#REF!</v>
      </c>
      <c r="O106" s="212">
        <f t="shared" si="35"/>
        <v>0</v>
      </c>
      <c r="P106" s="206"/>
    </row>
    <row r="107" spans="1:16" ht="12.75" x14ac:dyDescent="0.2">
      <c r="A107" s="224" t="s">
        <v>426</v>
      </c>
      <c r="B107" s="200" t="str">
        <f>IF(D107+G107&gt;0,B105,"")</f>
        <v>Вельск, агролицей</v>
      </c>
      <c r="C107" s="203" t="str">
        <f>IF(G107+I107&gt;0,C105,"")</f>
        <v/>
      </c>
      <c r="D107" s="204">
        <f>D106</f>
        <v>5</v>
      </c>
      <c r="E107" s="210">
        <v>0</v>
      </c>
      <c r="F107" s="248">
        <f>'.'!AY104</f>
        <v>0</v>
      </c>
      <c r="G107" s="202">
        <v>0</v>
      </c>
      <c r="H107" s="203">
        <v>1.5</v>
      </c>
      <c r="I107" s="202">
        <v>0</v>
      </c>
      <c r="J107" s="250">
        <f>'.'!H104</f>
        <v>0</v>
      </c>
      <c r="K107" s="205" t="e">
        <f>IF(#REF!&gt;0,#REF!,0)</f>
        <v>#REF!</v>
      </c>
      <c r="L107" s="205" t="e">
        <f t="shared" si="46"/>
        <v>#REF!</v>
      </c>
      <c r="M107" s="205" t="e">
        <f>IF(#REF!&gt;0,#REF!,0)</f>
        <v>#REF!</v>
      </c>
      <c r="N107" s="205" t="e">
        <f t="shared" si="47"/>
        <v>#REF!</v>
      </c>
      <c r="O107" s="212">
        <f t="shared" si="35"/>
        <v>0</v>
      </c>
      <c r="P107" s="206"/>
    </row>
    <row r="108" spans="1:16" ht="12.75" x14ac:dyDescent="0.2">
      <c r="A108" s="224" t="s">
        <v>426</v>
      </c>
      <c r="B108" s="200" t="str">
        <f>IF(D108+G108&gt;0,B105,"")</f>
        <v>Вельск, агролицей</v>
      </c>
      <c r="C108" s="203" t="str">
        <f>IF(G108+I108&gt;0,C105,"")</f>
        <v/>
      </c>
      <c r="D108" s="204">
        <f>D106</f>
        <v>5</v>
      </c>
      <c r="E108" s="210">
        <v>0</v>
      </c>
      <c r="F108" s="248">
        <f>'.'!AY105</f>
        <v>0</v>
      </c>
      <c r="G108" s="202">
        <v>0</v>
      </c>
      <c r="H108" s="203">
        <v>1.1000000000000001</v>
      </c>
      <c r="I108" s="202">
        <v>0</v>
      </c>
      <c r="J108" s="250">
        <f>'.'!H105</f>
        <v>0</v>
      </c>
      <c r="K108" s="205" t="e">
        <f>IF(#REF!&gt;0,#REF!,0)</f>
        <v>#REF!</v>
      </c>
      <c r="L108" s="205" t="e">
        <f t="shared" si="46"/>
        <v>#REF!</v>
      </c>
      <c r="M108" s="205" t="e">
        <f>IF(#REF!&gt;0,#REF!,0)</f>
        <v>#REF!</v>
      </c>
      <c r="N108" s="205" t="e">
        <f t="shared" si="47"/>
        <v>#REF!</v>
      </c>
      <c r="O108" s="212">
        <f t="shared" si="35"/>
        <v>0</v>
      </c>
      <c r="P108" s="206"/>
    </row>
    <row r="109" spans="1:16" ht="12.75" x14ac:dyDescent="0.2">
      <c r="A109" s="224" t="s">
        <v>426</v>
      </c>
      <c r="B109" s="200" t="s">
        <v>89</v>
      </c>
      <c r="C109" s="203" t="s">
        <v>85</v>
      </c>
      <c r="D109" s="204">
        <f>D110</f>
        <v>5</v>
      </c>
      <c r="E109" s="210">
        <v>81</v>
      </c>
      <c r="F109" s="248">
        <f>'.'!AY106</f>
        <v>0.104</v>
      </c>
      <c r="G109" s="202">
        <v>82.582999999999998</v>
      </c>
      <c r="H109" s="203">
        <v>1.5</v>
      </c>
      <c r="I109" s="202">
        <v>0</v>
      </c>
      <c r="J109" s="250">
        <f>'.'!H106</f>
        <v>0.10868800000000001</v>
      </c>
      <c r="K109" s="205" t="e">
        <f>IF(#REF!&gt;0,#REF!,0)</f>
        <v>#REF!</v>
      </c>
      <c r="L109" s="205" t="e">
        <f>IF(K109&gt;0,1,0)</f>
        <v>#REF!</v>
      </c>
      <c r="M109" s="205" t="e">
        <f>IF(#REF!&gt;0,#REF!,0)</f>
        <v>#REF!</v>
      </c>
      <c r="N109" s="205" t="e">
        <f>IF(M109&gt;0,1,0)</f>
        <v>#REF!</v>
      </c>
      <c r="O109" s="212">
        <f t="shared" si="35"/>
        <v>-4.6880000000000116E-3</v>
      </c>
      <c r="P109" s="206"/>
    </row>
    <row r="110" spans="1:16" ht="12.75" x14ac:dyDescent="0.2">
      <c r="A110" s="224" t="s">
        <v>426</v>
      </c>
      <c r="B110" s="200" t="str">
        <f>IF(D110+G110&gt;0,B109,"")</f>
        <v>Вельск, БМК №2</v>
      </c>
      <c r="C110" s="203" t="str">
        <f>IF(G110+I110&gt;0,C109,"")</f>
        <v/>
      </c>
      <c r="D110" s="204">
        <v>5</v>
      </c>
      <c r="E110" s="210">
        <v>0</v>
      </c>
      <c r="F110" s="248">
        <f>'.'!AY107</f>
        <v>0</v>
      </c>
      <c r="G110" s="202">
        <v>0</v>
      </c>
      <c r="H110" s="203">
        <v>1.1000000000000001</v>
      </c>
      <c r="I110" s="202">
        <v>0</v>
      </c>
      <c r="J110" s="250">
        <f>'.'!H107</f>
        <v>0</v>
      </c>
      <c r="K110" s="205" t="e">
        <f>IF(#REF!&gt;0,#REF!,0)</f>
        <v>#REF!</v>
      </c>
      <c r="L110" s="205" t="e">
        <f t="shared" ref="L110:L112" si="48">IF(K110&gt;0,1,0)</f>
        <v>#REF!</v>
      </c>
      <c r="M110" s="205" t="e">
        <f>IF(#REF!&gt;0,#REF!,0)</f>
        <v>#REF!</v>
      </c>
      <c r="N110" s="205" t="e">
        <f t="shared" ref="N110:N112" si="49">IF(M110&gt;0,1,0)</f>
        <v>#REF!</v>
      </c>
      <c r="O110" s="212">
        <f t="shared" si="35"/>
        <v>0</v>
      </c>
      <c r="P110" s="206"/>
    </row>
    <row r="111" spans="1:16" ht="12.75" x14ac:dyDescent="0.2">
      <c r="A111" s="224" t="s">
        <v>426</v>
      </c>
      <c r="B111" s="200" t="str">
        <f>IF(D111+G111&gt;0,B109,"")</f>
        <v>Вельск, БМК №2</v>
      </c>
      <c r="C111" s="203" t="str">
        <f>IF(G111+I111&gt;0,C109,"")</f>
        <v/>
      </c>
      <c r="D111" s="204">
        <f>D110</f>
        <v>5</v>
      </c>
      <c r="E111" s="210">
        <v>0</v>
      </c>
      <c r="F111" s="248">
        <f>'.'!AY108</f>
        <v>0</v>
      </c>
      <c r="G111" s="202">
        <v>0</v>
      </c>
      <c r="H111" s="203">
        <v>1.5</v>
      </c>
      <c r="I111" s="202">
        <v>0</v>
      </c>
      <c r="J111" s="250">
        <f>'.'!H108</f>
        <v>0</v>
      </c>
      <c r="K111" s="205" t="e">
        <f>IF(#REF!&gt;0,#REF!,0)</f>
        <v>#REF!</v>
      </c>
      <c r="L111" s="205" t="e">
        <f t="shared" si="48"/>
        <v>#REF!</v>
      </c>
      <c r="M111" s="205" t="e">
        <f>IF(#REF!&gt;0,#REF!,0)</f>
        <v>#REF!</v>
      </c>
      <c r="N111" s="205" t="e">
        <f t="shared" si="49"/>
        <v>#REF!</v>
      </c>
      <c r="O111" s="212">
        <f t="shared" si="35"/>
        <v>0</v>
      </c>
      <c r="P111" s="206"/>
    </row>
    <row r="112" spans="1:16" ht="12.75" x14ac:dyDescent="0.2">
      <c r="A112" s="224" t="s">
        <v>426</v>
      </c>
      <c r="B112" s="200" t="str">
        <f>IF(D112+G112&gt;0,B109,"")</f>
        <v>Вельск, БМК №2</v>
      </c>
      <c r="C112" s="203" t="str">
        <f>IF(G112+I112&gt;0,C109,"")</f>
        <v/>
      </c>
      <c r="D112" s="204">
        <f>D110</f>
        <v>5</v>
      </c>
      <c r="E112" s="210">
        <v>0</v>
      </c>
      <c r="F112" s="248">
        <f>'.'!AY109</f>
        <v>0</v>
      </c>
      <c r="G112" s="202">
        <v>0</v>
      </c>
      <c r="H112" s="203">
        <v>1.1000000000000001</v>
      </c>
      <c r="I112" s="202">
        <v>0</v>
      </c>
      <c r="J112" s="250">
        <f>'.'!H109</f>
        <v>0</v>
      </c>
      <c r="K112" s="205" t="e">
        <f>IF(#REF!&gt;0,#REF!,0)</f>
        <v>#REF!</v>
      </c>
      <c r="L112" s="205" t="e">
        <f t="shared" si="48"/>
        <v>#REF!</v>
      </c>
      <c r="M112" s="205" t="e">
        <f>IF(#REF!&gt;0,#REF!,0)</f>
        <v>#REF!</v>
      </c>
      <c r="N112" s="205" t="e">
        <f t="shared" si="49"/>
        <v>#REF!</v>
      </c>
      <c r="O112" s="212">
        <f t="shared" si="35"/>
        <v>0</v>
      </c>
      <c r="P112" s="206"/>
    </row>
    <row r="113" spans="1:16" ht="12.75" x14ac:dyDescent="0.2">
      <c r="A113" s="224" t="s">
        <v>426</v>
      </c>
      <c r="B113" s="200" t="s">
        <v>90</v>
      </c>
      <c r="C113" s="203" t="s">
        <v>85</v>
      </c>
      <c r="D113" s="204">
        <f>D114</f>
        <v>5</v>
      </c>
      <c r="E113" s="210">
        <v>76</v>
      </c>
      <c r="F113" s="248">
        <f>'.'!AY110</f>
        <v>9.2999999999999999E-2</v>
      </c>
      <c r="G113" s="202">
        <v>54.064</v>
      </c>
      <c r="H113" s="203">
        <v>1.5</v>
      </c>
      <c r="I113" s="202">
        <v>0</v>
      </c>
      <c r="J113" s="250">
        <f>'.'!H110</f>
        <v>6.9894000000000012E-2</v>
      </c>
      <c r="K113" s="205" t="e">
        <f>IF(#REF!&gt;0,#REF!,0)</f>
        <v>#REF!</v>
      </c>
      <c r="L113" s="205" t="e">
        <f>IF(K113&gt;0,1,0)</f>
        <v>#REF!</v>
      </c>
      <c r="M113" s="205" t="e">
        <f>IF(#REF!&gt;0,#REF!,0)</f>
        <v>#REF!</v>
      </c>
      <c r="N113" s="205" t="e">
        <f>IF(M113&gt;0,1,0)</f>
        <v>#REF!</v>
      </c>
      <c r="O113" s="212">
        <f t="shared" si="35"/>
        <v>2.3105999999999988E-2</v>
      </c>
      <c r="P113" s="206"/>
    </row>
    <row r="114" spans="1:16" ht="12.75" x14ac:dyDescent="0.2">
      <c r="A114" s="224" t="s">
        <v>426</v>
      </c>
      <c r="B114" s="200" t="str">
        <f>IF(D114+G114&gt;0,B113,"")</f>
        <v>Вельск, БМК №3</v>
      </c>
      <c r="C114" s="203" t="str">
        <f>IF(G114+I114&gt;0,C113,"")</f>
        <v/>
      </c>
      <c r="D114" s="204">
        <v>5</v>
      </c>
      <c r="E114" s="210">
        <v>0</v>
      </c>
      <c r="F114" s="248">
        <f>'.'!AY111</f>
        <v>0</v>
      </c>
      <c r="G114" s="202">
        <v>0</v>
      </c>
      <c r="H114" s="203">
        <v>1.1000000000000001</v>
      </c>
      <c r="I114" s="202">
        <v>0</v>
      </c>
      <c r="J114" s="250">
        <f>'.'!H111</f>
        <v>0</v>
      </c>
      <c r="K114" s="205" t="e">
        <f>IF(#REF!&gt;0,#REF!,0)</f>
        <v>#REF!</v>
      </c>
      <c r="L114" s="205" t="e">
        <f t="shared" ref="L114:L116" si="50">IF(K114&gt;0,1,0)</f>
        <v>#REF!</v>
      </c>
      <c r="M114" s="205" t="e">
        <f>IF(#REF!&gt;0,#REF!,0)</f>
        <v>#REF!</v>
      </c>
      <c r="N114" s="205" t="e">
        <f t="shared" ref="N114:N116" si="51">IF(M114&gt;0,1,0)</f>
        <v>#REF!</v>
      </c>
      <c r="O114" s="212">
        <f t="shared" si="35"/>
        <v>0</v>
      </c>
      <c r="P114" s="206"/>
    </row>
    <row r="115" spans="1:16" ht="12.75" x14ac:dyDescent="0.2">
      <c r="A115" s="224" t="s">
        <v>426</v>
      </c>
      <c r="B115" s="200" t="str">
        <f>IF(D115+G115&gt;0,B113,"")</f>
        <v>Вельск, БМК №3</v>
      </c>
      <c r="C115" s="203" t="str">
        <f>IF(G115+I115&gt;0,C113,"")</f>
        <v/>
      </c>
      <c r="D115" s="204">
        <f>D114</f>
        <v>5</v>
      </c>
      <c r="E115" s="210">
        <v>0</v>
      </c>
      <c r="F115" s="248">
        <f>'.'!AY112</f>
        <v>0</v>
      </c>
      <c r="G115" s="202">
        <v>0</v>
      </c>
      <c r="H115" s="203">
        <v>1.5</v>
      </c>
      <c r="I115" s="202">
        <v>0</v>
      </c>
      <c r="J115" s="250">
        <f>'.'!H112</f>
        <v>0</v>
      </c>
      <c r="K115" s="205" t="e">
        <f>IF(#REF!&gt;0,#REF!,0)</f>
        <v>#REF!</v>
      </c>
      <c r="L115" s="205" t="e">
        <f t="shared" si="50"/>
        <v>#REF!</v>
      </c>
      <c r="M115" s="205" t="e">
        <f>IF(#REF!&gt;0,#REF!,0)</f>
        <v>#REF!</v>
      </c>
      <c r="N115" s="205" t="e">
        <f t="shared" si="51"/>
        <v>#REF!</v>
      </c>
      <c r="O115" s="212">
        <f t="shared" si="35"/>
        <v>0</v>
      </c>
      <c r="P115" s="206"/>
    </row>
    <row r="116" spans="1:16" ht="12.75" x14ac:dyDescent="0.2">
      <c r="A116" s="224" t="s">
        <v>426</v>
      </c>
      <c r="B116" s="200" t="str">
        <f>IF(D116+G116&gt;0,B113,"")</f>
        <v>Вельск, БМК №3</v>
      </c>
      <c r="C116" s="203" t="str">
        <f>IF(G116+I116&gt;0,C113,"")</f>
        <v/>
      </c>
      <c r="D116" s="204">
        <f>D114</f>
        <v>5</v>
      </c>
      <c r="E116" s="210">
        <v>0</v>
      </c>
      <c r="F116" s="248">
        <f>'.'!AY113</f>
        <v>0</v>
      </c>
      <c r="G116" s="202">
        <v>0</v>
      </c>
      <c r="H116" s="203">
        <v>1.1000000000000001</v>
      </c>
      <c r="I116" s="202">
        <v>0</v>
      </c>
      <c r="J116" s="250">
        <f>'.'!H113</f>
        <v>0</v>
      </c>
      <c r="K116" s="205" t="e">
        <f>IF(#REF!&gt;0,#REF!,0)</f>
        <v>#REF!</v>
      </c>
      <c r="L116" s="205" t="e">
        <f t="shared" si="50"/>
        <v>#REF!</v>
      </c>
      <c r="M116" s="205" t="e">
        <f>IF(#REF!&gt;0,#REF!,0)</f>
        <v>#REF!</v>
      </c>
      <c r="N116" s="205" t="e">
        <f t="shared" si="51"/>
        <v>#REF!</v>
      </c>
      <c r="O116" s="212">
        <f t="shared" si="35"/>
        <v>0</v>
      </c>
      <c r="P116" s="206"/>
    </row>
    <row r="117" spans="1:16" ht="12.75" x14ac:dyDescent="0.2">
      <c r="A117" s="224" t="s">
        <v>426</v>
      </c>
      <c r="B117" s="200" t="s">
        <v>91</v>
      </c>
      <c r="C117" s="203" t="s">
        <v>85</v>
      </c>
      <c r="D117" s="204">
        <f>D118</f>
        <v>5</v>
      </c>
      <c r="E117" s="210">
        <v>65</v>
      </c>
      <c r="F117" s="248">
        <f>'.'!AY114</f>
        <v>8.5000000000000006E-2</v>
      </c>
      <c r="G117" s="202">
        <v>83.397000000000006</v>
      </c>
      <c r="H117" s="203">
        <v>1.5</v>
      </c>
      <c r="I117" s="202">
        <v>0</v>
      </c>
      <c r="J117" s="250">
        <f>'.'!H114</f>
        <v>0.10490300000000001</v>
      </c>
      <c r="K117" s="205" t="e">
        <f>IF(#REF!&gt;0,#REF!,0)</f>
        <v>#REF!</v>
      </c>
      <c r="L117" s="205" t="e">
        <f>IF(K117&gt;0,1,0)</f>
        <v>#REF!</v>
      </c>
      <c r="M117" s="205" t="e">
        <f>IF(#REF!&gt;0,#REF!,0)</f>
        <v>#REF!</v>
      </c>
      <c r="N117" s="205" t="e">
        <f>IF(M117&gt;0,1,0)</f>
        <v>#REF!</v>
      </c>
      <c r="O117" s="212">
        <f t="shared" si="35"/>
        <v>-1.9903000000000004E-2</v>
      </c>
      <c r="P117" s="206"/>
    </row>
    <row r="118" spans="1:16" ht="12.75" x14ac:dyDescent="0.2">
      <c r="A118" s="224" t="s">
        <v>426</v>
      </c>
      <c r="B118" s="200" t="str">
        <f>IF(D118+G118&gt;0,B117,"")</f>
        <v>Вельск, 64 квартал</v>
      </c>
      <c r="C118" s="203" t="str">
        <f>IF(G118+I118&gt;0,C117,"")</f>
        <v/>
      </c>
      <c r="D118" s="204">
        <v>5</v>
      </c>
      <c r="E118" s="210">
        <v>0</v>
      </c>
      <c r="F118" s="248">
        <f>'.'!AY115</f>
        <v>0</v>
      </c>
      <c r="G118" s="202">
        <v>0</v>
      </c>
      <c r="H118" s="203">
        <v>1.1000000000000001</v>
      </c>
      <c r="I118" s="202">
        <v>0</v>
      </c>
      <c r="J118" s="250">
        <f>'.'!H115</f>
        <v>0</v>
      </c>
      <c r="K118" s="205" t="e">
        <f>IF(#REF!&gt;0,#REF!,0)</f>
        <v>#REF!</v>
      </c>
      <c r="L118" s="205" t="e">
        <f t="shared" ref="L118:L120" si="52">IF(K118&gt;0,1,0)</f>
        <v>#REF!</v>
      </c>
      <c r="M118" s="205" t="e">
        <f>IF(#REF!&gt;0,#REF!,0)</f>
        <v>#REF!</v>
      </c>
      <c r="N118" s="205" t="e">
        <f t="shared" ref="N118:N120" si="53">IF(M118&gt;0,1,0)</f>
        <v>#REF!</v>
      </c>
      <c r="O118" s="212">
        <f t="shared" si="35"/>
        <v>0</v>
      </c>
      <c r="P118" s="206"/>
    </row>
    <row r="119" spans="1:16" ht="12.75" x14ac:dyDescent="0.2">
      <c r="A119" s="224" t="s">
        <v>426</v>
      </c>
      <c r="B119" s="200" t="str">
        <f>IF(D119+G119&gt;0,B117,"")</f>
        <v>Вельск, 64 квартал</v>
      </c>
      <c r="C119" s="203" t="str">
        <f>IF(G119+I119&gt;0,C117,"")</f>
        <v/>
      </c>
      <c r="D119" s="204">
        <f>D118</f>
        <v>5</v>
      </c>
      <c r="E119" s="210">
        <v>0</v>
      </c>
      <c r="F119" s="248">
        <f>'.'!AY116</f>
        <v>0</v>
      </c>
      <c r="G119" s="202">
        <v>0</v>
      </c>
      <c r="H119" s="203">
        <v>1.5</v>
      </c>
      <c r="I119" s="202">
        <v>0</v>
      </c>
      <c r="J119" s="250">
        <f>'.'!H116</f>
        <v>0</v>
      </c>
      <c r="K119" s="205" t="e">
        <f>IF(#REF!&gt;0,#REF!,0)</f>
        <v>#REF!</v>
      </c>
      <c r="L119" s="205" t="e">
        <f t="shared" si="52"/>
        <v>#REF!</v>
      </c>
      <c r="M119" s="205" t="e">
        <f>IF(#REF!&gt;0,#REF!,0)</f>
        <v>#REF!</v>
      </c>
      <c r="N119" s="205" t="e">
        <f t="shared" si="53"/>
        <v>#REF!</v>
      </c>
      <c r="O119" s="212">
        <f t="shared" si="35"/>
        <v>0</v>
      </c>
      <c r="P119" s="206"/>
    </row>
    <row r="120" spans="1:16" ht="12.75" x14ac:dyDescent="0.2">
      <c r="A120" s="224" t="s">
        <v>426</v>
      </c>
      <c r="B120" s="200" t="str">
        <f>IF(D120+G120&gt;0,B117,"")</f>
        <v>Вельск, 64 квартал</v>
      </c>
      <c r="C120" s="203" t="str">
        <f>IF(G120+I120&gt;0,C117,"")</f>
        <v/>
      </c>
      <c r="D120" s="204">
        <f>D118</f>
        <v>5</v>
      </c>
      <c r="E120" s="210">
        <v>0</v>
      </c>
      <c r="F120" s="248">
        <f>'.'!AY117</f>
        <v>0</v>
      </c>
      <c r="G120" s="202">
        <v>0</v>
      </c>
      <c r="H120" s="203">
        <v>1.1000000000000001</v>
      </c>
      <c r="I120" s="202">
        <v>0</v>
      </c>
      <c r="J120" s="250">
        <f>'.'!H117</f>
        <v>0</v>
      </c>
      <c r="K120" s="205" t="e">
        <f>IF(#REF!&gt;0,#REF!,0)</f>
        <v>#REF!</v>
      </c>
      <c r="L120" s="205" t="e">
        <f t="shared" si="52"/>
        <v>#REF!</v>
      </c>
      <c r="M120" s="205" t="e">
        <f>IF(#REF!&gt;0,#REF!,0)</f>
        <v>#REF!</v>
      </c>
      <c r="N120" s="205" t="e">
        <f t="shared" si="53"/>
        <v>#REF!</v>
      </c>
      <c r="O120" s="212">
        <f t="shared" si="35"/>
        <v>0</v>
      </c>
      <c r="P120" s="206"/>
    </row>
    <row r="121" spans="1:16" ht="12.75" x14ac:dyDescent="0.2">
      <c r="A121" s="224" t="s">
        <v>426</v>
      </c>
      <c r="B121" s="200" t="s">
        <v>46</v>
      </c>
      <c r="C121" s="203" t="s">
        <v>93</v>
      </c>
      <c r="D121" s="204">
        <f>D122</f>
        <v>6</v>
      </c>
      <c r="E121" s="210">
        <v>2.6</v>
      </c>
      <c r="F121" s="248">
        <f>'.'!AY118</f>
        <v>3.4499999999999999E-3</v>
      </c>
      <c r="G121" s="202">
        <v>0.45600000000000002</v>
      </c>
      <c r="H121" s="203">
        <v>1.5</v>
      </c>
      <c r="I121" s="202">
        <v>0</v>
      </c>
      <c r="J121" s="250">
        <f>'.'!H118</f>
        <v>8.5999999999999998E-4</v>
      </c>
      <c r="K121" s="205" t="e">
        <f>IF(#REF!&gt;0,#REF!,0)</f>
        <v>#REF!</v>
      </c>
      <c r="L121" s="205" t="e">
        <f>IF(K121&gt;0,1,0)</f>
        <v>#REF!</v>
      </c>
      <c r="M121" s="205" t="e">
        <f>IF(#REF!&gt;0,#REF!,0)</f>
        <v>#REF!</v>
      </c>
      <c r="N121" s="205" t="e">
        <f>IF(M121&gt;0,1,0)</f>
        <v>#REF!</v>
      </c>
      <c r="O121" s="212">
        <f t="shared" si="35"/>
        <v>2.5899999999999999E-3</v>
      </c>
      <c r="P121" s="206"/>
    </row>
    <row r="122" spans="1:16" ht="12.75" x14ac:dyDescent="0.2">
      <c r="A122" s="224" t="s">
        <v>426</v>
      </c>
      <c r="B122" s="200" t="str">
        <f>IF(D122+G122&gt;0,B121,"")</f>
        <v/>
      </c>
      <c r="C122" s="203" t="str">
        <f>IF(G122+I122&gt;0,C121,"")</f>
        <v/>
      </c>
      <c r="D122" s="204">
        <v>6</v>
      </c>
      <c r="E122" s="210">
        <v>0</v>
      </c>
      <c r="F122" s="248">
        <f>'.'!AY119</f>
        <v>0</v>
      </c>
      <c r="G122" s="202">
        <v>0</v>
      </c>
      <c r="H122" s="203">
        <v>1.1000000000000001</v>
      </c>
      <c r="I122" s="202">
        <v>0</v>
      </c>
      <c r="J122" s="250">
        <f>'.'!H119</f>
        <v>0</v>
      </c>
      <c r="K122" s="205" t="e">
        <f>IF(#REF!&gt;0,#REF!,0)</f>
        <v>#REF!</v>
      </c>
      <c r="L122" s="205" t="e">
        <f t="shared" ref="L122:L124" si="54">IF(K122&gt;0,1,0)</f>
        <v>#REF!</v>
      </c>
      <c r="M122" s="205" t="e">
        <f>IF(#REF!&gt;0,#REF!,0)</f>
        <v>#REF!</v>
      </c>
      <c r="N122" s="205" t="e">
        <f t="shared" ref="N122:N124" si="55">IF(M122&gt;0,1,0)</f>
        <v>#REF!</v>
      </c>
      <c r="O122" s="212">
        <f t="shared" si="35"/>
        <v>0</v>
      </c>
      <c r="P122" s="206"/>
    </row>
    <row r="123" spans="1:16" ht="12.75" x14ac:dyDescent="0.2">
      <c r="A123" s="224" t="s">
        <v>426</v>
      </c>
      <c r="B123" s="200" t="str">
        <f>IF(D123+G123&gt;0,B121,"")</f>
        <v/>
      </c>
      <c r="C123" s="203" t="str">
        <f>IF(G123+I123&gt;0,C121,"")</f>
        <v/>
      </c>
      <c r="D123" s="204">
        <f>D122</f>
        <v>6</v>
      </c>
      <c r="E123" s="210">
        <v>0</v>
      </c>
      <c r="F123" s="248">
        <f>'.'!AY120</f>
        <v>0</v>
      </c>
      <c r="G123" s="202">
        <v>0</v>
      </c>
      <c r="H123" s="203">
        <v>1.5</v>
      </c>
      <c r="I123" s="202">
        <v>0</v>
      </c>
      <c r="J123" s="250">
        <f>'.'!H120</f>
        <v>0</v>
      </c>
      <c r="K123" s="205" t="e">
        <f>IF(#REF!&gt;0,#REF!,0)</f>
        <v>#REF!</v>
      </c>
      <c r="L123" s="205" t="e">
        <f t="shared" si="54"/>
        <v>#REF!</v>
      </c>
      <c r="M123" s="205" t="e">
        <f>IF(#REF!&gt;0,#REF!,0)</f>
        <v>#REF!</v>
      </c>
      <c r="N123" s="205" t="e">
        <f t="shared" si="55"/>
        <v>#REF!</v>
      </c>
      <c r="O123" s="212">
        <f t="shared" si="35"/>
        <v>0</v>
      </c>
      <c r="P123" s="206"/>
    </row>
    <row r="124" spans="1:16" ht="12.75" x14ac:dyDescent="0.2">
      <c r="A124" s="224" t="s">
        <v>426</v>
      </c>
      <c r="B124" s="200" t="str">
        <f>IF(D124+G124&gt;0,B121,"")</f>
        <v/>
      </c>
      <c r="C124" s="203" t="str">
        <f>IF(G124+I124&gt;0,C121,"")</f>
        <v/>
      </c>
      <c r="D124" s="204">
        <f>D122</f>
        <v>6</v>
      </c>
      <c r="E124" s="210">
        <v>0</v>
      </c>
      <c r="F124" s="248">
        <f>'.'!AY121</f>
        <v>0</v>
      </c>
      <c r="G124" s="202">
        <v>0</v>
      </c>
      <c r="H124" s="203">
        <v>1.1000000000000001</v>
      </c>
      <c r="I124" s="202">
        <v>0</v>
      </c>
      <c r="J124" s="250">
        <f>'.'!H121</f>
        <v>0</v>
      </c>
      <c r="K124" s="205" t="e">
        <f>IF(#REF!&gt;0,#REF!,0)</f>
        <v>#REF!</v>
      </c>
      <c r="L124" s="205" t="e">
        <f t="shared" si="54"/>
        <v>#REF!</v>
      </c>
      <c r="M124" s="205" t="e">
        <f>IF(#REF!&gt;0,#REF!,0)</f>
        <v>#REF!</v>
      </c>
      <c r="N124" s="205" t="e">
        <f t="shared" si="55"/>
        <v>#REF!</v>
      </c>
      <c r="O124" s="212">
        <f t="shared" si="35"/>
        <v>0</v>
      </c>
      <c r="P124" s="206"/>
    </row>
    <row r="125" spans="1:16" ht="12.75" x14ac:dyDescent="0.2">
      <c r="A125" s="224" t="s">
        <v>426</v>
      </c>
      <c r="B125" s="200" t="s">
        <v>96</v>
      </c>
      <c r="C125" s="203" t="s">
        <v>95</v>
      </c>
      <c r="D125" s="204">
        <f>D126</f>
        <v>4</v>
      </c>
      <c r="E125" s="210">
        <v>200</v>
      </c>
      <c r="F125" s="248">
        <f>'.'!AY122</f>
        <v>0.35</v>
      </c>
      <c r="G125" s="202">
        <v>220</v>
      </c>
      <c r="H125" s="203">
        <v>1.5</v>
      </c>
      <c r="I125" s="202">
        <v>0</v>
      </c>
      <c r="J125" s="250">
        <f>'.'!H122</f>
        <v>0.38500000000000001</v>
      </c>
      <c r="K125" s="205" t="e">
        <f>IF(#REF!&gt;0,#REF!,0)</f>
        <v>#REF!</v>
      </c>
      <c r="L125" s="205" t="e">
        <f>IF(K125&gt;0,1,0)</f>
        <v>#REF!</v>
      </c>
      <c r="M125" s="205" t="e">
        <f>IF(#REF!&gt;0,#REF!,0)</f>
        <v>#REF!</v>
      </c>
      <c r="N125" s="205" t="e">
        <f>IF(M125&gt;0,1,0)</f>
        <v>#REF!</v>
      </c>
      <c r="O125" s="212">
        <f t="shared" si="35"/>
        <v>-3.5000000000000031E-2</v>
      </c>
      <c r="P125" s="206"/>
    </row>
    <row r="126" spans="1:16" ht="12.75" x14ac:dyDescent="0.2">
      <c r="A126" s="224" t="s">
        <v>426</v>
      </c>
      <c r="B126" s="200" t="str">
        <f>IF(D126+G126&gt;0,B125,"")</f>
        <v>Вельск, ул.Горького-1</v>
      </c>
      <c r="C126" s="203" t="str">
        <f>IF(G126+I126&gt;0,C125,"")</f>
        <v/>
      </c>
      <c r="D126" s="204">
        <v>4</v>
      </c>
      <c r="E126" s="210">
        <v>0</v>
      </c>
      <c r="F126" s="248">
        <f>'.'!AY123</f>
        <v>0</v>
      </c>
      <c r="G126" s="202">
        <v>0</v>
      </c>
      <c r="H126" s="203">
        <v>1.1000000000000001</v>
      </c>
      <c r="I126" s="202">
        <v>0</v>
      </c>
      <c r="J126" s="250">
        <f>'.'!H123</f>
        <v>0</v>
      </c>
      <c r="K126" s="205" t="e">
        <f>IF(#REF!&gt;0,#REF!,0)</f>
        <v>#REF!</v>
      </c>
      <c r="L126" s="205" t="e">
        <f t="shared" ref="L126:L128" si="56">IF(K126&gt;0,1,0)</f>
        <v>#REF!</v>
      </c>
      <c r="M126" s="205" t="e">
        <f>IF(#REF!&gt;0,#REF!,0)</f>
        <v>#REF!</v>
      </c>
      <c r="N126" s="205" t="e">
        <f t="shared" ref="N126:N128" si="57">IF(M126&gt;0,1,0)</f>
        <v>#REF!</v>
      </c>
      <c r="O126" s="212">
        <f t="shared" si="35"/>
        <v>0</v>
      </c>
      <c r="P126" s="206"/>
    </row>
    <row r="127" spans="1:16" ht="12.75" x14ac:dyDescent="0.2">
      <c r="A127" s="224" t="s">
        <v>426</v>
      </c>
      <c r="B127" s="200" t="str">
        <f>IF(D127+G127&gt;0,B125,"")</f>
        <v>Вельск, ул.Горького-1</v>
      </c>
      <c r="C127" s="203" t="str">
        <f>IF(G127+I127&gt;0,C125,"")</f>
        <v/>
      </c>
      <c r="D127" s="204">
        <f>D126</f>
        <v>4</v>
      </c>
      <c r="E127" s="210">
        <v>0</v>
      </c>
      <c r="F127" s="248">
        <f>'.'!AY124</f>
        <v>0</v>
      </c>
      <c r="G127" s="202">
        <v>0</v>
      </c>
      <c r="H127" s="203">
        <v>1.5</v>
      </c>
      <c r="I127" s="202">
        <v>0</v>
      </c>
      <c r="J127" s="250">
        <f>'.'!H124</f>
        <v>0</v>
      </c>
      <c r="K127" s="205" t="e">
        <f>IF(#REF!&gt;0,#REF!,0)</f>
        <v>#REF!</v>
      </c>
      <c r="L127" s="205" t="e">
        <f t="shared" si="56"/>
        <v>#REF!</v>
      </c>
      <c r="M127" s="205" t="e">
        <f>IF(#REF!&gt;0,#REF!,0)</f>
        <v>#REF!</v>
      </c>
      <c r="N127" s="205" t="e">
        <f t="shared" si="57"/>
        <v>#REF!</v>
      </c>
      <c r="O127" s="212">
        <f t="shared" si="35"/>
        <v>0</v>
      </c>
      <c r="P127" s="206"/>
    </row>
    <row r="128" spans="1:16" ht="12.75" x14ac:dyDescent="0.2">
      <c r="A128" s="224" t="s">
        <v>426</v>
      </c>
      <c r="B128" s="200" t="str">
        <f>IF(D128+G128&gt;0,B125,"")</f>
        <v>Вельск, ул.Горького-1</v>
      </c>
      <c r="C128" s="203" t="str">
        <f>IF(G128+I128&gt;0,C125,"")</f>
        <v/>
      </c>
      <c r="D128" s="204">
        <f>D126</f>
        <v>4</v>
      </c>
      <c r="E128" s="210">
        <v>0</v>
      </c>
      <c r="F128" s="248">
        <f>'.'!AY125</f>
        <v>0</v>
      </c>
      <c r="G128" s="202">
        <v>0</v>
      </c>
      <c r="H128" s="203">
        <v>1.1000000000000001</v>
      </c>
      <c r="I128" s="202">
        <v>0</v>
      </c>
      <c r="J128" s="250">
        <f>'.'!H125</f>
        <v>0</v>
      </c>
      <c r="K128" s="205" t="e">
        <f>IF(#REF!&gt;0,#REF!,0)</f>
        <v>#REF!</v>
      </c>
      <c r="L128" s="205" t="e">
        <f t="shared" si="56"/>
        <v>#REF!</v>
      </c>
      <c r="M128" s="205" t="e">
        <f>IF(#REF!&gt;0,#REF!,0)</f>
        <v>#REF!</v>
      </c>
      <c r="N128" s="205" t="e">
        <f t="shared" si="57"/>
        <v>#REF!</v>
      </c>
      <c r="O128" s="212">
        <f t="shared" si="35"/>
        <v>0</v>
      </c>
      <c r="P128" s="206"/>
    </row>
    <row r="129" spans="1:16" ht="12.75" x14ac:dyDescent="0.2">
      <c r="A129" s="224" t="s">
        <v>426</v>
      </c>
      <c r="B129" s="200" t="s">
        <v>96</v>
      </c>
      <c r="C129" s="203" t="s">
        <v>95</v>
      </c>
      <c r="D129" s="204">
        <f>D130</f>
        <v>4</v>
      </c>
      <c r="E129" s="210">
        <v>344.09000000000003</v>
      </c>
      <c r="F129" s="248">
        <f>'.'!AY126</f>
        <v>0.35117999999999999</v>
      </c>
      <c r="G129" s="202">
        <v>318.57900000000001</v>
      </c>
      <c r="H129" s="203">
        <v>1.5</v>
      </c>
      <c r="I129" s="202">
        <v>0</v>
      </c>
      <c r="J129" s="250">
        <f>'.'!H126</f>
        <v>0.18924100000000002</v>
      </c>
      <c r="K129" s="205" t="e">
        <f>IF(#REF!&gt;0,#REF!,0)</f>
        <v>#REF!</v>
      </c>
      <c r="L129" s="205" t="e">
        <f>IF(K129&gt;0,1,0)</f>
        <v>#REF!</v>
      </c>
      <c r="M129" s="205" t="e">
        <f>IF(#REF!&gt;0,#REF!,0)</f>
        <v>#REF!</v>
      </c>
      <c r="N129" s="205" t="e">
        <f>IF(M129&gt;0,1,0)</f>
        <v>#REF!</v>
      </c>
      <c r="O129" s="212">
        <f t="shared" si="35"/>
        <v>0.16193899999999997</v>
      </c>
      <c r="P129" s="206"/>
    </row>
    <row r="130" spans="1:16" ht="12.75" x14ac:dyDescent="0.2">
      <c r="A130" s="224" t="s">
        <v>426</v>
      </c>
      <c r="B130" s="200" t="str">
        <f>IF(D130+G130&gt;0,B129,"")</f>
        <v>Вельск, ул.Горького-1</v>
      </c>
      <c r="C130" s="203" t="str">
        <f>IF(G130+I130&gt;0,C129,"")</f>
        <v/>
      </c>
      <c r="D130" s="204">
        <v>4</v>
      </c>
      <c r="E130" s="210">
        <v>0</v>
      </c>
      <c r="F130" s="248">
        <f>'.'!AY127</f>
        <v>0</v>
      </c>
      <c r="G130" s="202">
        <v>0</v>
      </c>
      <c r="H130" s="203">
        <v>1.1000000000000001</v>
      </c>
      <c r="I130" s="202">
        <v>0</v>
      </c>
      <c r="J130" s="250">
        <f>'.'!H127</f>
        <v>0</v>
      </c>
      <c r="K130" s="205" t="e">
        <f>IF(#REF!&gt;0,#REF!,0)</f>
        <v>#REF!</v>
      </c>
      <c r="L130" s="205" t="e">
        <f t="shared" ref="L130:L132" si="58">IF(K130&gt;0,1,0)</f>
        <v>#REF!</v>
      </c>
      <c r="M130" s="205" t="e">
        <f>IF(#REF!&gt;0,#REF!,0)</f>
        <v>#REF!</v>
      </c>
      <c r="N130" s="205" t="e">
        <f t="shared" ref="N130:N132" si="59">IF(M130&gt;0,1,0)</f>
        <v>#REF!</v>
      </c>
      <c r="O130" s="212">
        <f t="shared" si="35"/>
        <v>0</v>
      </c>
      <c r="P130" s="206"/>
    </row>
    <row r="131" spans="1:16" ht="12.75" x14ac:dyDescent="0.2">
      <c r="A131" s="224" t="s">
        <v>426</v>
      </c>
      <c r="B131" s="200" t="str">
        <f>IF(D131+G131&gt;0,B129,"")</f>
        <v>Вельск, ул.Горького-1</v>
      </c>
      <c r="C131" s="203" t="str">
        <f>IF(G131+I131&gt;0,C129,"")</f>
        <v/>
      </c>
      <c r="D131" s="204">
        <f>D130</f>
        <v>4</v>
      </c>
      <c r="E131" s="210">
        <v>0</v>
      </c>
      <c r="F131" s="248">
        <f>'.'!AY128</f>
        <v>0</v>
      </c>
      <c r="G131" s="202">
        <v>0</v>
      </c>
      <c r="H131" s="203">
        <v>1.5</v>
      </c>
      <c r="I131" s="202">
        <v>0</v>
      </c>
      <c r="J131" s="250">
        <f>'.'!H128</f>
        <v>0</v>
      </c>
      <c r="K131" s="205" t="e">
        <f>IF(#REF!&gt;0,#REF!,0)</f>
        <v>#REF!</v>
      </c>
      <c r="L131" s="205" t="e">
        <f t="shared" si="58"/>
        <v>#REF!</v>
      </c>
      <c r="M131" s="205" t="e">
        <f>IF(#REF!&gt;0,#REF!,0)</f>
        <v>#REF!</v>
      </c>
      <c r="N131" s="205" t="e">
        <f t="shared" si="59"/>
        <v>#REF!</v>
      </c>
      <c r="O131" s="212">
        <f t="shared" si="35"/>
        <v>0</v>
      </c>
      <c r="P131" s="206"/>
    </row>
    <row r="132" spans="1:16" ht="12.75" x14ac:dyDescent="0.2">
      <c r="A132" s="224" t="s">
        <v>426</v>
      </c>
      <c r="B132" s="200" t="str">
        <f>IF(D132+G132&gt;0,B129,"")</f>
        <v>Вельск, ул.Горького-1</v>
      </c>
      <c r="C132" s="203" t="str">
        <f>IF(G132+I132&gt;0,C129,"")</f>
        <v/>
      </c>
      <c r="D132" s="204">
        <f>D130</f>
        <v>4</v>
      </c>
      <c r="E132" s="210">
        <v>0</v>
      </c>
      <c r="F132" s="248">
        <f>'.'!AY129</f>
        <v>0</v>
      </c>
      <c r="G132" s="202">
        <v>0</v>
      </c>
      <c r="H132" s="203">
        <v>1.1000000000000001</v>
      </c>
      <c r="I132" s="202">
        <v>0</v>
      </c>
      <c r="J132" s="250">
        <f>'.'!H129</f>
        <v>0</v>
      </c>
      <c r="K132" s="205" t="e">
        <f>IF(#REF!&gt;0,#REF!,0)</f>
        <v>#REF!</v>
      </c>
      <c r="L132" s="205" t="e">
        <f t="shared" si="58"/>
        <v>#REF!</v>
      </c>
      <c r="M132" s="205" t="e">
        <f>IF(#REF!&gt;0,#REF!,0)</f>
        <v>#REF!</v>
      </c>
      <c r="N132" s="205" t="e">
        <f t="shared" si="59"/>
        <v>#REF!</v>
      </c>
      <c r="O132" s="212">
        <f t="shared" si="35"/>
        <v>0</v>
      </c>
      <c r="P132" s="206"/>
    </row>
    <row r="133" spans="1:16" ht="12.75" x14ac:dyDescent="0.2">
      <c r="A133" s="224" t="s">
        <v>426</v>
      </c>
      <c r="B133" s="200" t="s">
        <v>99</v>
      </c>
      <c r="C133" s="203" t="s">
        <v>95</v>
      </c>
      <c r="D133" s="204">
        <f>D134</f>
        <v>5</v>
      </c>
      <c r="E133" s="210">
        <v>61.080000000000005</v>
      </c>
      <c r="F133" s="248">
        <f>'.'!AY130</f>
        <v>7.8810000000000005E-2</v>
      </c>
      <c r="G133" s="202">
        <v>21.8</v>
      </c>
      <c r="H133" s="203">
        <v>1.5</v>
      </c>
      <c r="I133" s="202">
        <v>0</v>
      </c>
      <c r="J133" s="250">
        <f>'.'!H130</f>
        <v>2.1794000000000001E-2</v>
      </c>
      <c r="K133" s="205" t="e">
        <f>IF(#REF!&gt;0,#REF!,0)</f>
        <v>#REF!</v>
      </c>
      <c r="L133" s="205" t="e">
        <f>IF(K133&gt;0,1,0)</f>
        <v>#REF!</v>
      </c>
      <c r="M133" s="205" t="e">
        <f>IF(#REF!&gt;0,#REF!,0)</f>
        <v>#REF!</v>
      </c>
      <c r="N133" s="205" t="e">
        <f>IF(M133&gt;0,1,0)</f>
        <v>#REF!</v>
      </c>
      <c r="O133" s="212">
        <f t="shared" si="35"/>
        <v>5.7016000000000004E-2</v>
      </c>
      <c r="P133" s="206"/>
    </row>
    <row r="134" spans="1:16" ht="12.75" x14ac:dyDescent="0.2">
      <c r="A134" s="224" t="s">
        <v>426</v>
      </c>
      <c r="B134" s="200" t="str">
        <f>IF(D134+G134&gt;0,B133,"")</f>
        <v>Вельск, ул.Набережная, кот."Терапия"</v>
      </c>
      <c r="C134" s="203" t="str">
        <f>IF(G134+I134&gt;0,C133,"")</f>
        <v/>
      </c>
      <c r="D134" s="204">
        <v>5</v>
      </c>
      <c r="E134" s="210">
        <v>0</v>
      </c>
      <c r="F134" s="248">
        <f>'.'!AY131</f>
        <v>0</v>
      </c>
      <c r="G134" s="202">
        <v>0</v>
      </c>
      <c r="H134" s="203">
        <v>1.1000000000000001</v>
      </c>
      <c r="I134" s="202">
        <v>0</v>
      </c>
      <c r="J134" s="250">
        <f>'.'!H131</f>
        <v>0</v>
      </c>
      <c r="K134" s="205" t="e">
        <f>IF(#REF!&gt;0,#REF!,0)</f>
        <v>#REF!</v>
      </c>
      <c r="L134" s="205" t="e">
        <f t="shared" ref="L134:L136" si="60">IF(K134&gt;0,1,0)</f>
        <v>#REF!</v>
      </c>
      <c r="M134" s="205" t="e">
        <f>IF(#REF!&gt;0,#REF!,0)</f>
        <v>#REF!</v>
      </c>
      <c r="N134" s="205" t="e">
        <f t="shared" ref="N134:N136" si="61">IF(M134&gt;0,1,0)</f>
        <v>#REF!</v>
      </c>
      <c r="O134" s="212">
        <f t="shared" si="35"/>
        <v>0</v>
      </c>
      <c r="P134" s="206"/>
    </row>
    <row r="135" spans="1:16" ht="12.75" x14ac:dyDescent="0.2">
      <c r="A135" s="224" t="s">
        <v>426</v>
      </c>
      <c r="B135" s="200" t="str">
        <f>IF(D135+G135&gt;0,B133,"")</f>
        <v>Вельск, ул.Набережная, кот."Терапия"</v>
      </c>
      <c r="C135" s="203" t="str">
        <f>IF(G135+I135&gt;0,C133,"")</f>
        <v/>
      </c>
      <c r="D135" s="204">
        <f>D134</f>
        <v>5</v>
      </c>
      <c r="E135" s="210">
        <v>0</v>
      </c>
      <c r="F135" s="248">
        <f>'.'!AY132</f>
        <v>0</v>
      </c>
      <c r="G135" s="202">
        <v>0</v>
      </c>
      <c r="H135" s="203">
        <v>1.5</v>
      </c>
      <c r="I135" s="202">
        <v>0</v>
      </c>
      <c r="J135" s="250">
        <f>'.'!H132</f>
        <v>0</v>
      </c>
      <c r="K135" s="205" t="e">
        <f>IF(#REF!&gt;0,#REF!,0)</f>
        <v>#REF!</v>
      </c>
      <c r="L135" s="205" t="e">
        <f t="shared" si="60"/>
        <v>#REF!</v>
      </c>
      <c r="M135" s="205" t="e">
        <f>IF(#REF!&gt;0,#REF!,0)</f>
        <v>#REF!</v>
      </c>
      <c r="N135" s="205" t="e">
        <f t="shared" si="61"/>
        <v>#REF!</v>
      </c>
      <c r="O135" s="212">
        <f t="shared" si="35"/>
        <v>0</v>
      </c>
      <c r="P135" s="206"/>
    </row>
    <row r="136" spans="1:16" ht="12.75" x14ac:dyDescent="0.2">
      <c r="A136" s="224" t="s">
        <v>426</v>
      </c>
      <c r="B136" s="200" t="str">
        <f>IF(D136+G136&gt;0,B133,"")</f>
        <v>Вельск, ул.Набережная, кот."Терапия"</v>
      </c>
      <c r="C136" s="203" t="str">
        <f>IF(G136+I136&gt;0,C133,"")</f>
        <v/>
      </c>
      <c r="D136" s="204">
        <f>D134</f>
        <v>5</v>
      </c>
      <c r="E136" s="210">
        <v>0</v>
      </c>
      <c r="F136" s="248">
        <f>'.'!AY133</f>
        <v>0</v>
      </c>
      <c r="G136" s="202">
        <v>0</v>
      </c>
      <c r="H136" s="203">
        <v>1.1000000000000001</v>
      </c>
      <c r="I136" s="202">
        <v>0</v>
      </c>
      <c r="J136" s="250">
        <f>'.'!H133</f>
        <v>0</v>
      </c>
      <c r="K136" s="205" t="e">
        <f>IF(#REF!&gt;0,#REF!,0)</f>
        <v>#REF!</v>
      </c>
      <c r="L136" s="205" t="e">
        <f t="shared" si="60"/>
        <v>#REF!</v>
      </c>
      <c r="M136" s="205" t="e">
        <f>IF(#REF!&gt;0,#REF!,0)</f>
        <v>#REF!</v>
      </c>
      <c r="N136" s="205" t="e">
        <f t="shared" si="61"/>
        <v>#REF!</v>
      </c>
      <c r="O136" s="212">
        <f t="shared" si="35"/>
        <v>0</v>
      </c>
      <c r="P136" s="206"/>
    </row>
    <row r="137" spans="1:16" ht="12.75" x14ac:dyDescent="0.2">
      <c r="A137" s="224" t="s">
        <v>426</v>
      </c>
      <c r="B137" s="200" t="s">
        <v>46</v>
      </c>
      <c r="C137" s="203" t="s">
        <v>100</v>
      </c>
      <c r="D137" s="204">
        <f>D138</f>
        <v>6</v>
      </c>
      <c r="E137" s="210">
        <v>3</v>
      </c>
      <c r="F137" s="248">
        <f>'.'!AY134</f>
        <v>2E-3</v>
      </c>
      <c r="G137" s="202">
        <v>1.59</v>
      </c>
      <c r="H137" s="203">
        <v>1.5</v>
      </c>
      <c r="I137" s="202">
        <v>0</v>
      </c>
      <c r="J137" s="250">
        <f>'.'!H134</f>
        <v>1.799E-3</v>
      </c>
      <c r="K137" s="205" t="e">
        <f>IF(#REF!&gt;0,#REF!,0)</f>
        <v>#REF!</v>
      </c>
      <c r="L137" s="205" t="e">
        <f>IF(K137&gt;0,1,0)</f>
        <v>#REF!</v>
      </c>
      <c r="M137" s="205" t="e">
        <f>IF(#REF!&gt;0,#REF!,0)</f>
        <v>#REF!</v>
      </c>
      <c r="N137" s="205" t="e">
        <f>IF(M137&gt;0,1,0)</f>
        <v>#REF!</v>
      </c>
      <c r="O137" s="212">
        <f t="shared" si="35"/>
        <v>2.0100000000000001E-4</v>
      </c>
      <c r="P137" s="206"/>
    </row>
    <row r="138" spans="1:16" ht="12.75" x14ac:dyDescent="0.2">
      <c r="A138" s="224" t="s">
        <v>426</v>
      </c>
      <c r="B138" s="200" t="str">
        <f>IF(D138+G138&gt;0,B137,"")</f>
        <v/>
      </c>
      <c r="C138" s="203" t="str">
        <f>IF(G138+I138&gt;0,C137,"")</f>
        <v/>
      </c>
      <c r="D138" s="204">
        <v>6</v>
      </c>
      <c r="E138" s="210">
        <v>0</v>
      </c>
      <c r="F138" s="248">
        <f>'.'!AY135</f>
        <v>0</v>
      </c>
      <c r="G138" s="202">
        <v>0</v>
      </c>
      <c r="H138" s="203">
        <v>1.1000000000000001</v>
      </c>
      <c r="I138" s="202">
        <v>0</v>
      </c>
      <c r="J138" s="250">
        <f>'.'!H135</f>
        <v>0</v>
      </c>
      <c r="K138" s="205" t="e">
        <f>IF(#REF!&gt;0,#REF!,0)</f>
        <v>#REF!</v>
      </c>
      <c r="L138" s="205" t="e">
        <f t="shared" ref="L138:L140" si="62">IF(K138&gt;0,1,0)</f>
        <v>#REF!</v>
      </c>
      <c r="M138" s="205" t="e">
        <f>IF(#REF!&gt;0,#REF!,0)</f>
        <v>#REF!</v>
      </c>
      <c r="N138" s="205" t="e">
        <f t="shared" ref="N138:N140" si="63">IF(M138&gt;0,1,0)</f>
        <v>#REF!</v>
      </c>
      <c r="O138" s="212">
        <f t="shared" si="35"/>
        <v>0</v>
      </c>
      <c r="P138" s="206"/>
    </row>
    <row r="139" spans="1:16" ht="12.75" x14ac:dyDescent="0.2">
      <c r="A139" s="224" t="s">
        <v>426</v>
      </c>
      <c r="B139" s="200" t="str">
        <f>IF(D139+G139&gt;0,B137,"")</f>
        <v/>
      </c>
      <c r="C139" s="203" t="str">
        <f>IF(G139+I139&gt;0,C137,"")</f>
        <v/>
      </c>
      <c r="D139" s="204">
        <f>D138</f>
        <v>6</v>
      </c>
      <c r="E139" s="210">
        <v>0</v>
      </c>
      <c r="F139" s="248">
        <f>'.'!AY136</f>
        <v>0</v>
      </c>
      <c r="G139" s="202">
        <v>0</v>
      </c>
      <c r="H139" s="203">
        <v>1.5</v>
      </c>
      <c r="I139" s="202">
        <v>0</v>
      </c>
      <c r="J139" s="250">
        <f>'.'!H136</f>
        <v>0</v>
      </c>
      <c r="K139" s="205" t="e">
        <f>IF(#REF!&gt;0,#REF!,0)</f>
        <v>#REF!</v>
      </c>
      <c r="L139" s="205" t="e">
        <f t="shared" si="62"/>
        <v>#REF!</v>
      </c>
      <c r="M139" s="205" t="e">
        <f>IF(#REF!&gt;0,#REF!,0)</f>
        <v>#REF!</v>
      </c>
      <c r="N139" s="205" t="e">
        <f t="shared" si="63"/>
        <v>#REF!</v>
      </c>
      <c r="O139" s="212">
        <f t="shared" si="35"/>
        <v>0</v>
      </c>
      <c r="P139" s="206"/>
    </row>
    <row r="140" spans="1:16" ht="12.75" x14ac:dyDescent="0.2">
      <c r="A140" s="224" t="s">
        <v>426</v>
      </c>
      <c r="B140" s="200" t="str">
        <f>IF(D140+G140&gt;0,B137,"")</f>
        <v/>
      </c>
      <c r="C140" s="203" t="str">
        <f>IF(G140+I140&gt;0,C137,"")</f>
        <v/>
      </c>
      <c r="D140" s="204">
        <f>D138</f>
        <v>6</v>
      </c>
      <c r="E140" s="210">
        <v>0</v>
      </c>
      <c r="F140" s="248">
        <f>'.'!AY137</f>
        <v>0</v>
      </c>
      <c r="G140" s="202">
        <v>0</v>
      </c>
      <c r="H140" s="203">
        <v>1.1000000000000001</v>
      </c>
      <c r="I140" s="202">
        <v>0</v>
      </c>
      <c r="J140" s="250">
        <f>'.'!H137</f>
        <v>0</v>
      </c>
      <c r="K140" s="205" t="e">
        <f>IF(#REF!&gt;0,#REF!,0)</f>
        <v>#REF!</v>
      </c>
      <c r="L140" s="205" t="e">
        <f t="shared" si="62"/>
        <v>#REF!</v>
      </c>
      <c r="M140" s="205" t="e">
        <f>IF(#REF!&gt;0,#REF!,0)</f>
        <v>#REF!</v>
      </c>
      <c r="N140" s="205" t="e">
        <f t="shared" si="63"/>
        <v>#REF!</v>
      </c>
      <c r="O140" s="212">
        <f t="shared" si="35"/>
        <v>0</v>
      </c>
      <c r="P140" s="206"/>
    </row>
    <row r="141" spans="1:16" ht="12.75" x14ac:dyDescent="0.2">
      <c r="A141" s="224" t="s">
        <v>426</v>
      </c>
      <c r="B141" s="200" t="s">
        <v>397</v>
      </c>
      <c r="C141" s="203" t="s">
        <v>102</v>
      </c>
      <c r="D141" s="204">
        <f>D142</f>
        <v>6</v>
      </c>
      <c r="E141" s="210">
        <v>7.2</v>
      </c>
      <c r="F141" s="248">
        <f>'.'!AY138</f>
        <v>1.04E-2</v>
      </c>
      <c r="G141" s="202">
        <v>3.8</v>
      </c>
      <c r="H141" s="203">
        <v>1.5</v>
      </c>
      <c r="I141" s="202">
        <v>0</v>
      </c>
      <c r="J141" s="250">
        <f>'.'!H138</f>
        <v>5.9649999999999998E-3</v>
      </c>
      <c r="K141" s="205" t="e">
        <f>IF(#REF!&gt;0,#REF!,0)</f>
        <v>#REF!</v>
      </c>
      <c r="L141" s="205" t="e">
        <f>IF(K141&gt;0,1,0)</f>
        <v>#REF!</v>
      </c>
      <c r="M141" s="205" t="e">
        <f>IF(#REF!&gt;0,#REF!,0)</f>
        <v>#REF!</v>
      </c>
      <c r="N141" s="205" t="e">
        <f>IF(M141&gt;0,1,0)</f>
        <v>#REF!</v>
      </c>
      <c r="O141" s="212">
        <f t="shared" si="35"/>
        <v>4.4349999999999997E-3</v>
      </c>
      <c r="P141" s="206"/>
    </row>
    <row r="142" spans="1:16" ht="12.75" x14ac:dyDescent="0.2">
      <c r="A142" s="224" t="s">
        <v>426</v>
      </c>
      <c r="B142" s="200" t="str">
        <f>IF(D142+G142&gt;0,B141,"")</f>
        <v>Вельск, (ул.1 мая-4 + ул.Ленина-42)</v>
      </c>
      <c r="C142" s="203" t="str">
        <f>IF(G142+I142&gt;0,C141,"")</f>
        <v/>
      </c>
      <c r="D142" s="204">
        <v>6</v>
      </c>
      <c r="E142" s="210">
        <v>0</v>
      </c>
      <c r="F142" s="248">
        <f>'.'!AY139</f>
        <v>0</v>
      </c>
      <c r="G142" s="202">
        <v>0</v>
      </c>
      <c r="H142" s="203">
        <v>1.1000000000000001</v>
      </c>
      <c r="I142" s="202">
        <v>0</v>
      </c>
      <c r="J142" s="250">
        <f>'.'!H139</f>
        <v>0</v>
      </c>
      <c r="K142" s="205" t="e">
        <f>IF(#REF!&gt;0,#REF!,0)</f>
        <v>#REF!</v>
      </c>
      <c r="L142" s="205" t="e">
        <f t="shared" ref="L142:L144" si="64">IF(K142&gt;0,1,0)</f>
        <v>#REF!</v>
      </c>
      <c r="M142" s="205" t="e">
        <f>IF(#REF!&gt;0,#REF!,0)</f>
        <v>#REF!</v>
      </c>
      <c r="N142" s="205" t="e">
        <f t="shared" ref="N142:N144" si="65">IF(M142&gt;0,1,0)</f>
        <v>#REF!</v>
      </c>
      <c r="O142" s="212">
        <f t="shared" si="35"/>
        <v>0</v>
      </c>
      <c r="P142" s="206"/>
    </row>
    <row r="143" spans="1:16" ht="12.75" x14ac:dyDescent="0.2">
      <c r="A143" s="224" t="s">
        <v>426</v>
      </c>
      <c r="B143" s="200" t="str">
        <f>IF(D143+G143&gt;0,B141,"")</f>
        <v>Вельск, (ул.1 мая-4 + ул.Ленина-42)</v>
      </c>
      <c r="C143" s="203" t="str">
        <f>IF(G143+I143&gt;0,C141,"")</f>
        <v/>
      </c>
      <c r="D143" s="204">
        <f>D142</f>
        <v>6</v>
      </c>
      <c r="E143" s="210">
        <v>0</v>
      </c>
      <c r="F143" s="248">
        <f>'.'!AY140</f>
        <v>0</v>
      </c>
      <c r="G143" s="202">
        <v>0</v>
      </c>
      <c r="H143" s="203">
        <v>1.5</v>
      </c>
      <c r="I143" s="202">
        <v>0</v>
      </c>
      <c r="J143" s="250">
        <f>'.'!H140</f>
        <v>0</v>
      </c>
      <c r="K143" s="205" t="e">
        <f>IF(#REF!&gt;0,#REF!,0)</f>
        <v>#REF!</v>
      </c>
      <c r="L143" s="205" t="e">
        <f t="shared" si="64"/>
        <v>#REF!</v>
      </c>
      <c r="M143" s="205" t="e">
        <f>IF(#REF!&gt;0,#REF!,0)</f>
        <v>#REF!</v>
      </c>
      <c r="N143" s="205" t="e">
        <f t="shared" si="65"/>
        <v>#REF!</v>
      </c>
      <c r="O143" s="212">
        <f t="shared" si="35"/>
        <v>0</v>
      </c>
      <c r="P143" s="206"/>
    </row>
    <row r="144" spans="1:16" ht="12.75" x14ac:dyDescent="0.2">
      <c r="A144" s="224" t="s">
        <v>426</v>
      </c>
      <c r="B144" s="200" t="str">
        <f>IF(D144+G144&gt;0,B141,"")</f>
        <v>Вельск, (ул.1 мая-4 + ул.Ленина-42)</v>
      </c>
      <c r="C144" s="203" t="str">
        <f>IF(G144+I144&gt;0,C141,"")</f>
        <v/>
      </c>
      <c r="D144" s="204">
        <f>D142</f>
        <v>6</v>
      </c>
      <c r="E144" s="210">
        <v>0</v>
      </c>
      <c r="F144" s="248">
        <f>'.'!AY141</f>
        <v>0</v>
      </c>
      <c r="G144" s="202">
        <v>0</v>
      </c>
      <c r="H144" s="203">
        <v>1.1000000000000001</v>
      </c>
      <c r="I144" s="202">
        <v>0</v>
      </c>
      <c r="J144" s="250">
        <f>'.'!H141</f>
        <v>0</v>
      </c>
      <c r="K144" s="205" t="e">
        <f>IF(#REF!&gt;0,#REF!,0)</f>
        <v>#REF!</v>
      </c>
      <c r="L144" s="205" t="e">
        <f t="shared" si="64"/>
        <v>#REF!</v>
      </c>
      <c r="M144" s="205" t="e">
        <f>IF(#REF!&gt;0,#REF!,0)</f>
        <v>#REF!</v>
      </c>
      <c r="N144" s="205" t="e">
        <f t="shared" si="65"/>
        <v>#REF!</v>
      </c>
      <c r="O144" s="212">
        <f t="shared" si="35"/>
        <v>0</v>
      </c>
      <c r="P144" s="206"/>
    </row>
    <row r="145" spans="1:16" ht="12.75" x14ac:dyDescent="0.2">
      <c r="A145" s="224" t="s">
        <v>426</v>
      </c>
      <c r="B145" s="200" t="s">
        <v>104</v>
      </c>
      <c r="C145" s="203" t="s">
        <v>102</v>
      </c>
      <c r="D145" s="204">
        <f>D146</f>
        <v>7</v>
      </c>
      <c r="E145" s="210">
        <v>0.8</v>
      </c>
      <c r="F145" s="248">
        <f>'.'!AY142</f>
        <v>1.1999999999999999E-3</v>
      </c>
      <c r="G145" s="202">
        <v>0.49399999999999999</v>
      </c>
      <c r="H145" s="203">
        <v>1.5</v>
      </c>
      <c r="I145" s="202">
        <v>0</v>
      </c>
      <c r="J145" s="250">
        <f>'.'!H142</f>
        <v>9.7399999999999993E-4</v>
      </c>
      <c r="K145" s="205" t="e">
        <f>IF(#REF!&gt;0,#REF!,0)</f>
        <v>#REF!</v>
      </c>
      <c r="L145" s="205" t="e">
        <f>IF(K145&gt;0,1,0)</f>
        <v>#REF!</v>
      </c>
      <c r="M145" s="205" t="e">
        <f>IF(#REF!&gt;0,#REF!,0)</f>
        <v>#REF!</v>
      </c>
      <c r="N145" s="205" t="e">
        <f>IF(M145&gt;0,1,0)</f>
        <v>#REF!</v>
      </c>
      <c r="O145" s="212">
        <f t="shared" si="35"/>
        <v>2.2599999999999996E-4</v>
      </c>
      <c r="P145" s="206"/>
    </row>
    <row r="146" spans="1:16" ht="12.75" x14ac:dyDescent="0.2">
      <c r="A146" s="224" t="s">
        <v>426</v>
      </c>
      <c r="B146" s="200" t="str">
        <f>IF(D146+G146&gt;0,B145,"")</f>
        <v>Вельск, ул.Фефилова-66</v>
      </c>
      <c r="C146" s="203" t="str">
        <f>IF(G146+I146&gt;0,C145,"")</f>
        <v/>
      </c>
      <c r="D146" s="204">
        <v>7</v>
      </c>
      <c r="E146" s="210">
        <v>0</v>
      </c>
      <c r="F146" s="248">
        <f>'.'!AY143</f>
        <v>0</v>
      </c>
      <c r="G146" s="202">
        <v>0</v>
      </c>
      <c r="H146" s="203">
        <v>1.1000000000000001</v>
      </c>
      <c r="I146" s="202">
        <v>0</v>
      </c>
      <c r="J146" s="250">
        <f>'.'!H143</f>
        <v>0</v>
      </c>
      <c r="K146" s="205" t="e">
        <f>IF(#REF!&gt;0,#REF!,0)</f>
        <v>#REF!</v>
      </c>
      <c r="L146" s="205" t="e">
        <f t="shared" ref="L146:L148" si="66">IF(K146&gt;0,1,0)</f>
        <v>#REF!</v>
      </c>
      <c r="M146" s="205" t="e">
        <f>IF(#REF!&gt;0,#REF!,0)</f>
        <v>#REF!</v>
      </c>
      <c r="N146" s="205" t="e">
        <f t="shared" ref="N146:N148" si="67">IF(M146&gt;0,1,0)</f>
        <v>#REF!</v>
      </c>
      <c r="O146" s="212">
        <f t="shared" si="35"/>
        <v>0</v>
      </c>
      <c r="P146" s="206"/>
    </row>
    <row r="147" spans="1:16" ht="12.75" x14ac:dyDescent="0.2">
      <c r="A147" s="224" t="s">
        <v>426</v>
      </c>
      <c r="B147" s="200" t="str">
        <f>IF(D147+G147&gt;0,B145,"")</f>
        <v>Вельск, ул.Фефилова-66</v>
      </c>
      <c r="C147" s="203" t="str">
        <f>IF(G147+I147&gt;0,C145,"")</f>
        <v/>
      </c>
      <c r="D147" s="204">
        <f>D146</f>
        <v>7</v>
      </c>
      <c r="E147" s="210">
        <v>0</v>
      </c>
      <c r="F147" s="248">
        <f>'.'!AY144</f>
        <v>0</v>
      </c>
      <c r="G147" s="202">
        <v>0</v>
      </c>
      <c r="H147" s="203">
        <v>1.5</v>
      </c>
      <c r="I147" s="202">
        <v>0</v>
      </c>
      <c r="J147" s="250">
        <f>'.'!H144</f>
        <v>0</v>
      </c>
      <c r="K147" s="205" t="e">
        <f>IF(#REF!&gt;0,#REF!,0)</f>
        <v>#REF!</v>
      </c>
      <c r="L147" s="205" t="e">
        <f t="shared" si="66"/>
        <v>#REF!</v>
      </c>
      <c r="M147" s="205" t="e">
        <f>IF(#REF!&gt;0,#REF!,0)</f>
        <v>#REF!</v>
      </c>
      <c r="N147" s="205" t="e">
        <f t="shared" si="67"/>
        <v>#REF!</v>
      </c>
      <c r="O147" s="212">
        <f t="shared" si="35"/>
        <v>0</v>
      </c>
      <c r="P147" s="206"/>
    </row>
    <row r="148" spans="1:16" ht="12.75" x14ac:dyDescent="0.2">
      <c r="A148" s="224" t="s">
        <v>426</v>
      </c>
      <c r="B148" s="200" t="str">
        <f>IF(D148+G148&gt;0,B145,"")</f>
        <v>Вельск, ул.Фефилова-66</v>
      </c>
      <c r="C148" s="203" t="str">
        <f>IF(G148+I148&gt;0,C145,"")</f>
        <v/>
      </c>
      <c r="D148" s="204">
        <f>D146</f>
        <v>7</v>
      </c>
      <c r="E148" s="210">
        <v>0</v>
      </c>
      <c r="F148" s="248">
        <f>'.'!AY145</f>
        <v>0</v>
      </c>
      <c r="G148" s="202">
        <v>0</v>
      </c>
      <c r="H148" s="203">
        <v>1.1000000000000001</v>
      </c>
      <c r="I148" s="202">
        <v>0</v>
      </c>
      <c r="J148" s="250">
        <f>'.'!H145</f>
        <v>0</v>
      </c>
      <c r="K148" s="205" t="e">
        <f>IF(#REF!&gt;0,#REF!,0)</f>
        <v>#REF!</v>
      </c>
      <c r="L148" s="205" t="e">
        <f t="shared" si="66"/>
        <v>#REF!</v>
      </c>
      <c r="M148" s="205" t="e">
        <f>IF(#REF!&gt;0,#REF!,0)</f>
        <v>#REF!</v>
      </c>
      <c r="N148" s="205" t="e">
        <f t="shared" si="67"/>
        <v>#REF!</v>
      </c>
      <c r="O148" s="212">
        <f t="shared" ref="O148:O211" si="68">F148-J148</f>
        <v>0</v>
      </c>
      <c r="P148" s="206"/>
    </row>
    <row r="149" spans="1:16" ht="12.75" x14ac:dyDescent="0.2">
      <c r="A149" s="224" t="s">
        <v>426</v>
      </c>
      <c r="B149" s="200" t="s">
        <v>106</v>
      </c>
      <c r="C149" s="203" t="s">
        <v>105</v>
      </c>
      <c r="D149" s="204">
        <f>D150</f>
        <v>6</v>
      </c>
      <c r="E149" s="210">
        <v>1.2</v>
      </c>
      <c r="F149" s="248">
        <f>'.'!AY146</f>
        <v>2E-3</v>
      </c>
      <c r="G149" s="202">
        <v>1.32</v>
      </c>
      <c r="H149" s="203">
        <v>1.5</v>
      </c>
      <c r="I149" s="202">
        <v>0</v>
      </c>
      <c r="J149" s="250">
        <f>'.'!H146</f>
        <v>2.2000000000000001E-3</v>
      </c>
      <c r="K149" s="205" t="e">
        <f>IF(#REF!&gt;0,#REF!,0)</f>
        <v>#REF!</v>
      </c>
      <c r="L149" s="205" t="e">
        <f>IF(K149&gt;0,1,0)</f>
        <v>#REF!</v>
      </c>
      <c r="M149" s="205" t="e">
        <f>IF(#REF!&gt;0,#REF!,0)</f>
        <v>#REF!</v>
      </c>
      <c r="N149" s="205" t="e">
        <f>IF(M149&gt;0,1,0)</f>
        <v>#REF!</v>
      </c>
      <c r="O149" s="212">
        <f t="shared" si="68"/>
        <v>-2.0000000000000009E-4</v>
      </c>
      <c r="P149" s="206"/>
    </row>
    <row r="150" spans="1:16" ht="12.75" x14ac:dyDescent="0.2">
      <c r="A150" s="224" t="s">
        <v>426</v>
      </c>
      <c r="B150" s="200" t="str">
        <f>IF(D150+G150&gt;0,B149,"")</f>
        <v>Вельск, ул.Горького-20</v>
      </c>
      <c r="C150" s="203" t="str">
        <f>IF(G150+I150&gt;0,C149,"")</f>
        <v/>
      </c>
      <c r="D150" s="204">
        <v>6</v>
      </c>
      <c r="E150" s="210">
        <v>0</v>
      </c>
      <c r="F150" s="248">
        <f>'.'!AY147</f>
        <v>0</v>
      </c>
      <c r="G150" s="202">
        <v>0</v>
      </c>
      <c r="H150" s="203">
        <v>1.1000000000000001</v>
      </c>
      <c r="I150" s="202">
        <v>0</v>
      </c>
      <c r="J150" s="250">
        <f>'.'!H147</f>
        <v>0</v>
      </c>
      <c r="K150" s="205" t="e">
        <f>IF(#REF!&gt;0,#REF!,0)</f>
        <v>#REF!</v>
      </c>
      <c r="L150" s="205" t="e">
        <f t="shared" ref="L150:L152" si="69">IF(K150&gt;0,1,0)</f>
        <v>#REF!</v>
      </c>
      <c r="M150" s="205" t="e">
        <f>IF(#REF!&gt;0,#REF!,0)</f>
        <v>#REF!</v>
      </c>
      <c r="N150" s="205" t="e">
        <f t="shared" ref="N150:N152" si="70">IF(M150&gt;0,1,0)</f>
        <v>#REF!</v>
      </c>
      <c r="O150" s="212">
        <f t="shared" si="68"/>
        <v>0</v>
      </c>
      <c r="P150" s="206"/>
    </row>
    <row r="151" spans="1:16" ht="12.75" x14ac:dyDescent="0.2">
      <c r="A151" s="224" t="s">
        <v>426</v>
      </c>
      <c r="B151" s="200" t="str">
        <f>IF(D151+G151&gt;0,B149,"")</f>
        <v>Вельск, ул.Горького-20</v>
      </c>
      <c r="C151" s="203" t="str">
        <f>IF(G151+I151&gt;0,C149,"")</f>
        <v/>
      </c>
      <c r="D151" s="204">
        <f>D150</f>
        <v>6</v>
      </c>
      <c r="E151" s="210">
        <v>0</v>
      </c>
      <c r="F151" s="248">
        <f>'.'!AY148</f>
        <v>0</v>
      </c>
      <c r="G151" s="202">
        <v>0</v>
      </c>
      <c r="H151" s="203">
        <v>1.5</v>
      </c>
      <c r="I151" s="202">
        <v>0</v>
      </c>
      <c r="J151" s="250">
        <f>'.'!H148</f>
        <v>0</v>
      </c>
      <c r="K151" s="205" t="e">
        <f>IF(#REF!&gt;0,#REF!,0)</f>
        <v>#REF!</v>
      </c>
      <c r="L151" s="205" t="e">
        <f t="shared" si="69"/>
        <v>#REF!</v>
      </c>
      <c r="M151" s="205" t="e">
        <f>IF(#REF!&gt;0,#REF!,0)</f>
        <v>#REF!</v>
      </c>
      <c r="N151" s="205" t="e">
        <f t="shared" si="70"/>
        <v>#REF!</v>
      </c>
      <c r="O151" s="212">
        <f t="shared" si="68"/>
        <v>0</v>
      </c>
      <c r="P151" s="206"/>
    </row>
    <row r="152" spans="1:16" ht="12.75" x14ac:dyDescent="0.2">
      <c r="A152" s="224" t="s">
        <v>426</v>
      </c>
      <c r="B152" s="200" t="str">
        <f>IF(D152+G152&gt;0,B149,"")</f>
        <v>Вельск, ул.Горького-20</v>
      </c>
      <c r="C152" s="203" t="str">
        <f>IF(G152+I152&gt;0,C149,"")</f>
        <v/>
      </c>
      <c r="D152" s="204">
        <f>D150</f>
        <v>6</v>
      </c>
      <c r="E152" s="210">
        <v>0</v>
      </c>
      <c r="F152" s="248">
        <f>'.'!AY149</f>
        <v>0</v>
      </c>
      <c r="G152" s="202">
        <v>0</v>
      </c>
      <c r="H152" s="203">
        <v>1.1000000000000001</v>
      </c>
      <c r="I152" s="202">
        <v>0</v>
      </c>
      <c r="J152" s="250">
        <f>'.'!H149</f>
        <v>0</v>
      </c>
      <c r="K152" s="205" t="e">
        <f>IF(#REF!&gt;0,#REF!,0)</f>
        <v>#REF!</v>
      </c>
      <c r="L152" s="205" t="e">
        <f t="shared" si="69"/>
        <v>#REF!</v>
      </c>
      <c r="M152" s="205" t="e">
        <f>IF(#REF!&gt;0,#REF!,0)</f>
        <v>#REF!</v>
      </c>
      <c r="N152" s="205" t="e">
        <f t="shared" si="70"/>
        <v>#REF!</v>
      </c>
      <c r="O152" s="212">
        <f t="shared" si="68"/>
        <v>0</v>
      </c>
      <c r="P152" s="206"/>
    </row>
    <row r="153" spans="1:16" ht="12.75" x14ac:dyDescent="0.2">
      <c r="A153" s="224" t="s">
        <v>426</v>
      </c>
      <c r="B153" s="200" t="s">
        <v>106</v>
      </c>
      <c r="C153" s="203" t="s">
        <v>105</v>
      </c>
      <c r="D153" s="204">
        <f>D154</f>
        <v>6</v>
      </c>
      <c r="E153" s="210">
        <v>1</v>
      </c>
      <c r="F153" s="248">
        <f>'.'!AY150</f>
        <v>1.8E-3</v>
      </c>
      <c r="G153" s="202">
        <v>0.47799999999999998</v>
      </c>
      <c r="H153" s="203">
        <v>1.5</v>
      </c>
      <c r="I153" s="202">
        <v>0</v>
      </c>
      <c r="J153" s="250">
        <f>'.'!H150</f>
        <v>1.129E-3</v>
      </c>
      <c r="K153" s="205" t="e">
        <f>IF(#REF!&gt;0,#REF!,0)</f>
        <v>#REF!</v>
      </c>
      <c r="L153" s="205" t="e">
        <f>IF(K153&gt;0,1,0)</f>
        <v>#REF!</v>
      </c>
      <c r="M153" s="205" t="e">
        <f>IF(#REF!&gt;0,#REF!,0)</f>
        <v>#REF!</v>
      </c>
      <c r="N153" s="205" t="e">
        <f>IF(M153&gt;0,1,0)</f>
        <v>#REF!</v>
      </c>
      <c r="O153" s="212">
        <f t="shared" si="68"/>
        <v>6.7099999999999994E-4</v>
      </c>
      <c r="P153" s="206"/>
    </row>
    <row r="154" spans="1:16" ht="12.75" x14ac:dyDescent="0.2">
      <c r="A154" s="224" t="s">
        <v>426</v>
      </c>
      <c r="B154" s="200" t="str">
        <f>IF(D154+G154&gt;0,B153,"")</f>
        <v>Вельск, ул.Горького-20</v>
      </c>
      <c r="C154" s="203" t="str">
        <f>IF(G154+I154&gt;0,C153,"")</f>
        <v/>
      </c>
      <c r="D154" s="204">
        <v>6</v>
      </c>
      <c r="E154" s="210">
        <v>0</v>
      </c>
      <c r="F154" s="248">
        <f>'.'!AY151</f>
        <v>0</v>
      </c>
      <c r="G154" s="202">
        <v>0</v>
      </c>
      <c r="H154" s="203">
        <v>1.1000000000000001</v>
      </c>
      <c r="I154" s="202">
        <v>0</v>
      </c>
      <c r="J154" s="250">
        <f>'.'!H151</f>
        <v>0</v>
      </c>
      <c r="K154" s="205" t="e">
        <f>IF(#REF!&gt;0,#REF!,0)</f>
        <v>#REF!</v>
      </c>
      <c r="L154" s="205" t="e">
        <f t="shared" ref="L154:L156" si="71">IF(K154&gt;0,1,0)</f>
        <v>#REF!</v>
      </c>
      <c r="M154" s="205" t="e">
        <f>IF(#REF!&gt;0,#REF!,0)</f>
        <v>#REF!</v>
      </c>
      <c r="N154" s="205" t="e">
        <f t="shared" ref="N154:N156" si="72">IF(M154&gt;0,1,0)</f>
        <v>#REF!</v>
      </c>
      <c r="O154" s="212">
        <f t="shared" si="68"/>
        <v>0</v>
      </c>
      <c r="P154" s="206"/>
    </row>
    <row r="155" spans="1:16" ht="12.75" x14ac:dyDescent="0.2">
      <c r="A155" s="224" t="s">
        <v>426</v>
      </c>
      <c r="B155" s="200" t="str">
        <f>IF(D155+G155&gt;0,B153,"")</f>
        <v>Вельск, ул.Горького-20</v>
      </c>
      <c r="C155" s="203" t="str">
        <f>IF(G155+I155&gt;0,C153,"")</f>
        <v/>
      </c>
      <c r="D155" s="204">
        <f>D154</f>
        <v>6</v>
      </c>
      <c r="E155" s="210">
        <v>0</v>
      </c>
      <c r="F155" s="248">
        <f>'.'!AY152</f>
        <v>0</v>
      </c>
      <c r="G155" s="202">
        <v>0</v>
      </c>
      <c r="H155" s="203">
        <v>1.5</v>
      </c>
      <c r="I155" s="202">
        <v>0</v>
      </c>
      <c r="J155" s="250">
        <f>'.'!H152</f>
        <v>0</v>
      </c>
      <c r="K155" s="205" t="e">
        <f>IF(#REF!&gt;0,#REF!,0)</f>
        <v>#REF!</v>
      </c>
      <c r="L155" s="205" t="e">
        <f t="shared" si="71"/>
        <v>#REF!</v>
      </c>
      <c r="M155" s="205" t="e">
        <f>IF(#REF!&gt;0,#REF!,0)</f>
        <v>#REF!</v>
      </c>
      <c r="N155" s="205" t="e">
        <f t="shared" si="72"/>
        <v>#REF!</v>
      </c>
      <c r="O155" s="212">
        <f t="shared" si="68"/>
        <v>0</v>
      </c>
      <c r="P155" s="206"/>
    </row>
    <row r="156" spans="1:16" ht="12.75" x14ac:dyDescent="0.2">
      <c r="A156" s="224" t="s">
        <v>426</v>
      </c>
      <c r="B156" s="200" t="str">
        <f>IF(D156+G156&gt;0,B153,"")</f>
        <v>Вельск, ул.Горького-20</v>
      </c>
      <c r="C156" s="203" t="str">
        <f>IF(G156+I156&gt;0,C153,"")</f>
        <v/>
      </c>
      <c r="D156" s="204">
        <f>D154</f>
        <v>6</v>
      </c>
      <c r="E156" s="210">
        <v>0</v>
      </c>
      <c r="F156" s="248">
        <f>'.'!AY153</f>
        <v>0</v>
      </c>
      <c r="G156" s="202">
        <v>0</v>
      </c>
      <c r="H156" s="203">
        <v>1.1000000000000001</v>
      </c>
      <c r="I156" s="202">
        <v>0</v>
      </c>
      <c r="J156" s="250">
        <f>'.'!H153</f>
        <v>0</v>
      </c>
      <c r="K156" s="205" t="e">
        <f>IF(#REF!&gt;0,#REF!,0)</f>
        <v>#REF!</v>
      </c>
      <c r="L156" s="205" t="e">
        <f t="shared" si="71"/>
        <v>#REF!</v>
      </c>
      <c r="M156" s="205" t="e">
        <f>IF(#REF!&gt;0,#REF!,0)</f>
        <v>#REF!</v>
      </c>
      <c r="N156" s="205" t="e">
        <f t="shared" si="72"/>
        <v>#REF!</v>
      </c>
      <c r="O156" s="212">
        <f t="shared" si="68"/>
        <v>0</v>
      </c>
      <c r="P156" s="206"/>
    </row>
    <row r="157" spans="1:16" ht="12.75" x14ac:dyDescent="0.2">
      <c r="A157" s="224" t="s">
        <v>426</v>
      </c>
      <c r="B157" s="200" t="s">
        <v>46</v>
      </c>
      <c r="C157" s="203" t="s">
        <v>109</v>
      </c>
      <c r="D157" s="204">
        <f>D158</f>
        <v>6</v>
      </c>
      <c r="E157" s="210">
        <v>2</v>
      </c>
      <c r="F157" s="248">
        <f>'.'!AY154</f>
        <v>2.5000000000000001E-3</v>
      </c>
      <c r="G157" s="202">
        <v>0.73299999999999998</v>
      </c>
      <c r="H157" s="203">
        <v>1.5</v>
      </c>
      <c r="I157" s="202">
        <v>0</v>
      </c>
      <c r="J157" s="250">
        <f>'.'!H154</f>
        <v>9.4199999999999991E-4</v>
      </c>
      <c r="K157" s="205" t="e">
        <f>IF(#REF!&gt;0,#REF!,0)</f>
        <v>#REF!</v>
      </c>
      <c r="L157" s="205" t="e">
        <f>IF(K157&gt;0,1,0)</f>
        <v>#REF!</v>
      </c>
      <c r="M157" s="205" t="e">
        <f>IF(#REF!&gt;0,#REF!,0)</f>
        <v>#REF!</v>
      </c>
      <c r="N157" s="205" t="e">
        <f>IF(M157&gt;0,1,0)</f>
        <v>#REF!</v>
      </c>
      <c r="O157" s="212">
        <f t="shared" si="68"/>
        <v>1.5580000000000001E-3</v>
      </c>
      <c r="P157" s="206"/>
    </row>
    <row r="158" spans="1:16" ht="12.75" x14ac:dyDescent="0.2">
      <c r="A158" s="224" t="s">
        <v>426</v>
      </c>
      <c r="B158" s="200" t="str">
        <f>IF(D158+G158&gt;0,B157,"")</f>
        <v/>
      </c>
      <c r="C158" s="203" t="str">
        <f>IF(G158+I158&gt;0,C157,"")</f>
        <v/>
      </c>
      <c r="D158" s="204">
        <v>6</v>
      </c>
      <c r="E158" s="210">
        <v>0</v>
      </c>
      <c r="F158" s="248">
        <f>'.'!AY155</f>
        <v>0</v>
      </c>
      <c r="G158" s="202">
        <v>0</v>
      </c>
      <c r="H158" s="203">
        <v>1.1000000000000001</v>
      </c>
      <c r="I158" s="202">
        <v>0</v>
      </c>
      <c r="J158" s="250">
        <f>'.'!H155</f>
        <v>0</v>
      </c>
      <c r="K158" s="205" t="e">
        <f>IF(#REF!&gt;0,#REF!,0)</f>
        <v>#REF!</v>
      </c>
      <c r="L158" s="205" t="e">
        <f t="shared" ref="L158:L160" si="73">IF(K158&gt;0,1,0)</f>
        <v>#REF!</v>
      </c>
      <c r="M158" s="205" t="e">
        <f>IF(#REF!&gt;0,#REF!,0)</f>
        <v>#REF!</v>
      </c>
      <c r="N158" s="205" t="e">
        <f t="shared" ref="N158:N160" si="74">IF(M158&gt;0,1,0)</f>
        <v>#REF!</v>
      </c>
      <c r="O158" s="212">
        <f t="shared" si="68"/>
        <v>0</v>
      </c>
      <c r="P158" s="206"/>
    </row>
    <row r="159" spans="1:16" ht="12.75" x14ac:dyDescent="0.2">
      <c r="A159" s="224" t="s">
        <v>426</v>
      </c>
      <c r="B159" s="200" t="str">
        <f>IF(D159+G159&gt;0,B157,"")</f>
        <v/>
      </c>
      <c r="C159" s="203" t="str">
        <f>IF(G159+I159&gt;0,C157,"")</f>
        <v/>
      </c>
      <c r="D159" s="204">
        <f>D158</f>
        <v>6</v>
      </c>
      <c r="E159" s="210">
        <v>0</v>
      </c>
      <c r="F159" s="248">
        <f>'.'!AY156</f>
        <v>0</v>
      </c>
      <c r="G159" s="202">
        <v>0</v>
      </c>
      <c r="H159" s="203">
        <v>1.5</v>
      </c>
      <c r="I159" s="202">
        <v>0</v>
      </c>
      <c r="J159" s="250">
        <f>'.'!H156</f>
        <v>0</v>
      </c>
      <c r="K159" s="205" t="e">
        <f>IF(#REF!&gt;0,#REF!,0)</f>
        <v>#REF!</v>
      </c>
      <c r="L159" s="205" t="e">
        <f t="shared" si="73"/>
        <v>#REF!</v>
      </c>
      <c r="M159" s="205" t="e">
        <f>IF(#REF!&gt;0,#REF!,0)</f>
        <v>#REF!</v>
      </c>
      <c r="N159" s="205" t="e">
        <f t="shared" si="74"/>
        <v>#REF!</v>
      </c>
      <c r="O159" s="212">
        <f t="shared" si="68"/>
        <v>0</v>
      </c>
      <c r="P159" s="206"/>
    </row>
    <row r="160" spans="1:16" ht="12.75" x14ac:dyDescent="0.2">
      <c r="A160" s="224" t="s">
        <v>426</v>
      </c>
      <c r="B160" s="200" t="str">
        <f>IF(D160+G160&gt;0,B157,"")</f>
        <v/>
      </c>
      <c r="C160" s="203" t="str">
        <f>IF(G160+I160&gt;0,C157,"")</f>
        <v/>
      </c>
      <c r="D160" s="204">
        <f>D158</f>
        <v>6</v>
      </c>
      <c r="E160" s="210">
        <v>0</v>
      </c>
      <c r="F160" s="248">
        <f>'.'!AY157</f>
        <v>0</v>
      </c>
      <c r="G160" s="202">
        <v>0</v>
      </c>
      <c r="H160" s="203">
        <v>1.1000000000000001</v>
      </c>
      <c r="I160" s="202">
        <v>0</v>
      </c>
      <c r="J160" s="250">
        <f>'.'!H157</f>
        <v>0</v>
      </c>
      <c r="K160" s="205" t="e">
        <f>IF(#REF!&gt;0,#REF!,0)</f>
        <v>#REF!</v>
      </c>
      <c r="L160" s="205" t="e">
        <f t="shared" si="73"/>
        <v>#REF!</v>
      </c>
      <c r="M160" s="205" t="e">
        <f>IF(#REF!&gt;0,#REF!,0)</f>
        <v>#REF!</v>
      </c>
      <c r="N160" s="205" t="e">
        <f t="shared" si="74"/>
        <v>#REF!</v>
      </c>
      <c r="O160" s="212">
        <f t="shared" si="68"/>
        <v>0</v>
      </c>
      <c r="P160" s="206"/>
    </row>
    <row r="161" spans="1:16" ht="12.75" x14ac:dyDescent="0.2">
      <c r="A161" s="224" t="s">
        <v>426</v>
      </c>
      <c r="B161" s="200" t="s">
        <v>112</v>
      </c>
      <c r="C161" s="203" t="s">
        <v>111</v>
      </c>
      <c r="D161" s="204">
        <f>D162</f>
        <v>6</v>
      </c>
      <c r="E161" s="210">
        <v>1.6</v>
      </c>
      <c r="F161" s="248">
        <f>'.'!AY158</f>
        <v>2E-3</v>
      </c>
      <c r="G161" s="202">
        <v>1.629</v>
      </c>
      <c r="H161" s="203">
        <v>1.5</v>
      </c>
      <c r="I161" s="202">
        <v>0</v>
      </c>
      <c r="J161" s="250">
        <f>'.'!H158</f>
        <v>2.2719999999999997E-3</v>
      </c>
      <c r="K161" s="205" t="e">
        <f>IF(#REF!&gt;0,#REF!,0)</f>
        <v>#REF!</v>
      </c>
      <c r="L161" s="205" t="e">
        <f>IF(K161&gt;0,1,0)</f>
        <v>#REF!</v>
      </c>
      <c r="M161" s="205" t="e">
        <f>IF(#REF!&gt;0,#REF!,0)</f>
        <v>#REF!</v>
      </c>
      <c r="N161" s="205" t="e">
        <f>IF(M161&gt;0,1,0)</f>
        <v>#REF!</v>
      </c>
      <c r="O161" s="212">
        <f t="shared" si="68"/>
        <v>-2.7199999999999967E-4</v>
      </c>
      <c r="P161" s="206"/>
    </row>
    <row r="162" spans="1:16" ht="12.75" x14ac:dyDescent="0.2">
      <c r="A162" s="224" t="s">
        <v>426</v>
      </c>
      <c r="B162" s="200" t="str">
        <f>IF(D162+G162&gt;0,B161,"")</f>
        <v>Вельск</v>
      </c>
      <c r="C162" s="203" t="str">
        <f>IF(G162+I162&gt;0,C161,"")</f>
        <v/>
      </c>
      <c r="D162" s="204">
        <v>6</v>
      </c>
      <c r="E162" s="210">
        <v>0</v>
      </c>
      <c r="F162" s="248">
        <f>'.'!AY159</f>
        <v>0</v>
      </c>
      <c r="G162" s="202">
        <v>0</v>
      </c>
      <c r="H162" s="203">
        <v>1.1000000000000001</v>
      </c>
      <c r="I162" s="202">
        <v>0</v>
      </c>
      <c r="J162" s="250">
        <f>'.'!H159</f>
        <v>0</v>
      </c>
      <c r="K162" s="205" t="e">
        <f>IF(#REF!&gt;0,#REF!,0)</f>
        <v>#REF!</v>
      </c>
      <c r="L162" s="205" t="e">
        <f t="shared" ref="L162:L164" si="75">IF(K162&gt;0,1,0)</f>
        <v>#REF!</v>
      </c>
      <c r="M162" s="205" t="e">
        <f>IF(#REF!&gt;0,#REF!,0)</f>
        <v>#REF!</v>
      </c>
      <c r="N162" s="205" t="e">
        <f t="shared" ref="N162:N164" si="76">IF(M162&gt;0,1,0)</f>
        <v>#REF!</v>
      </c>
      <c r="O162" s="212">
        <f t="shared" si="68"/>
        <v>0</v>
      </c>
      <c r="P162" s="206"/>
    </row>
    <row r="163" spans="1:16" ht="12.75" x14ac:dyDescent="0.2">
      <c r="A163" s="224" t="s">
        <v>426</v>
      </c>
      <c r="B163" s="200" t="str">
        <f>IF(D163+G163&gt;0,B161,"")</f>
        <v>Вельск</v>
      </c>
      <c r="C163" s="203" t="str">
        <f>IF(G163+I163&gt;0,C161,"")</f>
        <v/>
      </c>
      <c r="D163" s="204">
        <f>D162</f>
        <v>6</v>
      </c>
      <c r="E163" s="210">
        <v>0</v>
      </c>
      <c r="F163" s="248">
        <f>'.'!AY160</f>
        <v>0</v>
      </c>
      <c r="G163" s="202">
        <v>0</v>
      </c>
      <c r="H163" s="203">
        <v>1.5</v>
      </c>
      <c r="I163" s="202">
        <v>0</v>
      </c>
      <c r="J163" s="250">
        <f>'.'!H160</f>
        <v>0</v>
      </c>
      <c r="K163" s="205" t="e">
        <f>IF(#REF!&gt;0,#REF!,0)</f>
        <v>#REF!</v>
      </c>
      <c r="L163" s="205" t="e">
        <f t="shared" si="75"/>
        <v>#REF!</v>
      </c>
      <c r="M163" s="205" t="e">
        <f>IF(#REF!&gt;0,#REF!,0)</f>
        <v>#REF!</v>
      </c>
      <c r="N163" s="205" t="e">
        <f t="shared" si="76"/>
        <v>#REF!</v>
      </c>
      <c r="O163" s="212">
        <f t="shared" si="68"/>
        <v>0</v>
      </c>
      <c r="P163" s="206"/>
    </row>
    <row r="164" spans="1:16" ht="12.75" x14ac:dyDescent="0.2">
      <c r="A164" s="224" t="s">
        <v>426</v>
      </c>
      <c r="B164" s="200" t="str">
        <f>IF(D164+G164&gt;0,B161,"")</f>
        <v>Вельск</v>
      </c>
      <c r="C164" s="203" t="str">
        <f>IF(G164+I164&gt;0,C161,"")</f>
        <v/>
      </c>
      <c r="D164" s="204">
        <f>D162</f>
        <v>6</v>
      </c>
      <c r="E164" s="210">
        <v>0</v>
      </c>
      <c r="F164" s="248">
        <f>'.'!AY161</f>
        <v>0</v>
      </c>
      <c r="G164" s="202">
        <v>0</v>
      </c>
      <c r="H164" s="203">
        <v>1.1000000000000001</v>
      </c>
      <c r="I164" s="202">
        <v>0</v>
      </c>
      <c r="J164" s="250">
        <f>'.'!H161</f>
        <v>0</v>
      </c>
      <c r="K164" s="205" t="e">
        <f>IF(#REF!&gt;0,#REF!,0)</f>
        <v>#REF!</v>
      </c>
      <c r="L164" s="205" t="e">
        <f t="shared" si="75"/>
        <v>#REF!</v>
      </c>
      <c r="M164" s="205" t="e">
        <f>IF(#REF!&gt;0,#REF!,0)</f>
        <v>#REF!</v>
      </c>
      <c r="N164" s="205" t="e">
        <f t="shared" si="76"/>
        <v>#REF!</v>
      </c>
      <c r="O164" s="212">
        <f t="shared" si="68"/>
        <v>0</v>
      </c>
      <c r="P164" s="206"/>
    </row>
    <row r="165" spans="1:16" ht="12.75" x14ac:dyDescent="0.2">
      <c r="A165" s="224" t="s">
        <v>426</v>
      </c>
      <c r="B165" s="200" t="s">
        <v>46</v>
      </c>
      <c r="C165" s="203" t="s">
        <v>114</v>
      </c>
      <c r="D165" s="204">
        <f>D166</f>
        <v>7</v>
      </c>
      <c r="E165" s="210">
        <v>0.47</v>
      </c>
      <c r="F165" s="248">
        <f>'.'!AY162</f>
        <v>6.0999999999999997E-4</v>
      </c>
      <c r="G165" s="202">
        <v>0.46</v>
      </c>
      <c r="H165" s="203">
        <v>1.5</v>
      </c>
      <c r="I165" s="202">
        <v>0</v>
      </c>
      <c r="J165" s="250">
        <f>'.'!H162</f>
        <v>6.0999999999999997E-4</v>
      </c>
      <c r="K165" s="205" t="e">
        <f>IF(#REF!&gt;0,#REF!,0)</f>
        <v>#REF!</v>
      </c>
      <c r="L165" s="205" t="e">
        <f>IF(K165&gt;0,1,0)</f>
        <v>#REF!</v>
      </c>
      <c r="M165" s="205" t="e">
        <f>IF(#REF!&gt;0,#REF!,0)</f>
        <v>#REF!</v>
      </c>
      <c r="N165" s="205" t="e">
        <f>IF(M165&gt;0,1,0)</f>
        <v>#REF!</v>
      </c>
      <c r="O165" s="212">
        <f t="shared" si="68"/>
        <v>0</v>
      </c>
      <c r="P165" s="206"/>
    </row>
    <row r="166" spans="1:16" ht="12.75" x14ac:dyDescent="0.2">
      <c r="A166" s="224" t="s">
        <v>426</v>
      </c>
      <c r="B166" s="200" t="str">
        <f>IF(D166+G166&gt;0,B165,"")</f>
        <v/>
      </c>
      <c r="C166" s="203" t="str">
        <f>IF(G166+I166&gt;0,C165,"")</f>
        <v/>
      </c>
      <c r="D166" s="204">
        <v>7</v>
      </c>
      <c r="E166" s="210">
        <v>0</v>
      </c>
      <c r="F166" s="248">
        <f>'.'!AY163</f>
        <v>0</v>
      </c>
      <c r="G166" s="202">
        <v>0</v>
      </c>
      <c r="H166" s="203">
        <v>1.1000000000000001</v>
      </c>
      <c r="I166" s="202">
        <v>0</v>
      </c>
      <c r="J166" s="250">
        <f>'.'!H163</f>
        <v>0</v>
      </c>
      <c r="K166" s="205" t="e">
        <f>IF(#REF!&gt;0,#REF!,0)</f>
        <v>#REF!</v>
      </c>
      <c r="L166" s="205" t="e">
        <f t="shared" ref="L166:L168" si="77">IF(K166&gt;0,1,0)</f>
        <v>#REF!</v>
      </c>
      <c r="M166" s="205" t="e">
        <f>IF(#REF!&gt;0,#REF!,0)</f>
        <v>#REF!</v>
      </c>
      <c r="N166" s="205" t="e">
        <f t="shared" ref="N166:N168" si="78">IF(M166&gt;0,1,0)</f>
        <v>#REF!</v>
      </c>
      <c r="O166" s="212">
        <f t="shared" si="68"/>
        <v>0</v>
      </c>
      <c r="P166" s="206"/>
    </row>
    <row r="167" spans="1:16" ht="12.75" x14ac:dyDescent="0.2">
      <c r="A167" s="224" t="s">
        <v>426</v>
      </c>
      <c r="B167" s="200" t="str">
        <f>IF(D167+G167&gt;0,B165,"")</f>
        <v/>
      </c>
      <c r="C167" s="203" t="str">
        <f>IF(G167+I167&gt;0,C165,"")</f>
        <v/>
      </c>
      <c r="D167" s="204">
        <f>D166</f>
        <v>7</v>
      </c>
      <c r="E167" s="210">
        <v>0</v>
      </c>
      <c r="F167" s="248">
        <f>'.'!AY164</f>
        <v>0</v>
      </c>
      <c r="G167" s="202">
        <v>0</v>
      </c>
      <c r="H167" s="203">
        <v>1.5</v>
      </c>
      <c r="I167" s="202">
        <v>0</v>
      </c>
      <c r="J167" s="250">
        <f>'.'!H164</f>
        <v>0</v>
      </c>
      <c r="K167" s="205" t="e">
        <f>IF(#REF!&gt;0,#REF!,0)</f>
        <v>#REF!</v>
      </c>
      <c r="L167" s="205" t="e">
        <f t="shared" si="77"/>
        <v>#REF!</v>
      </c>
      <c r="M167" s="205" t="e">
        <f>IF(#REF!&gt;0,#REF!,0)</f>
        <v>#REF!</v>
      </c>
      <c r="N167" s="205" t="e">
        <f t="shared" si="78"/>
        <v>#REF!</v>
      </c>
      <c r="O167" s="212">
        <f t="shared" si="68"/>
        <v>0</v>
      </c>
      <c r="P167" s="206"/>
    </row>
    <row r="168" spans="1:16" ht="12.75" x14ac:dyDescent="0.2">
      <c r="A168" s="224" t="s">
        <v>426</v>
      </c>
      <c r="B168" s="200" t="str">
        <f>IF(D168+G168&gt;0,B165,"")</f>
        <v/>
      </c>
      <c r="C168" s="203" t="str">
        <f>IF(G168+I168&gt;0,C165,"")</f>
        <v/>
      </c>
      <c r="D168" s="204">
        <f>D166</f>
        <v>7</v>
      </c>
      <c r="E168" s="210">
        <v>0</v>
      </c>
      <c r="F168" s="248">
        <f>'.'!AY165</f>
        <v>0</v>
      </c>
      <c r="G168" s="202">
        <v>0</v>
      </c>
      <c r="H168" s="203">
        <v>1.1000000000000001</v>
      </c>
      <c r="I168" s="202">
        <v>0</v>
      </c>
      <c r="J168" s="250">
        <f>'.'!H165</f>
        <v>0</v>
      </c>
      <c r="K168" s="205" t="e">
        <f>IF(#REF!&gt;0,#REF!,0)</f>
        <v>#REF!</v>
      </c>
      <c r="L168" s="205" t="e">
        <f t="shared" si="77"/>
        <v>#REF!</v>
      </c>
      <c r="M168" s="205" t="e">
        <f>IF(#REF!&gt;0,#REF!,0)</f>
        <v>#REF!</v>
      </c>
      <c r="N168" s="205" t="e">
        <f t="shared" si="78"/>
        <v>#REF!</v>
      </c>
      <c r="O168" s="212">
        <f t="shared" si="68"/>
        <v>0</v>
      </c>
      <c r="P168" s="206"/>
    </row>
    <row r="169" spans="1:16" ht="12.75" x14ac:dyDescent="0.2">
      <c r="A169" s="224" t="s">
        <v>426</v>
      </c>
      <c r="B169" s="200" t="s">
        <v>46</v>
      </c>
      <c r="C169" s="203" t="s">
        <v>116</v>
      </c>
      <c r="D169" s="204">
        <f>D170</f>
        <v>6</v>
      </c>
      <c r="E169" s="210">
        <v>3.51</v>
      </c>
      <c r="F169" s="248">
        <f>'.'!AY166</f>
        <v>5.0000000000000001E-3</v>
      </c>
      <c r="G169" s="202">
        <v>3.7959999999999998</v>
      </c>
      <c r="H169" s="203">
        <v>1.5</v>
      </c>
      <c r="I169" s="202">
        <v>0</v>
      </c>
      <c r="J169" s="250">
        <f>'.'!H166</f>
        <v>5.0970000000000008E-3</v>
      </c>
      <c r="K169" s="205" t="e">
        <f>IF(#REF!&gt;0,#REF!,0)</f>
        <v>#REF!</v>
      </c>
      <c r="L169" s="205" t="e">
        <f>IF(K169&gt;0,1,0)</f>
        <v>#REF!</v>
      </c>
      <c r="M169" s="205" t="e">
        <f>IF(#REF!&gt;0,#REF!,0)</f>
        <v>#REF!</v>
      </c>
      <c r="N169" s="205" t="e">
        <f>IF(M169&gt;0,1,0)</f>
        <v>#REF!</v>
      </c>
      <c r="O169" s="212">
        <f t="shared" si="68"/>
        <v>-9.7000000000000731E-5</v>
      </c>
      <c r="P169" s="206"/>
    </row>
    <row r="170" spans="1:16" ht="12.75" x14ac:dyDescent="0.2">
      <c r="A170" s="224" t="s">
        <v>426</v>
      </c>
      <c r="B170" s="200" t="str">
        <f>IF(D170+G170&gt;0,B169,"")</f>
        <v/>
      </c>
      <c r="C170" s="203" t="str">
        <f>IF(G170+I170&gt;0,C169,"")</f>
        <v/>
      </c>
      <c r="D170" s="204">
        <v>6</v>
      </c>
      <c r="E170" s="210">
        <v>0</v>
      </c>
      <c r="F170" s="248">
        <f>'.'!AY167</f>
        <v>0</v>
      </c>
      <c r="G170" s="202">
        <v>0</v>
      </c>
      <c r="H170" s="203">
        <v>1.1000000000000001</v>
      </c>
      <c r="I170" s="202">
        <v>0</v>
      </c>
      <c r="J170" s="250">
        <f>'.'!H167</f>
        <v>0</v>
      </c>
      <c r="K170" s="205" t="e">
        <f>IF(#REF!&gt;0,#REF!,0)</f>
        <v>#REF!</v>
      </c>
      <c r="L170" s="205" t="e">
        <f t="shared" ref="L170:L172" si="79">IF(K170&gt;0,1,0)</f>
        <v>#REF!</v>
      </c>
      <c r="M170" s="205" t="e">
        <f>IF(#REF!&gt;0,#REF!,0)</f>
        <v>#REF!</v>
      </c>
      <c r="N170" s="205" t="e">
        <f t="shared" ref="N170:N172" si="80">IF(M170&gt;0,1,0)</f>
        <v>#REF!</v>
      </c>
      <c r="O170" s="212">
        <f t="shared" si="68"/>
        <v>0</v>
      </c>
      <c r="P170" s="206"/>
    </row>
    <row r="171" spans="1:16" ht="12.75" x14ac:dyDescent="0.2">
      <c r="A171" s="224" t="s">
        <v>426</v>
      </c>
      <c r="B171" s="200" t="str">
        <f>IF(D171+G171&gt;0,B169,"")</f>
        <v/>
      </c>
      <c r="C171" s="203" t="str">
        <f>IF(G171+I171&gt;0,C169,"")</f>
        <v/>
      </c>
      <c r="D171" s="204">
        <f>D170</f>
        <v>6</v>
      </c>
      <c r="E171" s="210">
        <v>0</v>
      </c>
      <c r="F171" s="248">
        <f>'.'!AY168</f>
        <v>0</v>
      </c>
      <c r="G171" s="202">
        <v>0</v>
      </c>
      <c r="H171" s="203">
        <v>1.5</v>
      </c>
      <c r="I171" s="202">
        <v>0</v>
      </c>
      <c r="J171" s="250">
        <f>'.'!H168</f>
        <v>0</v>
      </c>
      <c r="K171" s="205" t="e">
        <f>IF(#REF!&gt;0,#REF!,0)</f>
        <v>#REF!</v>
      </c>
      <c r="L171" s="205" t="e">
        <f t="shared" si="79"/>
        <v>#REF!</v>
      </c>
      <c r="M171" s="205" t="e">
        <f>IF(#REF!&gt;0,#REF!,0)</f>
        <v>#REF!</v>
      </c>
      <c r="N171" s="205" t="e">
        <f t="shared" si="80"/>
        <v>#REF!</v>
      </c>
      <c r="O171" s="212">
        <f t="shared" si="68"/>
        <v>0</v>
      </c>
      <c r="P171" s="206"/>
    </row>
    <row r="172" spans="1:16" ht="12.75" x14ac:dyDescent="0.2">
      <c r="A172" s="224" t="s">
        <v>426</v>
      </c>
      <c r="B172" s="200" t="str">
        <f>IF(D172+G172&gt;0,B169,"")</f>
        <v/>
      </c>
      <c r="C172" s="203" t="str">
        <f>IF(G172+I172&gt;0,C169,"")</f>
        <v/>
      </c>
      <c r="D172" s="204">
        <f>D170</f>
        <v>6</v>
      </c>
      <c r="E172" s="210">
        <v>0</v>
      </c>
      <c r="F172" s="248">
        <f>'.'!AY169</f>
        <v>0</v>
      </c>
      <c r="G172" s="202">
        <v>0</v>
      </c>
      <c r="H172" s="203">
        <v>1.1000000000000001</v>
      </c>
      <c r="I172" s="202">
        <v>0</v>
      </c>
      <c r="J172" s="250">
        <f>'.'!H169</f>
        <v>0</v>
      </c>
      <c r="K172" s="205" t="e">
        <f>IF(#REF!&gt;0,#REF!,0)</f>
        <v>#REF!</v>
      </c>
      <c r="L172" s="205" t="e">
        <f t="shared" si="79"/>
        <v>#REF!</v>
      </c>
      <c r="M172" s="205" t="e">
        <f>IF(#REF!&gt;0,#REF!,0)</f>
        <v>#REF!</v>
      </c>
      <c r="N172" s="205" t="e">
        <f t="shared" si="80"/>
        <v>#REF!</v>
      </c>
      <c r="O172" s="212">
        <f t="shared" si="68"/>
        <v>0</v>
      </c>
      <c r="P172" s="206"/>
    </row>
    <row r="173" spans="1:16" ht="12.75" x14ac:dyDescent="0.2">
      <c r="A173" s="224" t="s">
        <v>426</v>
      </c>
      <c r="B173" s="200" t="s">
        <v>46</v>
      </c>
      <c r="C173" s="203" t="s">
        <v>118</v>
      </c>
      <c r="D173" s="204">
        <f>D174</f>
        <v>6</v>
      </c>
      <c r="E173" s="210">
        <v>3</v>
      </c>
      <c r="F173" s="248">
        <f>'.'!AY170</f>
        <v>4.2000000000000006E-3</v>
      </c>
      <c r="G173" s="202">
        <v>2.3570000000000002</v>
      </c>
      <c r="H173" s="203">
        <v>1.5</v>
      </c>
      <c r="I173" s="202">
        <v>0</v>
      </c>
      <c r="J173" s="250">
        <f>'.'!H170</f>
        <v>3.0929999999999998E-3</v>
      </c>
      <c r="K173" s="205" t="e">
        <f>IF(#REF!&gt;0,#REF!,0)</f>
        <v>#REF!</v>
      </c>
      <c r="L173" s="205" t="e">
        <f>IF(K173&gt;0,1,0)</f>
        <v>#REF!</v>
      </c>
      <c r="M173" s="205" t="e">
        <f>IF(#REF!&gt;0,#REF!,0)</f>
        <v>#REF!</v>
      </c>
      <c r="N173" s="205" t="e">
        <f>IF(M173&gt;0,1,0)</f>
        <v>#REF!</v>
      </c>
      <c r="O173" s="212">
        <f t="shared" si="68"/>
        <v>1.1070000000000008E-3</v>
      </c>
      <c r="P173" s="206"/>
    </row>
    <row r="174" spans="1:16" ht="12.75" x14ac:dyDescent="0.2">
      <c r="A174" s="224" t="s">
        <v>426</v>
      </c>
      <c r="B174" s="200" t="str">
        <f>IF(D174+G174&gt;0,B173,"")</f>
        <v/>
      </c>
      <c r="C174" s="203" t="str">
        <f>IF(G174+I174&gt;0,C173,"")</f>
        <v/>
      </c>
      <c r="D174" s="204">
        <v>6</v>
      </c>
      <c r="E174" s="210">
        <v>0</v>
      </c>
      <c r="F174" s="248">
        <f>'.'!AY171</f>
        <v>0</v>
      </c>
      <c r="G174" s="202">
        <v>0</v>
      </c>
      <c r="H174" s="203">
        <v>1.1000000000000001</v>
      </c>
      <c r="I174" s="202">
        <v>0</v>
      </c>
      <c r="J174" s="250">
        <f>'.'!H171</f>
        <v>0</v>
      </c>
      <c r="K174" s="205" t="e">
        <f>IF(#REF!&gt;0,#REF!,0)</f>
        <v>#REF!</v>
      </c>
      <c r="L174" s="205" t="e">
        <f t="shared" ref="L174:L176" si="81">IF(K174&gt;0,1,0)</f>
        <v>#REF!</v>
      </c>
      <c r="M174" s="205" t="e">
        <f>IF(#REF!&gt;0,#REF!,0)</f>
        <v>#REF!</v>
      </c>
      <c r="N174" s="205" t="e">
        <f t="shared" ref="N174:N176" si="82">IF(M174&gt;0,1,0)</f>
        <v>#REF!</v>
      </c>
      <c r="O174" s="212">
        <f t="shared" si="68"/>
        <v>0</v>
      </c>
      <c r="P174" s="206"/>
    </row>
    <row r="175" spans="1:16" ht="12.75" x14ac:dyDescent="0.2">
      <c r="A175" s="224" t="s">
        <v>426</v>
      </c>
      <c r="B175" s="200" t="str">
        <f>IF(D175+G175&gt;0,B173,"")</f>
        <v/>
      </c>
      <c r="C175" s="203" t="str">
        <f>IF(G175+I175&gt;0,C173,"")</f>
        <v/>
      </c>
      <c r="D175" s="204">
        <f>D174</f>
        <v>6</v>
      </c>
      <c r="E175" s="210">
        <v>0</v>
      </c>
      <c r="F175" s="248">
        <f>'.'!AY172</f>
        <v>0</v>
      </c>
      <c r="G175" s="202">
        <v>0</v>
      </c>
      <c r="H175" s="203">
        <v>1.5</v>
      </c>
      <c r="I175" s="202">
        <v>0</v>
      </c>
      <c r="J175" s="250">
        <f>'.'!H172</f>
        <v>0</v>
      </c>
      <c r="K175" s="205" t="e">
        <f>IF(#REF!&gt;0,#REF!,0)</f>
        <v>#REF!</v>
      </c>
      <c r="L175" s="205" t="e">
        <f t="shared" si="81"/>
        <v>#REF!</v>
      </c>
      <c r="M175" s="205" t="e">
        <f>IF(#REF!&gt;0,#REF!,0)</f>
        <v>#REF!</v>
      </c>
      <c r="N175" s="205" t="e">
        <f t="shared" si="82"/>
        <v>#REF!</v>
      </c>
      <c r="O175" s="212">
        <f t="shared" si="68"/>
        <v>0</v>
      </c>
      <c r="P175" s="206"/>
    </row>
    <row r="176" spans="1:16" ht="12.75" x14ac:dyDescent="0.2">
      <c r="A176" s="224" t="s">
        <v>426</v>
      </c>
      <c r="B176" s="200" t="str">
        <f>IF(D176+G176&gt;0,B173,"")</f>
        <v/>
      </c>
      <c r="C176" s="203" t="str">
        <f>IF(G176+I176&gt;0,C173,"")</f>
        <v/>
      </c>
      <c r="D176" s="204">
        <f>D174</f>
        <v>6</v>
      </c>
      <c r="E176" s="210">
        <v>0</v>
      </c>
      <c r="F176" s="248">
        <f>'.'!AY173</f>
        <v>0</v>
      </c>
      <c r="G176" s="202">
        <v>0</v>
      </c>
      <c r="H176" s="203">
        <v>1.1000000000000001</v>
      </c>
      <c r="I176" s="202">
        <v>0</v>
      </c>
      <c r="J176" s="250">
        <f>'.'!H173</f>
        <v>0</v>
      </c>
      <c r="K176" s="205" t="e">
        <f>IF(#REF!&gt;0,#REF!,0)</f>
        <v>#REF!</v>
      </c>
      <c r="L176" s="205" t="e">
        <f t="shared" si="81"/>
        <v>#REF!</v>
      </c>
      <c r="M176" s="205" t="e">
        <f>IF(#REF!&gt;0,#REF!,0)</f>
        <v>#REF!</v>
      </c>
      <c r="N176" s="205" t="e">
        <f t="shared" si="82"/>
        <v>#REF!</v>
      </c>
      <c r="O176" s="212">
        <f t="shared" si="68"/>
        <v>0</v>
      </c>
      <c r="P176" s="206"/>
    </row>
    <row r="177" spans="1:16" ht="12.75" x14ac:dyDescent="0.2">
      <c r="A177" s="224" t="s">
        <v>426</v>
      </c>
      <c r="B177" s="200" t="s">
        <v>112</v>
      </c>
      <c r="C177" s="203" t="s">
        <v>120</v>
      </c>
      <c r="D177" s="204">
        <f>D178</f>
        <v>6</v>
      </c>
      <c r="E177" s="210">
        <v>1.3</v>
      </c>
      <c r="F177" s="248">
        <f>'.'!AY174</f>
        <v>2.2000000000000001E-3</v>
      </c>
      <c r="G177" s="202">
        <v>1.3779999999999999</v>
      </c>
      <c r="H177" s="203">
        <v>1.5</v>
      </c>
      <c r="I177" s="202">
        <v>0</v>
      </c>
      <c r="J177" s="250">
        <f>'.'!H174</f>
        <v>1.495E-3</v>
      </c>
      <c r="K177" s="205" t="e">
        <f>IF(#REF!&gt;0,#REF!,0)</f>
        <v>#REF!</v>
      </c>
      <c r="L177" s="205" t="e">
        <f>IF(K177&gt;0,1,0)</f>
        <v>#REF!</v>
      </c>
      <c r="M177" s="205" t="e">
        <f>IF(#REF!&gt;0,#REF!,0)</f>
        <v>#REF!</v>
      </c>
      <c r="N177" s="205" t="e">
        <f>IF(M177&gt;0,1,0)</f>
        <v>#REF!</v>
      </c>
      <c r="O177" s="212">
        <f t="shared" si="68"/>
        <v>7.0500000000000011E-4</v>
      </c>
      <c r="P177" s="206"/>
    </row>
    <row r="178" spans="1:16" ht="12.75" x14ac:dyDescent="0.2">
      <c r="A178" s="224" t="s">
        <v>426</v>
      </c>
      <c r="B178" s="200" t="str">
        <f>IF(D178+G178&gt;0,B177,"")</f>
        <v>Вельск</v>
      </c>
      <c r="C178" s="203" t="str">
        <f>IF(G178+I178&gt;0,C177,"")</f>
        <v/>
      </c>
      <c r="D178" s="204">
        <v>6</v>
      </c>
      <c r="E178" s="210">
        <v>0</v>
      </c>
      <c r="F178" s="248">
        <f>'.'!AY175</f>
        <v>0</v>
      </c>
      <c r="G178" s="202">
        <v>0</v>
      </c>
      <c r="H178" s="203">
        <v>1.1000000000000001</v>
      </c>
      <c r="I178" s="202">
        <v>0</v>
      </c>
      <c r="J178" s="250">
        <f>'.'!H175</f>
        <v>0</v>
      </c>
      <c r="K178" s="205" t="e">
        <f>IF(#REF!&gt;0,#REF!,0)</f>
        <v>#REF!</v>
      </c>
      <c r="L178" s="205" t="e">
        <f t="shared" ref="L178:L180" si="83">IF(K178&gt;0,1,0)</f>
        <v>#REF!</v>
      </c>
      <c r="M178" s="205" t="e">
        <f>IF(#REF!&gt;0,#REF!,0)</f>
        <v>#REF!</v>
      </c>
      <c r="N178" s="205" t="e">
        <f t="shared" ref="N178:N180" si="84">IF(M178&gt;0,1,0)</f>
        <v>#REF!</v>
      </c>
      <c r="O178" s="212">
        <f t="shared" si="68"/>
        <v>0</v>
      </c>
      <c r="P178" s="206"/>
    </row>
    <row r="179" spans="1:16" ht="12.75" x14ac:dyDescent="0.2">
      <c r="A179" s="224" t="s">
        <v>426</v>
      </c>
      <c r="B179" s="200" t="str">
        <f>IF(D179+G179&gt;0,B177,"")</f>
        <v>Вельск</v>
      </c>
      <c r="C179" s="203" t="str">
        <f>IF(G179+I179&gt;0,C177,"")</f>
        <v/>
      </c>
      <c r="D179" s="204">
        <f>D178</f>
        <v>6</v>
      </c>
      <c r="E179" s="210">
        <v>0</v>
      </c>
      <c r="F179" s="248">
        <f>'.'!AY176</f>
        <v>0</v>
      </c>
      <c r="G179" s="202">
        <v>0</v>
      </c>
      <c r="H179" s="203">
        <v>1.5</v>
      </c>
      <c r="I179" s="202">
        <v>0</v>
      </c>
      <c r="J179" s="250">
        <f>'.'!H176</f>
        <v>0</v>
      </c>
      <c r="K179" s="205" t="e">
        <f>IF(#REF!&gt;0,#REF!,0)</f>
        <v>#REF!</v>
      </c>
      <c r="L179" s="205" t="e">
        <f t="shared" si="83"/>
        <v>#REF!</v>
      </c>
      <c r="M179" s="205" t="e">
        <f>IF(#REF!&gt;0,#REF!,0)</f>
        <v>#REF!</v>
      </c>
      <c r="N179" s="205" t="e">
        <f t="shared" si="84"/>
        <v>#REF!</v>
      </c>
      <c r="O179" s="212">
        <f t="shared" si="68"/>
        <v>0</v>
      </c>
      <c r="P179" s="206"/>
    </row>
    <row r="180" spans="1:16" ht="12.75" x14ac:dyDescent="0.2">
      <c r="A180" s="224" t="s">
        <v>426</v>
      </c>
      <c r="B180" s="200" t="str">
        <f>IF(D180+G180&gt;0,B177,"")</f>
        <v>Вельск</v>
      </c>
      <c r="C180" s="203" t="str">
        <f>IF(G180+I180&gt;0,C177,"")</f>
        <v/>
      </c>
      <c r="D180" s="204">
        <f>D178</f>
        <v>6</v>
      </c>
      <c r="E180" s="210">
        <v>0</v>
      </c>
      <c r="F180" s="248">
        <f>'.'!AY177</f>
        <v>0</v>
      </c>
      <c r="G180" s="202">
        <v>0</v>
      </c>
      <c r="H180" s="203">
        <v>1.1000000000000001</v>
      </c>
      <c r="I180" s="202">
        <v>0</v>
      </c>
      <c r="J180" s="250">
        <f>'.'!H177</f>
        <v>0</v>
      </c>
      <c r="K180" s="205" t="e">
        <f>IF(#REF!&gt;0,#REF!,0)</f>
        <v>#REF!</v>
      </c>
      <c r="L180" s="205" t="e">
        <f t="shared" si="83"/>
        <v>#REF!</v>
      </c>
      <c r="M180" s="205" t="e">
        <f>IF(#REF!&gt;0,#REF!,0)</f>
        <v>#REF!</v>
      </c>
      <c r="N180" s="205" t="e">
        <f t="shared" si="84"/>
        <v>#REF!</v>
      </c>
      <c r="O180" s="212">
        <f t="shared" si="68"/>
        <v>0</v>
      </c>
      <c r="P180" s="206"/>
    </row>
    <row r="181" spans="1:16" ht="12.75" x14ac:dyDescent="0.2">
      <c r="A181" s="224" t="s">
        <v>426</v>
      </c>
      <c r="B181" s="200" t="s">
        <v>123</v>
      </c>
      <c r="C181" s="203" t="s">
        <v>122</v>
      </c>
      <c r="D181" s="204">
        <f>D182</f>
        <v>6</v>
      </c>
      <c r="E181" s="210">
        <v>2.2999999999999998</v>
      </c>
      <c r="F181" s="248">
        <f>'.'!AY178</f>
        <v>3.0000000000000001E-3</v>
      </c>
      <c r="G181" s="202">
        <v>2.5350000000000001</v>
      </c>
      <c r="H181" s="203">
        <v>1.5</v>
      </c>
      <c r="I181" s="202">
        <v>0</v>
      </c>
      <c r="J181" s="250">
        <f>'.'!H178</f>
        <v>3.3900000000000002E-3</v>
      </c>
      <c r="K181" s="205" t="e">
        <f>IF(#REF!&gt;0,#REF!,0)</f>
        <v>#REF!</v>
      </c>
      <c r="L181" s="205" t="e">
        <f>IF(K181&gt;0,1,0)</f>
        <v>#REF!</v>
      </c>
      <c r="M181" s="205" t="e">
        <f>IF(#REF!&gt;0,#REF!,0)</f>
        <v>#REF!</v>
      </c>
      <c r="N181" s="205" t="e">
        <f>IF(M181&gt;0,1,0)</f>
        <v>#REF!</v>
      </c>
      <c r="O181" s="212">
        <f t="shared" si="68"/>
        <v>-3.9000000000000016E-4</v>
      </c>
      <c r="P181" s="206"/>
    </row>
    <row r="182" spans="1:16" ht="12.75" x14ac:dyDescent="0.2">
      <c r="A182" s="224" t="s">
        <v>426</v>
      </c>
      <c r="B182" s="200" t="str">
        <f>IF(D182+G182&gt;0,B181,"")</f>
        <v>ул.Дзержинского-59</v>
      </c>
      <c r="C182" s="203" t="str">
        <f>IF(G182+I182&gt;0,C181,"")</f>
        <v/>
      </c>
      <c r="D182" s="204">
        <v>6</v>
      </c>
      <c r="E182" s="210">
        <v>0</v>
      </c>
      <c r="F182" s="248">
        <f>'.'!AY179</f>
        <v>0</v>
      </c>
      <c r="G182" s="202">
        <v>0</v>
      </c>
      <c r="H182" s="203">
        <v>1.1000000000000001</v>
      </c>
      <c r="I182" s="202">
        <v>0</v>
      </c>
      <c r="J182" s="250">
        <f>'.'!H179</f>
        <v>0</v>
      </c>
      <c r="K182" s="205" t="e">
        <f>IF(#REF!&gt;0,#REF!,0)</f>
        <v>#REF!</v>
      </c>
      <c r="L182" s="205" t="e">
        <f t="shared" ref="L182:L184" si="85">IF(K182&gt;0,1,0)</f>
        <v>#REF!</v>
      </c>
      <c r="M182" s="205" t="e">
        <f>IF(#REF!&gt;0,#REF!,0)</f>
        <v>#REF!</v>
      </c>
      <c r="N182" s="205" t="e">
        <f t="shared" ref="N182:N184" si="86">IF(M182&gt;0,1,0)</f>
        <v>#REF!</v>
      </c>
      <c r="O182" s="212">
        <f t="shared" si="68"/>
        <v>0</v>
      </c>
      <c r="P182" s="206"/>
    </row>
    <row r="183" spans="1:16" ht="12.75" x14ac:dyDescent="0.2">
      <c r="A183" s="224" t="s">
        <v>426</v>
      </c>
      <c r="B183" s="200" t="str">
        <f>IF(D183+G183&gt;0,B181,"")</f>
        <v>ул.Дзержинского-59</v>
      </c>
      <c r="C183" s="203" t="str">
        <f>IF(G183+I183&gt;0,C181,"")</f>
        <v/>
      </c>
      <c r="D183" s="204">
        <f>D182</f>
        <v>6</v>
      </c>
      <c r="E183" s="210">
        <v>0</v>
      </c>
      <c r="F183" s="248">
        <f>'.'!AY180</f>
        <v>0</v>
      </c>
      <c r="G183" s="202">
        <v>0</v>
      </c>
      <c r="H183" s="203">
        <v>1.5</v>
      </c>
      <c r="I183" s="202">
        <v>0</v>
      </c>
      <c r="J183" s="250">
        <f>'.'!H180</f>
        <v>0</v>
      </c>
      <c r="K183" s="205" t="e">
        <f>IF(#REF!&gt;0,#REF!,0)</f>
        <v>#REF!</v>
      </c>
      <c r="L183" s="205" t="e">
        <f t="shared" si="85"/>
        <v>#REF!</v>
      </c>
      <c r="M183" s="205" t="e">
        <f>IF(#REF!&gt;0,#REF!,0)</f>
        <v>#REF!</v>
      </c>
      <c r="N183" s="205" t="e">
        <f t="shared" si="86"/>
        <v>#REF!</v>
      </c>
      <c r="O183" s="212">
        <f t="shared" si="68"/>
        <v>0</v>
      </c>
      <c r="P183" s="206"/>
    </row>
    <row r="184" spans="1:16" ht="12.75" x14ac:dyDescent="0.2">
      <c r="A184" s="224" t="s">
        <v>426</v>
      </c>
      <c r="B184" s="200" t="str">
        <f>IF(D184+G184&gt;0,B181,"")</f>
        <v>ул.Дзержинского-59</v>
      </c>
      <c r="C184" s="203" t="str">
        <f>IF(G184+I184&gt;0,C181,"")</f>
        <v/>
      </c>
      <c r="D184" s="204">
        <f>D182</f>
        <v>6</v>
      </c>
      <c r="E184" s="210">
        <v>0</v>
      </c>
      <c r="F184" s="248">
        <f>'.'!AY181</f>
        <v>0</v>
      </c>
      <c r="G184" s="202">
        <v>0</v>
      </c>
      <c r="H184" s="203">
        <v>1.1000000000000001</v>
      </c>
      <c r="I184" s="202">
        <v>0</v>
      </c>
      <c r="J184" s="250">
        <f>'.'!H181</f>
        <v>0</v>
      </c>
      <c r="K184" s="205" t="e">
        <f>IF(#REF!&gt;0,#REF!,0)</f>
        <v>#REF!</v>
      </c>
      <c r="L184" s="205" t="e">
        <f t="shared" si="85"/>
        <v>#REF!</v>
      </c>
      <c r="M184" s="205" t="e">
        <f>IF(#REF!&gt;0,#REF!,0)</f>
        <v>#REF!</v>
      </c>
      <c r="N184" s="205" t="e">
        <f t="shared" si="86"/>
        <v>#REF!</v>
      </c>
      <c r="O184" s="212">
        <f t="shared" si="68"/>
        <v>0</v>
      </c>
      <c r="P184" s="206"/>
    </row>
    <row r="185" spans="1:16" ht="12.75" x14ac:dyDescent="0.2">
      <c r="A185" s="224" t="s">
        <v>426</v>
      </c>
      <c r="B185" s="200" t="s">
        <v>125</v>
      </c>
      <c r="C185" s="203" t="s">
        <v>122</v>
      </c>
      <c r="D185" s="204">
        <f>D186</f>
        <v>6</v>
      </c>
      <c r="E185" s="210">
        <v>1.4</v>
      </c>
      <c r="F185" s="248">
        <f>'.'!AY182</f>
        <v>1.5E-3</v>
      </c>
      <c r="G185" s="202">
        <v>0.71</v>
      </c>
      <c r="H185" s="203">
        <v>1.5</v>
      </c>
      <c r="I185" s="202">
        <v>0</v>
      </c>
      <c r="J185" s="250">
        <f>'.'!H182</f>
        <v>9.2000000000000003E-4</v>
      </c>
      <c r="K185" s="205" t="e">
        <f>IF(#REF!&gt;0,#REF!,0)</f>
        <v>#REF!</v>
      </c>
      <c r="L185" s="205" t="e">
        <f>IF(K185&gt;0,1,0)</f>
        <v>#REF!</v>
      </c>
      <c r="M185" s="205" t="e">
        <f>IF(#REF!&gt;0,#REF!,0)</f>
        <v>#REF!</v>
      </c>
      <c r="N185" s="205" t="e">
        <f>IF(M185&gt;0,1,0)</f>
        <v>#REF!</v>
      </c>
      <c r="O185" s="212">
        <f t="shared" si="68"/>
        <v>5.8E-4</v>
      </c>
      <c r="P185" s="206"/>
    </row>
    <row r="186" spans="1:16" ht="12.75" x14ac:dyDescent="0.2">
      <c r="A186" s="224" t="s">
        <v>426</v>
      </c>
      <c r="B186" s="200" t="str">
        <f>IF(D186+G186&gt;0,B185,"")</f>
        <v>ул.Революционная-105</v>
      </c>
      <c r="C186" s="203" t="str">
        <f>IF(G186+I186&gt;0,C185,"")</f>
        <v/>
      </c>
      <c r="D186" s="204">
        <v>6</v>
      </c>
      <c r="E186" s="210">
        <v>0</v>
      </c>
      <c r="F186" s="248">
        <f>'.'!AY183</f>
        <v>0</v>
      </c>
      <c r="G186" s="202">
        <v>0</v>
      </c>
      <c r="H186" s="203">
        <v>1.1000000000000001</v>
      </c>
      <c r="I186" s="202">
        <v>0</v>
      </c>
      <c r="J186" s="250">
        <f>'.'!H183</f>
        <v>0</v>
      </c>
      <c r="K186" s="205" t="e">
        <f>IF(#REF!&gt;0,#REF!,0)</f>
        <v>#REF!</v>
      </c>
      <c r="L186" s="205" t="e">
        <f t="shared" ref="L186:L188" si="87">IF(K186&gt;0,1,0)</f>
        <v>#REF!</v>
      </c>
      <c r="M186" s="205" t="e">
        <f>IF(#REF!&gt;0,#REF!,0)</f>
        <v>#REF!</v>
      </c>
      <c r="N186" s="205" t="e">
        <f t="shared" ref="N186:N188" si="88">IF(M186&gt;0,1,0)</f>
        <v>#REF!</v>
      </c>
      <c r="O186" s="212">
        <f t="shared" si="68"/>
        <v>0</v>
      </c>
      <c r="P186" s="206"/>
    </row>
    <row r="187" spans="1:16" ht="12.75" x14ac:dyDescent="0.2">
      <c r="A187" s="224" t="s">
        <v>426</v>
      </c>
      <c r="B187" s="200" t="str">
        <f>IF(D187+G187&gt;0,B185,"")</f>
        <v>ул.Революционная-105</v>
      </c>
      <c r="C187" s="203" t="str">
        <f>IF(G187+I187&gt;0,C185,"")</f>
        <v/>
      </c>
      <c r="D187" s="204">
        <f>D186</f>
        <v>6</v>
      </c>
      <c r="E187" s="210">
        <v>0</v>
      </c>
      <c r="F187" s="248">
        <f>'.'!AY184</f>
        <v>0</v>
      </c>
      <c r="G187" s="202">
        <v>0</v>
      </c>
      <c r="H187" s="203">
        <v>1.5</v>
      </c>
      <c r="I187" s="202">
        <v>0</v>
      </c>
      <c r="J187" s="250">
        <f>'.'!H184</f>
        <v>0</v>
      </c>
      <c r="K187" s="205" t="e">
        <f>IF(#REF!&gt;0,#REF!,0)</f>
        <v>#REF!</v>
      </c>
      <c r="L187" s="205" t="e">
        <f t="shared" si="87"/>
        <v>#REF!</v>
      </c>
      <c r="M187" s="205" t="e">
        <f>IF(#REF!&gt;0,#REF!,0)</f>
        <v>#REF!</v>
      </c>
      <c r="N187" s="205" t="e">
        <f t="shared" si="88"/>
        <v>#REF!</v>
      </c>
      <c r="O187" s="212">
        <f t="shared" si="68"/>
        <v>0</v>
      </c>
      <c r="P187" s="206"/>
    </row>
    <row r="188" spans="1:16" ht="12.75" x14ac:dyDescent="0.2">
      <c r="A188" s="224" t="s">
        <v>426</v>
      </c>
      <c r="B188" s="200" t="str">
        <f>IF(D188+G188&gt;0,B185,"")</f>
        <v>ул.Революционная-105</v>
      </c>
      <c r="C188" s="203" t="str">
        <f>IF(G188+I188&gt;0,C185,"")</f>
        <v/>
      </c>
      <c r="D188" s="204">
        <f>D186</f>
        <v>6</v>
      </c>
      <c r="E188" s="210">
        <v>0</v>
      </c>
      <c r="F188" s="248">
        <f>'.'!AY185</f>
        <v>0</v>
      </c>
      <c r="G188" s="202">
        <v>0</v>
      </c>
      <c r="H188" s="203">
        <v>1.1000000000000001</v>
      </c>
      <c r="I188" s="202">
        <v>0</v>
      </c>
      <c r="J188" s="250">
        <f>'.'!H185</f>
        <v>0</v>
      </c>
      <c r="K188" s="205" t="e">
        <f>IF(#REF!&gt;0,#REF!,0)</f>
        <v>#REF!</v>
      </c>
      <c r="L188" s="205" t="e">
        <f t="shared" si="87"/>
        <v>#REF!</v>
      </c>
      <c r="M188" s="205" t="e">
        <f>IF(#REF!&gt;0,#REF!,0)</f>
        <v>#REF!</v>
      </c>
      <c r="N188" s="205" t="e">
        <f t="shared" si="88"/>
        <v>#REF!</v>
      </c>
      <c r="O188" s="212">
        <f t="shared" si="68"/>
        <v>0</v>
      </c>
      <c r="P188" s="206"/>
    </row>
    <row r="189" spans="1:16" ht="12.75" x14ac:dyDescent="0.2">
      <c r="A189" s="224" t="s">
        <v>426</v>
      </c>
      <c r="B189" s="200" t="s">
        <v>127</v>
      </c>
      <c r="C189" s="203" t="s">
        <v>126</v>
      </c>
      <c r="D189" s="204">
        <f>D190</f>
        <v>6</v>
      </c>
      <c r="E189" s="210">
        <v>3.7</v>
      </c>
      <c r="F189" s="248">
        <f>'.'!AY186</f>
        <v>4.4000000000000003E-3</v>
      </c>
      <c r="G189" s="202">
        <v>3.4470000000000001</v>
      </c>
      <c r="H189" s="203">
        <v>1.5</v>
      </c>
      <c r="I189" s="202">
        <v>0</v>
      </c>
      <c r="J189" s="250">
        <f>'.'!H186</f>
        <v>4.8460000000000005E-3</v>
      </c>
      <c r="K189" s="205" t="e">
        <f>IF(#REF!&gt;0,#REF!,0)</f>
        <v>#REF!</v>
      </c>
      <c r="L189" s="205" t="e">
        <f>IF(K189&gt;0,1,0)</f>
        <v>#REF!</v>
      </c>
      <c r="M189" s="205" t="e">
        <f>IF(#REF!&gt;0,#REF!,0)</f>
        <v>#REF!</v>
      </c>
      <c r="N189" s="205" t="e">
        <f>IF(M189&gt;0,1,0)</f>
        <v>#REF!</v>
      </c>
      <c r="O189" s="212">
        <f t="shared" si="68"/>
        <v>-4.4600000000000022E-4</v>
      </c>
      <c r="P189" s="206"/>
    </row>
    <row r="190" spans="1:16" ht="12.75" x14ac:dyDescent="0.2">
      <c r="A190" s="224" t="s">
        <v>426</v>
      </c>
      <c r="B190" s="200" t="str">
        <f>IF(D190+G190&gt;0,B189,"")</f>
        <v>ул.Дзержинского-94</v>
      </c>
      <c r="C190" s="203" t="str">
        <f>IF(G190+I190&gt;0,C189,"")</f>
        <v/>
      </c>
      <c r="D190" s="204">
        <v>6</v>
      </c>
      <c r="E190" s="210">
        <v>0</v>
      </c>
      <c r="F190" s="248">
        <f>'.'!AY187</f>
        <v>0</v>
      </c>
      <c r="G190" s="202">
        <v>0</v>
      </c>
      <c r="H190" s="203">
        <v>1.1000000000000001</v>
      </c>
      <c r="I190" s="202">
        <v>0</v>
      </c>
      <c r="J190" s="250">
        <f>'.'!H187</f>
        <v>0</v>
      </c>
      <c r="K190" s="205" t="e">
        <f>IF(#REF!&gt;0,#REF!,0)</f>
        <v>#REF!</v>
      </c>
      <c r="L190" s="205" t="e">
        <f t="shared" ref="L190:L192" si="89">IF(K190&gt;0,1,0)</f>
        <v>#REF!</v>
      </c>
      <c r="M190" s="205" t="e">
        <f>IF(#REF!&gt;0,#REF!,0)</f>
        <v>#REF!</v>
      </c>
      <c r="N190" s="205" t="e">
        <f t="shared" ref="N190:N192" si="90">IF(M190&gt;0,1,0)</f>
        <v>#REF!</v>
      </c>
      <c r="O190" s="212">
        <f t="shared" si="68"/>
        <v>0</v>
      </c>
      <c r="P190" s="206"/>
    </row>
    <row r="191" spans="1:16" ht="12.75" x14ac:dyDescent="0.2">
      <c r="A191" s="224" t="s">
        <v>426</v>
      </c>
      <c r="B191" s="200" t="str">
        <f>IF(D191+G191&gt;0,B189,"")</f>
        <v>ул.Дзержинского-94</v>
      </c>
      <c r="C191" s="203" t="str">
        <f>IF(G191+I191&gt;0,C189,"")</f>
        <v/>
      </c>
      <c r="D191" s="204">
        <f>D190</f>
        <v>6</v>
      </c>
      <c r="E191" s="210">
        <v>0</v>
      </c>
      <c r="F191" s="248">
        <f>'.'!AY188</f>
        <v>0</v>
      </c>
      <c r="G191" s="202">
        <v>0</v>
      </c>
      <c r="H191" s="203">
        <v>1.5</v>
      </c>
      <c r="I191" s="202">
        <v>0</v>
      </c>
      <c r="J191" s="250">
        <f>'.'!H188</f>
        <v>0</v>
      </c>
      <c r="K191" s="205" t="e">
        <f>IF(#REF!&gt;0,#REF!,0)</f>
        <v>#REF!</v>
      </c>
      <c r="L191" s="205" t="e">
        <f t="shared" si="89"/>
        <v>#REF!</v>
      </c>
      <c r="M191" s="205" t="e">
        <f>IF(#REF!&gt;0,#REF!,0)</f>
        <v>#REF!</v>
      </c>
      <c r="N191" s="205" t="e">
        <f t="shared" si="90"/>
        <v>#REF!</v>
      </c>
      <c r="O191" s="212">
        <f t="shared" si="68"/>
        <v>0</v>
      </c>
      <c r="P191" s="206"/>
    </row>
    <row r="192" spans="1:16" ht="12.75" x14ac:dyDescent="0.2">
      <c r="A192" s="224" t="s">
        <v>426</v>
      </c>
      <c r="B192" s="200" t="str">
        <f>IF(D192+G192&gt;0,B189,"")</f>
        <v>ул.Дзержинского-94</v>
      </c>
      <c r="C192" s="203" t="str">
        <f>IF(G192+I192&gt;0,C189,"")</f>
        <v/>
      </c>
      <c r="D192" s="204">
        <f>D190</f>
        <v>6</v>
      </c>
      <c r="E192" s="210">
        <v>0</v>
      </c>
      <c r="F192" s="248">
        <f>'.'!AY189</f>
        <v>0</v>
      </c>
      <c r="G192" s="202">
        <v>0</v>
      </c>
      <c r="H192" s="203">
        <v>1.1000000000000001</v>
      </c>
      <c r="I192" s="202">
        <v>0</v>
      </c>
      <c r="J192" s="250">
        <f>'.'!H189</f>
        <v>0</v>
      </c>
      <c r="K192" s="205" t="e">
        <f>IF(#REF!&gt;0,#REF!,0)</f>
        <v>#REF!</v>
      </c>
      <c r="L192" s="205" t="e">
        <f t="shared" si="89"/>
        <v>#REF!</v>
      </c>
      <c r="M192" s="205" t="e">
        <f>IF(#REF!&gt;0,#REF!,0)</f>
        <v>#REF!</v>
      </c>
      <c r="N192" s="205" t="e">
        <f t="shared" si="90"/>
        <v>#REF!</v>
      </c>
      <c r="O192" s="212">
        <f t="shared" si="68"/>
        <v>0</v>
      </c>
      <c r="P192" s="206"/>
    </row>
    <row r="193" spans="1:16" ht="12.75" x14ac:dyDescent="0.2">
      <c r="A193" s="224" t="s">
        <v>426</v>
      </c>
      <c r="B193" s="200" t="s">
        <v>129</v>
      </c>
      <c r="C193" s="203" t="s">
        <v>126</v>
      </c>
      <c r="D193" s="204">
        <f>D194</f>
        <v>7</v>
      </c>
      <c r="E193" s="210">
        <v>0.4</v>
      </c>
      <c r="F193" s="248">
        <f>'.'!AY190</f>
        <v>5.0000000000000001E-4</v>
      </c>
      <c r="G193" s="202">
        <v>0.622</v>
      </c>
      <c r="H193" s="203">
        <v>1.5</v>
      </c>
      <c r="I193" s="202">
        <v>0</v>
      </c>
      <c r="J193" s="250">
        <f>'.'!H190</f>
        <v>8.5800000000000004E-4</v>
      </c>
      <c r="K193" s="205" t="e">
        <f>IF(#REF!&gt;0,#REF!,0)</f>
        <v>#REF!</v>
      </c>
      <c r="L193" s="205" t="e">
        <f>IF(K193&gt;0,1,0)</f>
        <v>#REF!</v>
      </c>
      <c r="M193" s="205" t="e">
        <f>IF(#REF!&gt;0,#REF!,0)</f>
        <v>#REF!</v>
      </c>
      <c r="N193" s="205" t="e">
        <f>IF(M193&gt;0,1,0)</f>
        <v>#REF!</v>
      </c>
      <c r="O193" s="212">
        <f t="shared" si="68"/>
        <v>-3.5800000000000003E-4</v>
      </c>
      <c r="P193" s="206"/>
    </row>
    <row r="194" spans="1:16" ht="12.75" x14ac:dyDescent="0.2">
      <c r="A194" s="224" t="s">
        <v>426</v>
      </c>
      <c r="B194" s="200" t="str">
        <f>IF(D194+G194&gt;0,B193,"")</f>
        <v>ул.Советская-6</v>
      </c>
      <c r="C194" s="203" t="str">
        <f>IF(G194+I194&gt;0,C193,"")</f>
        <v/>
      </c>
      <c r="D194" s="204">
        <v>7</v>
      </c>
      <c r="E194" s="210">
        <v>0</v>
      </c>
      <c r="F194" s="248">
        <f>'.'!AY191</f>
        <v>0</v>
      </c>
      <c r="G194" s="202">
        <v>0</v>
      </c>
      <c r="H194" s="203">
        <v>1.1000000000000001</v>
      </c>
      <c r="I194" s="202">
        <v>0</v>
      </c>
      <c r="J194" s="250">
        <f>'.'!H191</f>
        <v>0</v>
      </c>
      <c r="K194" s="205" t="e">
        <f>IF(#REF!&gt;0,#REF!,0)</f>
        <v>#REF!</v>
      </c>
      <c r="L194" s="205" t="e">
        <f t="shared" ref="L194:L196" si="91">IF(K194&gt;0,1,0)</f>
        <v>#REF!</v>
      </c>
      <c r="M194" s="205" t="e">
        <f>IF(#REF!&gt;0,#REF!,0)</f>
        <v>#REF!</v>
      </c>
      <c r="N194" s="205" t="e">
        <f t="shared" ref="N194:N196" si="92">IF(M194&gt;0,1,0)</f>
        <v>#REF!</v>
      </c>
      <c r="O194" s="212">
        <f t="shared" si="68"/>
        <v>0</v>
      </c>
      <c r="P194" s="206"/>
    </row>
    <row r="195" spans="1:16" ht="12.75" x14ac:dyDescent="0.2">
      <c r="A195" s="224" t="s">
        <v>426</v>
      </c>
      <c r="B195" s="200" t="str">
        <f>IF(D195+G195&gt;0,B193,"")</f>
        <v>ул.Советская-6</v>
      </c>
      <c r="C195" s="203" t="str">
        <f>IF(G195+I195&gt;0,C193,"")</f>
        <v/>
      </c>
      <c r="D195" s="204">
        <f>D194</f>
        <v>7</v>
      </c>
      <c r="E195" s="210">
        <v>0</v>
      </c>
      <c r="F195" s="248">
        <f>'.'!AY192</f>
        <v>0</v>
      </c>
      <c r="G195" s="202">
        <v>0</v>
      </c>
      <c r="H195" s="203">
        <v>1.5</v>
      </c>
      <c r="I195" s="202">
        <v>0</v>
      </c>
      <c r="J195" s="250">
        <f>'.'!H192</f>
        <v>0</v>
      </c>
      <c r="K195" s="205" t="e">
        <f>IF(#REF!&gt;0,#REF!,0)</f>
        <v>#REF!</v>
      </c>
      <c r="L195" s="205" t="e">
        <f t="shared" si="91"/>
        <v>#REF!</v>
      </c>
      <c r="M195" s="205" t="e">
        <f>IF(#REF!&gt;0,#REF!,0)</f>
        <v>#REF!</v>
      </c>
      <c r="N195" s="205" t="e">
        <f t="shared" si="92"/>
        <v>#REF!</v>
      </c>
      <c r="O195" s="212">
        <f t="shared" si="68"/>
        <v>0</v>
      </c>
      <c r="P195" s="206"/>
    </row>
    <row r="196" spans="1:16" ht="12.75" x14ac:dyDescent="0.2">
      <c r="A196" s="224" t="s">
        <v>426</v>
      </c>
      <c r="B196" s="200" t="str">
        <f>IF(D196+G196&gt;0,B193,"")</f>
        <v>ул.Советская-6</v>
      </c>
      <c r="C196" s="203" t="str">
        <f>IF(G196+I196&gt;0,C193,"")</f>
        <v/>
      </c>
      <c r="D196" s="204">
        <f>D194</f>
        <v>7</v>
      </c>
      <c r="E196" s="210">
        <v>0</v>
      </c>
      <c r="F196" s="248">
        <f>'.'!AY193</f>
        <v>0</v>
      </c>
      <c r="G196" s="202">
        <v>0</v>
      </c>
      <c r="H196" s="203">
        <v>1.1000000000000001</v>
      </c>
      <c r="I196" s="202">
        <v>0</v>
      </c>
      <c r="J196" s="250">
        <f>'.'!H193</f>
        <v>0</v>
      </c>
      <c r="K196" s="205" t="e">
        <f>IF(#REF!&gt;0,#REF!,0)</f>
        <v>#REF!</v>
      </c>
      <c r="L196" s="205" t="e">
        <f t="shared" si="91"/>
        <v>#REF!</v>
      </c>
      <c r="M196" s="205" t="e">
        <f>IF(#REF!&gt;0,#REF!,0)</f>
        <v>#REF!</v>
      </c>
      <c r="N196" s="205" t="e">
        <f t="shared" si="92"/>
        <v>#REF!</v>
      </c>
      <c r="O196" s="212">
        <f t="shared" si="68"/>
        <v>0</v>
      </c>
      <c r="P196" s="206"/>
    </row>
    <row r="197" spans="1:16" ht="12.75" x14ac:dyDescent="0.2">
      <c r="A197" s="224" t="s">
        <v>426</v>
      </c>
      <c r="B197" s="200" t="s">
        <v>130</v>
      </c>
      <c r="C197" s="203" t="s">
        <v>126</v>
      </c>
      <c r="D197" s="204">
        <f>D198</f>
        <v>6</v>
      </c>
      <c r="E197" s="210">
        <v>3</v>
      </c>
      <c r="F197" s="248">
        <f>'.'!AY194</f>
        <v>3.5000000000000001E-3</v>
      </c>
      <c r="G197" s="202">
        <v>2.9569999999999999</v>
      </c>
      <c r="H197" s="203">
        <v>1.5</v>
      </c>
      <c r="I197" s="202">
        <v>0</v>
      </c>
      <c r="J197" s="250">
        <f>'.'!H194</f>
        <v>4.1920000000000004E-3</v>
      </c>
      <c r="K197" s="205" t="e">
        <f>IF(#REF!&gt;0,#REF!,0)</f>
        <v>#REF!</v>
      </c>
      <c r="L197" s="205" t="e">
        <f>IF(K197&gt;0,1,0)</f>
        <v>#REF!</v>
      </c>
      <c r="M197" s="205" t="e">
        <f>IF(#REF!&gt;0,#REF!,0)</f>
        <v>#REF!</v>
      </c>
      <c r="N197" s="205" t="e">
        <f>IF(M197&gt;0,1,0)</f>
        <v>#REF!</v>
      </c>
      <c r="O197" s="212">
        <f t="shared" si="68"/>
        <v>-6.9200000000000034E-4</v>
      </c>
      <c r="P197" s="206"/>
    </row>
    <row r="198" spans="1:16" ht="12.75" x14ac:dyDescent="0.2">
      <c r="A198" s="224" t="s">
        <v>426</v>
      </c>
      <c r="B198" s="200" t="str">
        <f>IF(D198+G198&gt;0,B197,"")</f>
        <v>ул.Набережная-56А</v>
      </c>
      <c r="C198" s="203" t="str">
        <f>IF(G198+I198&gt;0,C197,"")</f>
        <v/>
      </c>
      <c r="D198" s="204">
        <v>6</v>
      </c>
      <c r="E198" s="210">
        <v>0</v>
      </c>
      <c r="F198" s="248">
        <f>'.'!AY195</f>
        <v>0</v>
      </c>
      <c r="G198" s="202">
        <v>0</v>
      </c>
      <c r="H198" s="203">
        <v>1.1000000000000001</v>
      </c>
      <c r="I198" s="202">
        <v>0</v>
      </c>
      <c r="J198" s="250">
        <f>'.'!H195</f>
        <v>0</v>
      </c>
      <c r="K198" s="205" t="e">
        <f>IF(#REF!&gt;0,#REF!,0)</f>
        <v>#REF!</v>
      </c>
      <c r="L198" s="205" t="e">
        <f t="shared" ref="L198:L200" si="93">IF(K198&gt;0,1,0)</f>
        <v>#REF!</v>
      </c>
      <c r="M198" s="205" t="e">
        <f>IF(#REF!&gt;0,#REF!,0)</f>
        <v>#REF!</v>
      </c>
      <c r="N198" s="205" t="e">
        <f t="shared" ref="N198:N200" si="94">IF(M198&gt;0,1,0)</f>
        <v>#REF!</v>
      </c>
      <c r="O198" s="212">
        <f t="shared" si="68"/>
        <v>0</v>
      </c>
      <c r="P198" s="206"/>
    </row>
    <row r="199" spans="1:16" ht="12.75" x14ac:dyDescent="0.2">
      <c r="A199" s="224" t="s">
        <v>426</v>
      </c>
      <c r="B199" s="200" t="str">
        <f>IF(D199+G199&gt;0,B197,"")</f>
        <v>ул.Набережная-56А</v>
      </c>
      <c r="C199" s="203" t="str">
        <f>IF(G199+I199&gt;0,C197,"")</f>
        <v/>
      </c>
      <c r="D199" s="204">
        <f>D198</f>
        <v>6</v>
      </c>
      <c r="E199" s="210">
        <v>0</v>
      </c>
      <c r="F199" s="248">
        <f>'.'!AY196</f>
        <v>0</v>
      </c>
      <c r="G199" s="202">
        <v>0</v>
      </c>
      <c r="H199" s="203">
        <v>1.5</v>
      </c>
      <c r="I199" s="202">
        <v>0</v>
      </c>
      <c r="J199" s="250">
        <f>'.'!H196</f>
        <v>0</v>
      </c>
      <c r="K199" s="205" t="e">
        <f>IF(#REF!&gt;0,#REF!,0)</f>
        <v>#REF!</v>
      </c>
      <c r="L199" s="205" t="e">
        <f t="shared" si="93"/>
        <v>#REF!</v>
      </c>
      <c r="M199" s="205" t="e">
        <f>IF(#REF!&gt;0,#REF!,0)</f>
        <v>#REF!</v>
      </c>
      <c r="N199" s="205" t="e">
        <f t="shared" si="94"/>
        <v>#REF!</v>
      </c>
      <c r="O199" s="212">
        <f t="shared" si="68"/>
        <v>0</v>
      </c>
      <c r="P199" s="206"/>
    </row>
    <row r="200" spans="1:16" ht="12.75" x14ac:dyDescent="0.2">
      <c r="A200" s="224" t="s">
        <v>426</v>
      </c>
      <c r="B200" s="200" t="str">
        <f>IF(D200+G200&gt;0,B197,"")</f>
        <v>ул.Набережная-56А</v>
      </c>
      <c r="C200" s="203" t="str">
        <f>IF(G200+I200&gt;0,C197,"")</f>
        <v/>
      </c>
      <c r="D200" s="204">
        <f>D198</f>
        <v>6</v>
      </c>
      <c r="E200" s="210">
        <v>0</v>
      </c>
      <c r="F200" s="248">
        <f>'.'!AY197</f>
        <v>0</v>
      </c>
      <c r="G200" s="202">
        <v>0</v>
      </c>
      <c r="H200" s="203">
        <v>1.1000000000000001</v>
      </c>
      <c r="I200" s="202">
        <v>0</v>
      </c>
      <c r="J200" s="250">
        <f>'.'!H197</f>
        <v>0</v>
      </c>
      <c r="K200" s="205" t="e">
        <f>IF(#REF!&gt;0,#REF!,0)</f>
        <v>#REF!</v>
      </c>
      <c r="L200" s="205" t="e">
        <f t="shared" si="93"/>
        <v>#REF!</v>
      </c>
      <c r="M200" s="205" t="e">
        <f>IF(#REF!&gt;0,#REF!,0)</f>
        <v>#REF!</v>
      </c>
      <c r="N200" s="205" t="e">
        <f t="shared" si="94"/>
        <v>#REF!</v>
      </c>
      <c r="O200" s="212">
        <f t="shared" si="68"/>
        <v>0</v>
      </c>
      <c r="P200" s="206"/>
    </row>
    <row r="201" spans="1:16" ht="12.75" x14ac:dyDescent="0.2">
      <c r="A201" s="224" t="s">
        <v>426</v>
      </c>
      <c r="B201" s="200" t="s">
        <v>112</v>
      </c>
      <c r="C201" s="203" t="s">
        <v>131</v>
      </c>
      <c r="D201" s="204">
        <f>D202</f>
        <v>6</v>
      </c>
      <c r="E201" s="210">
        <v>5.2</v>
      </c>
      <c r="F201" s="248">
        <f>'.'!AY198</f>
        <v>9.4999999999999998E-3</v>
      </c>
      <c r="G201" s="202">
        <v>5.72</v>
      </c>
      <c r="H201" s="203">
        <v>1.5</v>
      </c>
      <c r="I201" s="202">
        <v>0.38600000000000001</v>
      </c>
      <c r="J201" s="250">
        <f>'.'!H198</f>
        <v>6.5690000000000002E-3</v>
      </c>
      <c r="K201" s="205" t="e">
        <f>IF(#REF!&gt;0,#REF!,0)</f>
        <v>#REF!</v>
      </c>
      <c r="L201" s="205" t="e">
        <f>IF(K201&gt;0,1,0)</f>
        <v>#REF!</v>
      </c>
      <c r="M201" s="205" t="e">
        <f>IF(#REF!&gt;0,#REF!,0)</f>
        <v>#REF!</v>
      </c>
      <c r="N201" s="205" t="e">
        <f>IF(M201&gt;0,1,0)</f>
        <v>#REF!</v>
      </c>
      <c r="O201" s="212">
        <f t="shared" si="68"/>
        <v>2.9309999999999996E-3</v>
      </c>
      <c r="P201" s="206"/>
    </row>
    <row r="202" spans="1:16" ht="12.75" x14ac:dyDescent="0.2">
      <c r="A202" s="224" t="s">
        <v>426</v>
      </c>
      <c r="B202" s="200" t="str">
        <f>IF(D202+G202&gt;0,B201,"")</f>
        <v>Вельск</v>
      </c>
      <c r="C202" s="203" t="str">
        <f>IF(G202+I202&gt;0,C201,"")</f>
        <v/>
      </c>
      <c r="D202" s="204">
        <v>6</v>
      </c>
      <c r="E202" s="210">
        <v>0</v>
      </c>
      <c r="F202" s="248">
        <f>'.'!AY199</f>
        <v>0</v>
      </c>
      <c r="G202" s="202">
        <v>0</v>
      </c>
      <c r="H202" s="203">
        <v>1.1000000000000001</v>
      </c>
      <c r="I202" s="202">
        <v>0</v>
      </c>
      <c r="J202" s="250">
        <f>'.'!H199</f>
        <v>0</v>
      </c>
      <c r="K202" s="205" t="e">
        <f>IF(#REF!&gt;0,#REF!,0)</f>
        <v>#REF!</v>
      </c>
      <c r="L202" s="205" t="e">
        <f t="shared" ref="L202:L204" si="95">IF(K202&gt;0,1,0)</f>
        <v>#REF!</v>
      </c>
      <c r="M202" s="205" t="e">
        <f>IF(#REF!&gt;0,#REF!,0)</f>
        <v>#REF!</v>
      </c>
      <c r="N202" s="205" t="e">
        <f t="shared" ref="N202:N204" si="96">IF(M202&gt;0,1,0)</f>
        <v>#REF!</v>
      </c>
      <c r="O202" s="212">
        <f t="shared" si="68"/>
        <v>0</v>
      </c>
      <c r="P202" s="206"/>
    </row>
    <row r="203" spans="1:16" ht="12.75" x14ac:dyDescent="0.2">
      <c r="A203" s="224" t="s">
        <v>426</v>
      </c>
      <c r="B203" s="200" t="str">
        <f>IF(D203+G203&gt;0,B201,"")</f>
        <v>Вельск</v>
      </c>
      <c r="C203" s="203" t="str">
        <f>IF(G203+I203&gt;0,C201,"")</f>
        <v/>
      </c>
      <c r="D203" s="204">
        <f>D202</f>
        <v>6</v>
      </c>
      <c r="E203" s="210">
        <v>0</v>
      </c>
      <c r="F203" s="248">
        <f>'.'!AY200</f>
        <v>0</v>
      </c>
      <c r="G203" s="202">
        <v>0</v>
      </c>
      <c r="H203" s="203">
        <v>1.5</v>
      </c>
      <c r="I203" s="202">
        <v>0</v>
      </c>
      <c r="J203" s="250">
        <f>'.'!H200</f>
        <v>0</v>
      </c>
      <c r="K203" s="205" t="e">
        <f>IF(#REF!&gt;0,#REF!,0)</f>
        <v>#REF!</v>
      </c>
      <c r="L203" s="205" t="e">
        <f t="shared" si="95"/>
        <v>#REF!</v>
      </c>
      <c r="M203" s="205" t="e">
        <f>IF(#REF!&gt;0,#REF!,0)</f>
        <v>#REF!</v>
      </c>
      <c r="N203" s="205" t="e">
        <f t="shared" si="96"/>
        <v>#REF!</v>
      </c>
      <c r="O203" s="212">
        <f t="shared" si="68"/>
        <v>0</v>
      </c>
      <c r="P203" s="206"/>
    </row>
    <row r="204" spans="1:16" ht="12.75" x14ac:dyDescent="0.2">
      <c r="A204" s="224" t="s">
        <v>426</v>
      </c>
      <c r="B204" s="200" t="str">
        <f>IF(D204+G204&gt;0,B201,"")</f>
        <v>Вельск</v>
      </c>
      <c r="C204" s="203" t="str">
        <f>IF(G204+I204&gt;0,C201,"")</f>
        <v/>
      </c>
      <c r="D204" s="204">
        <f>D202</f>
        <v>6</v>
      </c>
      <c r="E204" s="210">
        <v>0</v>
      </c>
      <c r="F204" s="248">
        <f>'.'!AY201</f>
        <v>0</v>
      </c>
      <c r="G204" s="202">
        <v>0</v>
      </c>
      <c r="H204" s="203">
        <v>1.1000000000000001</v>
      </c>
      <c r="I204" s="202">
        <v>0</v>
      </c>
      <c r="J204" s="250">
        <f>'.'!H201</f>
        <v>0</v>
      </c>
      <c r="K204" s="205" t="e">
        <f>IF(#REF!&gt;0,#REF!,0)</f>
        <v>#REF!</v>
      </c>
      <c r="L204" s="205" t="e">
        <f t="shared" si="95"/>
        <v>#REF!</v>
      </c>
      <c r="M204" s="205" t="e">
        <f>IF(#REF!&gt;0,#REF!,0)</f>
        <v>#REF!</v>
      </c>
      <c r="N204" s="205" t="e">
        <f t="shared" si="96"/>
        <v>#REF!</v>
      </c>
      <c r="O204" s="212">
        <f t="shared" si="68"/>
        <v>0</v>
      </c>
      <c r="P204" s="206"/>
    </row>
    <row r="205" spans="1:16" ht="12.75" x14ac:dyDescent="0.2">
      <c r="A205" s="224" t="s">
        <v>426</v>
      </c>
      <c r="B205" s="200" t="s">
        <v>46</v>
      </c>
      <c r="C205" s="203" t="s">
        <v>398</v>
      </c>
      <c r="D205" s="204">
        <f>D206</f>
        <v>6</v>
      </c>
      <c r="E205" s="210">
        <v>5.5</v>
      </c>
      <c r="F205" s="248">
        <f>'.'!AY202</f>
        <v>5.4999999999999997E-3</v>
      </c>
      <c r="G205" s="202">
        <v>3.1040000000000001</v>
      </c>
      <c r="H205" s="203">
        <v>1.5</v>
      </c>
      <c r="I205" s="202">
        <v>0</v>
      </c>
      <c r="J205" s="250">
        <f>'.'!H202</f>
        <v>4.1870000000000006E-3</v>
      </c>
      <c r="K205" s="205" t="e">
        <f>IF(#REF!&gt;0,#REF!,0)</f>
        <v>#REF!</v>
      </c>
      <c r="L205" s="205" t="e">
        <f>IF(K205&gt;0,1,0)</f>
        <v>#REF!</v>
      </c>
      <c r="M205" s="205" t="e">
        <f>IF(#REF!&gt;0,#REF!,0)</f>
        <v>#REF!</v>
      </c>
      <c r="N205" s="205" t="e">
        <f>IF(M205&gt;0,1,0)</f>
        <v>#REF!</v>
      </c>
      <c r="O205" s="212">
        <f t="shared" si="68"/>
        <v>1.3129999999999991E-3</v>
      </c>
      <c r="P205" s="206"/>
    </row>
    <row r="206" spans="1:16" ht="12.75" x14ac:dyDescent="0.2">
      <c r="A206" s="224" t="s">
        <v>426</v>
      </c>
      <c r="B206" s="200" t="str">
        <f>IF(D206+G206&gt;0,B205,"")</f>
        <v/>
      </c>
      <c r="C206" s="203" t="str">
        <f>IF(G206+I206&gt;0,C205,"")</f>
        <v/>
      </c>
      <c r="D206" s="204">
        <v>6</v>
      </c>
      <c r="E206" s="210">
        <v>0</v>
      </c>
      <c r="F206" s="248">
        <f>'.'!AY203</f>
        <v>0</v>
      </c>
      <c r="G206" s="202">
        <v>0</v>
      </c>
      <c r="H206" s="203">
        <v>1.1000000000000001</v>
      </c>
      <c r="I206" s="202">
        <v>0</v>
      </c>
      <c r="J206" s="250">
        <f>'.'!H203</f>
        <v>0</v>
      </c>
      <c r="K206" s="205" t="e">
        <f>IF(#REF!&gt;0,#REF!,0)</f>
        <v>#REF!</v>
      </c>
      <c r="L206" s="205" t="e">
        <f t="shared" ref="L206:L208" si="97">IF(K206&gt;0,1,0)</f>
        <v>#REF!</v>
      </c>
      <c r="M206" s="205" t="e">
        <f>IF(#REF!&gt;0,#REF!,0)</f>
        <v>#REF!</v>
      </c>
      <c r="N206" s="205" t="e">
        <f t="shared" ref="N206:N208" si="98">IF(M206&gt;0,1,0)</f>
        <v>#REF!</v>
      </c>
      <c r="O206" s="212">
        <f t="shared" si="68"/>
        <v>0</v>
      </c>
      <c r="P206" s="206"/>
    </row>
    <row r="207" spans="1:16" ht="12.75" x14ac:dyDescent="0.2">
      <c r="A207" s="224" t="s">
        <v>426</v>
      </c>
      <c r="B207" s="200" t="str">
        <f>IF(D207+G207&gt;0,B205,"")</f>
        <v/>
      </c>
      <c r="C207" s="203" t="str">
        <f>IF(G207+I207&gt;0,C205,"")</f>
        <v/>
      </c>
      <c r="D207" s="204">
        <f>D206</f>
        <v>6</v>
      </c>
      <c r="E207" s="210">
        <v>0</v>
      </c>
      <c r="F207" s="248">
        <f>'.'!AY204</f>
        <v>0</v>
      </c>
      <c r="G207" s="202">
        <v>0</v>
      </c>
      <c r="H207" s="203">
        <v>1.5</v>
      </c>
      <c r="I207" s="202">
        <v>0</v>
      </c>
      <c r="J207" s="250">
        <f>'.'!H204</f>
        <v>0</v>
      </c>
      <c r="K207" s="205" t="e">
        <f>IF(#REF!&gt;0,#REF!,0)</f>
        <v>#REF!</v>
      </c>
      <c r="L207" s="205" t="e">
        <f t="shared" si="97"/>
        <v>#REF!</v>
      </c>
      <c r="M207" s="205" t="e">
        <f>IF(#REF!&gt;0,#REF!,0)</f>
        <v>#REF!</v>
      </c>
      <c r="N207" s="205" t="e">
        <f t="shared" si="98"/>
        <v>#REF!</v>
      </c>
      <c r="O207" s="212">
        <f t="shared" si="68"/>
        <v>0</v>
      </c>
      <c r="P207" s="206"/>
    </row>
    <row r="208" spans="1:16" ht="12.75" x14ac:dyDescent="0.2">
      <c r="A208" s="224" t="s">
        <v>426</v>
      </c>
      <c r="B208" s="200" t="str">
        <f>IF(D208+G208&gt;0,B205,"")</f>
        <v/>
      </c>
      <c r="C208" s="203" t="str">
        <f>IF(G208+I208&gt;0,C205,"")</f>
        <v/>
      </c>
      <c r="D208" s="204">
        <f>D206</f>
        <v>6</v>
      </c>
      <c r="E208" s="210">
        <v>0</v>
      </c>
      <c r="F208" s="248">
        <f>'.'!AY205</f>
        <v>0</v>
      </c>
      <c r="G208" s="202">
        <v>0</v>
      </c>
      <c r="H208" s="203">
        <v>1.1000000000000001</v>
      </c>
      <c r="I208" s="202">
        <v>0</v>
      </c>
      <c r="J208" s="250">
        <f>'.'!H205</f>
        <v>0</v>
      </c>
      <c r="K208" s="205" t="e">
        <f>IF(#REF!&gt;0,#REF!,0)</f>
        <v>#REF!</v>
      </c>
      <c r="L208" s="205" t="e">
        <f t="shared" si="97"/>
        <v>#REF!</v>
      </c>
      <c r="M208" s="205" t="e">
        <f>IF(#REF!&gt;0,#REF!,0)</f>
        <v>#REF!</v>
      </c>
      <c r="N208" s="205" t="e">
        <f t="shared" si="98"/>
        <v>#REF!</v>
      </c>
      <c r="O208" s="212">
        <f t="shared" si="68"/>
        <v>0</v>
      </c>
      <c r="P208" s="206"/>
    </row>
    <row r="209" spans="1:16" ht="12.75" x14ac:dyDescent="0.2">
      <c r="A209" s="224" t="s">
        <v>426</v>
      </c>
      <c r="B209" s="200" t="s">
        <v>46</v>
      </c>
      <c r="C209" s="203" t="s">
        <v>133</v>
      </c>
      <c r="D209" s="204">
        <f>D210</f>
        <v>6</v>
      </c>
      <c r="E209" s="210">
        <v>2.5</v>
      </c>
      <c r="F209" s="248">
        <f>'.'!AY206</f>
        <v>2.8E-3</v>
      </c>
      <c r="G209" s="202">
        <v>1.325</v>
      </c>
      <c r="H209" s="203">
        <v>1.5</v>
      </c>
      <c r="I209" s="202">
        <v>0</v>
      </c>
      <c r="J209" s="250">
        <f>'.'!H206</f>
        <v>1.66E-3</v>
      </c>
      <c r="K209" s="205" t="e">
        <f>IF(#REF!&gt;0,#REF!,0)</f>
        <v>#REF!</v>
      </c>
      <c r="L209" s="205" t="e">
        <f>IF(K209&gt;0,1,0)</f>
        <v>#REF!</v>
      </c>
      <c r="M209" s="205" t="e">
        <f>IF(#REF!&gt;0,#REF!,0)</f>
        <v>#REF!</v>
      </c>
      <c r="N209" s="205" t="e">
        <f>IF(M209&gt;0,1,0)</f>
        <v>#REF!</v>
      </c>
      <c r="O209" s="212">
        <f t="shared" si="68"/>
        <v>1.14E-3</v>
      </c>
      <c r="P209" s="206"/>
    </row>
    <row r="210" spans="1:16" ht="12.75" x14ac:dyDescent="0.2">
      <c r="A210" s="224" t="s">
        <v>426</v>
      </c>
      <c r="B210" s="200" t="str">
        <f>IF(D210+G210&gt;0,B209,"")</f>
        <v/>
      </c>
      <c r="C210" s="203" t="str">
        <f>IF(G210+I210&gt;0,C209,"")</f>
        <v/>
      </c>
      <c r="D210" s="204">
        <v>6</v>
      </c>
      <c r="E210" s="210">
        <v>0</v>
      </c>
      <c r="F210" s="248">
        <f>'.'!AY207</f>
        <v>0</v>
      </c>
      <c r="G210" s="202">
        <v>0</v>
      </c>
      <c r="H210" s="203">
        <v>1.1000000000000001</v>
      </c>
      <c r="I210" s="202">
        <v>0</v>
      </c>
      <c r="J210" s="250">
        <f>'.'!H207</f>
        <v>0</v>
      </c>
      <c r="K210" s="205" t="e">
        <f>IF(#REF!&gt;0,#REF!,0)</f>
        <v>#REF!</v>
      </c>
      <c r="L210" s="205" t="e">
        <f t="shared" ref="L210:L212" si="99">IF(K210&gt;0,1,0)</f>
        <v>#REF!</v>
      </c>
      <c r="M210" s="205" t="e">
        <f>IF(#REF!&gt;0,#REF!,0)</f>
        <v>#REF!</v>
      </c>
      <c r="N210" s="205" t="e">
        <f t="shared" ref="N210:N212" si="100">IF(M210&gt;0,1,0)</f>
        <v>#REF!</v>
      </c>
      <c r="O210" s="212">
        <f t="shared" si="68"/>
        <v>0</v>
      </c>
      <c r="P210" s="206"/>
    </row>
    <row r="211" spans="1:16" ht="12.75" x14ac:dyDescent="0.2">
      <c r="A211" s="224" t="s">
        <v>426</v>
      </c>
      <c r="B211" s="200" t="str">
        <f>IF(D211+G211&gt;0,B209,"")</f>
        <v/>
      </c>
      <c r="C211" s="203" t="str">
        <f>IF(G211+I211&gt;0,C209,"")</f>
        <v/>
      </c>
      <c r="D211" s="204">
        <f>D210</f>
        <v>6</v>
      </c>
      <c r="E211" s="210">
        <v>0</v>
      </c>
      <c r="F211" s="248">
        <f>'.'!AY208</f>
        <v>0</v>
      </c>
      <c r="G211" s="202">
        <v>0</v>
      </c>
      <c r="H211" s="203">
        <v>1.5</v>
      </c>
      <c r="I211" s="202">
        <v>0</v>
      </c>
      <c r="J211" s="250">
        <f>'.'!H208</f>
        <v>0</v>
      </c>
      <c r="K211" s="205" t="e">
        <f>IF(#REF!&gt;0,#REF!,0)</f>
        <v>#REF!</v>
      </c>
      <c r="L211" s="205" t="e">
        <f t="shared" si="99"/>
        <v>#REF!</v>
      </c>
      <c r="M211" s="205" t="e">
        <f>IF(#REF!&gt;0,#REF!,0)</f>
        <v>#REF!</v>
      </c>
      <c r="N211" s="205" t="e">
        <f t="shared" si="100"/>
        <v>#REF!</v>
      </c>
      <c r="O211" s="212">
        <f t="shared" si="68"/>
        <v>0</v>
      </c>
      <c r="P211" s="206"/>
    </row>
    <row r="212" spans="1:16" ht="12.75" x14ac:dyDescent="0.2">
      <c r="A212" s="224" t="s">
        <v>426</v>
      </c>
      <c r="B212" s="200" t="str">
        <f>IF(D212+G212&gt;0,B209,"")</f>
        <v/>
      </c>
      <c r="C212" s="203" t="str">
        <f>IF(G212+I212&gt;0,C209,"")</f>
        <v/>
      </c>
      <c r="D212" s="204">
        <f>D210</f>
        <v>6</v>
      </c>
      <c r="E212" s="210">
        <v>0</v>
      </c>
      <c r="F212" s="248">
        <f>'.'!AY209</f>
        <v>0</v>
      </c>
      <c r="G212" s="202">
        <v>0</v>
      </c>
      <c r="H212" s="203">
        <v>1.1000000000000001</v>
      </c>
      <c r="I212" s="202">
        <v>0</v>
      </c>
      <c r="J212" s="250">
        <f>'.'!H209</f>
        <v>0</v>
      </c>
      <c r="K212" s="205" t="e">
        <f>IF(#REF!&gt;0,#REF!,0)</f>
        <v>#REF!</v>
      </c>
      <c r="L212" s="205" t="e">
        <f t="shared" si="99"/>
        <v>#REF!</v>
      </c>
      <c r="M212" s="205" t="e">
        <f>IF(#REF!&gt;0,#REF!,0)</f>
        <v>#REF!</v>
      </c>
      <c r="N212" s="205" t="e">
        <f t="shared" si="100"/>
        <v>#REF!</v>
      </c>
      <c r="O212" s="212">
        <f t="shared" ref="O212:O275" si="101">F212-J212</f>
        <v>0</v>
      </c>
      <c r="P212" s="206"/>
    </row>
    <row r="213" spans="1:16" ht="12.75" x14ac:dyDescent="0.2">
      <c r="A213" s="224" t="s">
        <v>426</v>
      </c>
      <c r="B213" s="200" t="s">
        <v>46</v>
      </c>
      <c r="C213" s="203" t="s">
        <v>135</v>
      </c>
      <c r="D213" s="204">
        <f>D214</f>
        <v>7</v>
      </c>
      <c r="E213" s="210">
        <v>0.5</v>
      </c>
      <c r="F213" s="248">
        <f>'.'!AY210</f>
        <v>8.0000000000000004E-4</v>
      </c>
      <c r="G213" s="202">
        <v>0.29199999999999998</v>
      </c>
      <c r="H213" s="203">
        <v>1.5</v>
      </c>
      <c r="I213" s="202">
        <v>0</v>
      </c>
      <c r="J213" s="250">
        <f>'.'!H210</f>
        <v>5.44E-4</v>
      </c>
      <c r="K213" s="205" t="e">
        <f>IF(#REF!&gt;0,#REF!,0)</f>
        <v>#REF!</v>
      </c>
      <c r="L213" s="205" t="e">
        <f>IF(K213&gt;0,1,0)</f>
        <v>#REF!</v>
      </c>
      <c r="M213" s="205" t="e">
        <f>IF(#REF!&gt;0,#REF!,0)</f>
        <v>#REF!</v>
      </c>
      <c r="N213" s="205" t="e">
        <f>IF(M213&gt;0,1,0)</f>
        <v>#REF!</v>
      </c>
      <c r="O213" s="212">
        <f t="shared" si="101"/>
        <v>2.5600000000000004E-4</v>
      </c>
      <c r="P213" s="206"/>
    </row>
    <row r="214" spans="1:16" ht="12.75" x14ac:dyDescent="0.2">
      <c r="A214" s="224" t="s">
        <v>426</v>
      </c>
      <c r="B214" s="200" t="str">
        <f>IF(D214+G214&gt;0,B213,"")</f>
        <v/>
      </c>
      <c r="C214" s="203" t="str">
        <f>IF(G214+I214&gt;0,C213,"")</f>
        <v/>
      </c>
      <c r="D214" s="204">
        <v>7</v>
      </c>
      <c r="E214" s="210">
        <v>0</v>
      </c>
      <c r="F214" s="248">
        <f>'.'!AY211</f>
        <v>0</v>
      </c>
      <c r="G214" s="202">
        <v>0</v>
      </c>
      <c r="H214" s="203">
        <v>1.1000000000000001</v>
      </c>
      <c r="I214" s="202">
        <v>0</v>
      </c>
      <c r="J214" s="250">
        <f>'.'!H211</f>
        <v>0</v>
      </c>
      <c r="K214" s="205" t="e">
        <f>IF(#REF!&gt;0,#REF!,0)</f>
        <v>#REF!</v>
      </c>
      <c r="L214" s="205" t="e">
        <f t="shared" ref="L214:L216" si="102">IF(K214&gt;0,1,0)</f>
        <v>#REF!</v>
      </c>
      <c r="M214" s="205" t="e">
        <f>IF(#REF!&gt;0,#REF!,0)</f>
        <v>#REF!</v>
      </c>
      <c r="N214" s="205" t="e">
        <f t="shared" ref="N214:N216" si="103">IF(M214&gt;0,1,0)</f>
        <v>#REF!</v>
      </c>
      <c r="O214" s="212">
        <f t="shared" si="101"/>
        <v>0</v>
      </c>
      <c r="P214" s="206"/>
    </row>
    <row r="215" spans="1:16" ht="12.75" x14ac:dyDescent="0.2">
      <c r="A215" s="224" t="s">
        <v>426</v>
      </c>
      <c r="B215" s="200" t="str">
        <f>IF(D215+G215&gt;0,B213,"")</f>
        <v/>
      </c>
      <c r="C215" s="203" t="str">
        <f>IF(G215+I215&gt;0,C213,"")</f>
        <v/>
      </c>
      <c r="D215" s="204">
        <f>D214</f>
        <v>7</v>
      </c>
      <c r="E215" s="210">
        <v>0</v>
      </c>
      <c r="F215" s="248">
        <f>'.'!AY212</f>
        <v>0</v>
      </c>
      <c r="G215" s="202">
        <v>0</v>
      </c>
      <c r="H215" s="203">
        <v>1.5</v>
      </c>
      <c r="I215" s="202">
        <v>0</v>
      </c>
      <c r="J215" s="250">
        <f>'.'!H212</f>
        <v>0</v>
      </c>
      <c r="K215" s="205" t="e">
        <f>IF(#REF!&gt;0,#REF!,0)</f>
        <v>#REF!</v>
      </c>
      <c r="L215" s="205" t="e">
        <f t="shared" si="102"/>
        <v>#REF!</v>
      </c>
      <c r="M215" s="205" t="e">
        <f>IF(#REF!&gt;0,#REF!,0)</f>
        <v>#REF!</v>
      </c>
      <c r="N215" s="205" t="e">
        <f t="shared" si="103"/>
        <v>#REF!</v>
      </c>
      <c r="O215" s="212">
        <f t="shared" si="101"/>
        <v>0</v>
      </c>
      <c r="P215" s="206"/>
    </row>
    <row r="216" spans="1:16" ht="12.75" x14ac:dyDescent="0.2">
      <c r="A216" s="224" t="s">
        <v>426</v>
      </c>
      <c r="B216" s="200" t="str">
        <f>IF(D216+G216&gt;0,B213,"")</f>
        <v/>
      </c>
      <c r="C216" s="203" t="str">
        <f>IF(G216+I216&gt;0,C213,"")</f>
        <v/>
      </c>
      <c r="D216" s="204">
        <f>D214</f>
        <v>7</v>
      </c>
      <c r="E216" s="210">
        <v>0</v>
      </c>
      <c r="F216" s="248">
        <f>'.'!AY213</f>
        <v>0</v>
      </c>
      <c r="G216" s="202">
        <v>0</v>
      </c>
      <c r="H216" s="203">
        <v>1.1000000000000001</v>
      </c>
      <c r="I216" s="202">
        <v>0</v>
      </c>
      <c r="J216" s="250">
        <f>'.'!H213</f>
        <v>0</v>
      </c>
      <c r="K216" s="205" t="e">
        <f>IF(#REF!&gt;0,#REF!,0)</f>
        <v>#REF!</v>
      </c>
      <c r="L216" s="205" t="e">
        <f t="shared" si="102"/>
        <v>#REF!</v>
      </c>
      <c r="M216" s="205" t="e">
        <f>IF(#REF!&gt;0,#REF!,0)</f>
        <v>#REF!</v>
      </c>
      <c r="N216" s="205" t="e">
        <f t="shared" si="103"/>
        <v>#REF!</v>
      </c>
      <c r="O216" s="212">
        <f t="shared" si="101"/>
        <v>0</v>
      </c>
      <c r="P216" s="206"/>
    </row>
    <row r="217" spans="1:16" ht="12.75" x14ac:dyDescent="0.2">
      <c r="A217" s="224" t="s">
        <v>426</v>
      </c>
      <c r="B217" s="200" t="s">
        <v>46</v>
      </c>
      <c r="C217" s="203" t="s">
        <v>137</v>
      </c>
      <c r="D217" s="204">
        <f>D218</f>
        <v>6</v>
      </c>
      <c r="E217" s="210">
        <v>1.2</v>
      </c>
      <c r="F217" s="248">
        <f>'.'!AY214</f>
        <v>1.64E-3</v>
      </c>
      <c r="G217" s="202">
        <v>0</v>
      </c>
      <c r="H217" s="203">
        <v>1.5</v>
      </c>
      <c r="I217" s="202">
        <v>0</v>
      </c>
      <c r="J217" s="250">
        <f>'.'!H214</f>
        <v>1.5580000000000001E-3</v>
      </c>
      <c r="K217" s="205" t="e">
        <f>IF(#REF!&gt;0,#REF!,0)</f>
        <v>#REF!</v>
      </c>
      <c r="L217" s="205" t="e">
        <f>IF(K217&gt;0,1,0)</f>
        <v>#REF!</v>
      </c>
      <c r="M217" s="205" t="e">
        <f>IF(#REF!&gt;0,#REF!,0)</f>
        <v>#REF!</v>
      </c>
      <c r="N217" s="205" t="e">
        <f>IF(M217&gt;0,1,0)</f>
        <v>#REF!</v>
      </c>
      <c r="O217" s="212">
        <f t="shared" si="101"/>
        <v>8.1999999999999825E-5</v>
      </c>
      <c r="P217" s="206"/>
    </row>
    <row r="218" spans="1:16" ht="12.75" x14ac:dyDescent="0.2">
      <c r="A218" s="224" t="s">
        <v>426</v>
      </c>
      <c r="B218" s="200" t="str">
        <f>IF(D218+G218&gt;0,B217,"")</f>
        <v/>
      </c>
      <c r="C218" s="203" t="str">
        <f>IF(G218+I218&gt;0,C217,"")</f>
        <v/>
      </c>
      <c r="D218" s="204">
        <v>6</v>
      </c>
      <c r="E218" s="210">
        <v>0</v>
      </c>
      <c r="F218" s="248">
        <f>'.'!AY215</f>
        <v>0</v>
      </c>
      <c r="G218" s="202">
        <v>0</v>
      </c>
      <c r="H218" s="203">
        <v>1.1000000000000001</v>
      </c>
      <c r="I218" s="202">
        <v>0</v>
      </c>
      <c r="J218" s="250">
        <f>'.'!H215</f>
        <v>0</v>
      </c>
      <c r="K218" s="205" t="e">
        <f>IF(#REF!&gt;0,#REF!,0)</f>
        <v>#REF!</v>
      </c>
      <c r="L218" s="205" t="e">
        <f t="shared" ref="L218:L220" si="104">IF(K218&gt;0,1,0)</f>
        <v>#REF!</v>
      </c>
      <c r="M218" s="205" t="e">
        <f>IF(#REF!&gt;0,#REF!,0)</f>
        <v>#REF!</v>
      </c>
      <c r="N218" s="205" t="e">
        <f t="shared" ref="N218:N220" si="105">IF(M218&gt;0,1,0)</f>
        <v>#REF!</v>
      </c>
      <c r="O218" s="212">
        <f t="shared" si="101"/>
        <v>0</v>
      </c>
      <c r="P218" s="206"/>
    </row>
    <row r="219" spans="1:16" ht="12.75" x14ac:dyDescent="0.2">
      <c r="A219" s="224" t="s">
        <v>426</v>
      </c>
      <c r="B219" s="200" t="str">
        <f>IF(D219+G219&gt;0,B217,"")</f>
        <v/>
      </c>
      <c r="C219" s="203" t="str">
        <f>IF(G219+I219&gt;0,C217,"")</f>
        <v/>
      </c>
      <c r="D219" s="204">
        <f>D218</f>
        <v>6</v>
      </c>
      <c r="E219" s="210">
        <v>0</v>
      </c>
      <c r="F219" s="248">
        <f>'.'!AY216</f>
        <v>0</v>
      </c>
      <c r="G219" s="202">
        <v>0</v>
      </c>
      <c r="H219" s="203">
        <v>1.5</v>
      </c>
      <c r="I219" s="202">
        <v>0</v>
      </c>
      <c r="J219" s="250">
        <f>'.'!H216</f>
        <v>0</v>
      </c>
      <c r="K219" s="205" t="e">
        <f>IF(#REF!&gt;0,#REF!,0)</f>
        <v>#REF!</v>
      </c>
      <c r="L219" s="205" t="e">
        <f t="shared" si="104"/>
        <v>#REF!</v>
      </c>
      <c r="M219" s="205" t="e">
        <f>IF(#REF!&gt;0,#REF!,0)</f>
        <v>#REF!</v>
      </c>
      <c r="N219" s="205" t="e">
        <f t="shared" si="105"/>
        <v>#REF!</v>
      </c>
      <c r="O219" s="212">
        <f t="shared" si="101"/>
        <v>0</v>
      </c>
      <c r="P219" s="206"/>
    </row>
    <row r="220" spans="1:16" ht="12.75" x14ac:dyDescent="0.2">
      <c r="A220" s="224" t="s">
        <v>426</v>
      </c>
      <c r="B220" s="200" t="str">
        <f>IF(D220+G220&gt;0,B217,"")</f>
        <v/>
      </c>
      <c r="C220" s="203" t="str">
        <f>IF(G220+I220&gt;0,C217,"")</f>
        <v/>
      </c>
      <c r="D220" s="204">
        <f>D218</f>
        <v>6</v>
      </c>
      <c r="E220" s="210">
        <v>0</v>
      </c>
      <c r="F220" s="248">
        <f>'.'!AY217</f>
        <v>0</v>
      </c>
      <c r="G220" s="202">
        <v>0</v>
      </c>
      <c r="H220" s="203">
        <v>1.1000000000000001</v>
      </c>
      <c r="I220" s="202">
        <v>0</v>
      </c>
      <c r="J220" s="250">
        <f>'.'!H217</f>
        <v>0</v>
      </c>
      <c r="K220" s="205" t="e">
        <f>IF(#REF!&gt;0,#REF!,0)</f>
        <v>#REF!</v>
      </c>
      <c r="L220" s="205" t="e">
        <f t="shared" si="104"/>
        <v>#REF!</v>
      </c>
      <c r="M220" s="205" t="e">
        <f>IF(#REF!&gt;0,#REF!,0)</f>
        <v>#REF!</v>
      </c>
      <c r="N220" s="205" t="e">
        <f t="shared" si="105"/>
        <v>#REF!</v>
      </c>
      <c r="O220" s="212">
        <f t="shared" si="101"/>
        <v>0</v>
      </c>
      <c r="P220" s="206"/>
    </row>
    <row r="221" spans="1:16" ht="12.75" x14ac:dyDescent="0.2">
      <c r="A221" s="224" t="s">
        <v>426</v>
      </c>
      <c r="B221" s="200" t="s">
        <v>46</v>
      </c>
      <c r="C221" s="203" t="s">
        <v>139</v>
      </c>
      <c r="D221" s="204">
        <f>D222</f>
        <v>7</v>
      </c>
      <c r="E221" s="210">
        <v>0.7</v>
      </c>
      <c r="F221" s="248">
        <f>'.'!AY218</f>
        <v>1.1000000000000001E-3</v>
      </c>
      <c r="G221" s="202">
        <v>0.77</v>
      </c>
      <c r="H221" s="203">
        <v>1.5</v>
      </c>
      <c r="I221" s="202">
        <v>0.17899999999999999</v>
      </c>
      <c r="J221" s="250">
        <f>'.'!H218</f>
        <v>1.4339999999999999E-3</v>
      </c>
      <c r="K221" s="205" t="e">
        <f>IF(#REF!&gt;0,#REF!,0)</f>
        <v>#REF!</v>
      </c>
      <c r="L221" s="205" t="e">
        <f>IF(K221&gt;0,1,0)</f>
        <v>#REF!</v>
      </c>
      <c r="M221" s="205" t="e">
        <f>IF(#REF!&gt;0,#REF!,0)</f>
        <v>#REF!</v>
      </c>
      <c r="N221" s="205" t="e">
        <f>IF(M221&gt;0,1,0)</f>
        <v>#REF!</v>
      </c>
      <c r="O221" s="212">
        <f t="shared" si="101"/>
        <v>-3.3399999999999988E-4</v>
      </c>
      <c r="P221" s="206"/>
    </row>
    <row r="222" spans="1:16" ht="12.75" x14ac:dyDescent="0.2">
      <c r="A222" s="224" t="s">
        <v>426</v>
      </c>
      <c r="B222" s="200" t="str">
        <f>IF(D222+G222&gt;0,B221,"")</f>
        <v/>
      </c>
      <c r="C222" s="203" t="str">
        <f>IF(G222+I222&gt;0,C221,"")</f>
        <v/>
      </c>
      <c r="D222" s="204">
        <v>7</v>
      </c>
      <c r="E222" s="210">
        <v>0</v>
      </c>
      <c r="F222" s="248">
        <f>'.'!AY219</f>
        <v>0</v>
      </c>
      <c r="G222" s="202">
        <v>0</v>
      </c>
      <c r="H222" s="203">
        <v>1.1000000000000001</v>
      </c>
      <c r="I222" s="202">
        <v>0</v>
      </c>
      <c r="J222" s="250">
        <f>'.'!H219</f>
        <v>0</v>
      </c>
      <c r="K222" s="205" t="e">
        <f>IF(#REF!&gt;0,#REF!,0)</f>
        <v>#REF!</v>
      </c>
      <c r="L222" s="205" t="e">
        <f t="shared" ref="L222:L224" si="106">IF(K222&gt;0,1,0)</f>
        <v>#REF!</v>
      </c>
      <c r="M222" s="205" t="e">
        <f>IF(#REF!&gt;0,#REF!,0)</f>
        <v>#REF!</v>
      </c>
      <c r="N222" s="205" t="e">
        <f t="shared" ref="N222:N224" si="107">IF(M222&gt;0,1,0)</f>
        <v>#REF!</v>
      </c>
      <c r="O222" s="212">
        <f t="shared" si="101"/>
        <v>0</v>
      </c>
      <c r="P222" s="206"/>
    </row>
    <row r="223" spans="1:16" ht="12.75" x14ac:dyDescent="0.2">
      <c r="A223" s="224" t="s">
        <v>426</v>
      </c>
      <c r="B223" s="200" t="str">
        <f>IF(D223+G223&gt;0,B221,"")</f>
        <v/>
      </c>
      <c r="C223" s="203" t="str">
        <f>IF(G223+I223&gt;0,C221,"")</f>
        <v/>
      </c>
      <c r="D223" s="204">
        <f>D222</f>
        <v>7</v>
      </c>
      <c r="E223" s="210">
        <v>0</v>
      </c>
      <c r="F223" s="248">
        <f>'.'!AY220</f>
        <v>0</v>
      </c>
      <c r="G223" s="202">
        <v>0</v>
      </c>
      <c r="H223" s="203">
        <v>1.5</v>
      </c>
      <c r="I223" s="202">
        <v>0</v>
      </c>
      <c r="J223" s="250">
        <f>'.'!H220</f>
        <v>0</v>
      </c>
      <c r="K223" s="205" t="e">
        <f>IF(#REF!&gt;0,#REF!,0)</f>
        <v>#REF!</v>
      </c>
      <c r="L223" s="205" t="e">
        <f t="shared" si="106"/>
        <v>#REF!</v>
      </c>
      <c r="M223" s="205" t="e">
        <f>IF(#REF!&gt;0,#REF!,0)</f>
        <v>#REF!</v>
      </c>
      <c r="N223" s="205" t="e">
        <f t="shared" si="107"/>
        <v>#REF!</v>
      </c>
      <c r="O223" s="212">
        <f t="shared" si="101"/>
        <v>0</v>
      </c>
      <c r="P223" s="206"/>
    </row>
    <row r="224" spans="1:16" ht="12.75" x14ac:dyDescent="0.2">
      <c r="A224" s="224" t="s">
        <v>426</v>
      </c>
      <c r="B224" s="200" t="str">
        <f>IF(D224+G224&gt;0,B221,"")</f>
        <v/>
      </c>
      <c r="C224" s="203" t="str">
        <f>IF(G224+I224&gt;0,C221,"")</f>
        <v/>
      </c>
      <c r="D224" s="204">
        <f>D222</f>
        <v>7</v>
      </c>
      <c r="E224" s="210">
        <v>0</v>
      </c>
      <c r="F224" s="248">
        <f>'.'!AY221</f>
        <v>0</v>
      </c>
      <c r="G224" s="202">
        <v>0</v>
      </c>
      <c r="H224" s="203">
        <v>1.1000000000000001</v>
      </c>
      <c r="I224" s="202">
        <v>0</v>
      </c>
      <c r="J224" s="250">
        <f>'.'!H221</f>
        <v>0</v>
      </c>
      <c r="K224" s="205" t="e">
        <f>IF(#REF!&gt;0,#REF!,0)</f>
        <v>#REF!</v>
      </c>
      <c r="L224" s="205" t="e">
        <f t="shared" si="106"/>
        <v>#REF!</v>
      </c>
      <c r="M224" s="205" t="e">
        <f>IF(#REF!&gt;0,#REF!,0)</f>
        <v>#REF!</v>
      </c>
      <c r="N224" s="205" t="e">
        <f t="shared" si="107"/>
        <v>#REF!</v>
      </c>
      <c r="O224" s="212">
        <f t="shared" si="101"/>
        <v>0</v>
      </c>
      <c r="P224" s="206"/>
    </row>
    <row r="225" spans="1:16" ht="12.75" x14ac:dyDescent="0.2">
      <c r="A225" s="224" t="s">
        <v>426</v>
      </c>
      <c r="B225" s="200" t="s">
        <v>46</v>
      </c>
      <c r="C225" s="203" t="s">
        <v>141</v>
      </c>
      <c r="D225" s="204">
        <f>D226</f>
        <v>6</v>
      </c>
      <c r="E225" s="210">
        <v>1.5</v>
      </c>
      <c r="F225" s="248">
        <f>'.'!AY222</f>
        <v>1.8E-3</v>
      </c>
      <c r="G225" s="202">
        <v>1.264</v>
      </c>
      <c r="H225" s="203">
        <v>1.5</v>
      </c>
      <c r="I225" s="202">
        <v>0</v>
      </c>
      <c r="J225" s="250">
        <f>'.'!H222</f>
        <v>1.8209999999999999E-3</v>
      </c>
      <c r="K225" s="205" t="e">
        <f>IF(#REF!&gt;0,#REF!,0)</f>
        <v>#REF!</v>
      </c>
      <c r="L225" s="205" t="e">
        <f>IF(K225&gt;0,1,0)</f>
        <v>#REF!</v>
      </c>
      <c r="M225" s="205" t="e">
        <f>IF(#REF!&gt;0,#REF!,0)</f>
        <v>#REF!</v>
      </c>
      <c r="N225" s="205" t="e">
        <f>IF(M225&gt;0,1,0)</f>
        <v>#REF!</v>
      </c>
      <c r="O225" s="212">
        <f t="shared" si="101"/>
        <v>-2.0999999999999968E-5</v>
      </c>
      <c r="P225" s="206"/>
    </row>
    <row r="226" spans="1:16" ht="12.75" x14ac:dyDescent="0.2">
      <c r="A226" s="224" t="s">
        <v>426</v>
      </c>
      <c r="B226" s="200" t="str">
        <f>IF(D226+G226&gt;0,B225,"")</f>
        <v/>
      </c>
      <c r="C226" s="203" t="str">
        <f>IF(G226+I226&gt;0,C225,"")</f>
        <v/>
      </c>
      <c r="D226" s="204">
        <v>6</v>
      </c>
      <c r="E226" s="210">
        <v>0</v>
      </c>
      <c r="F226" s="248">
        <f>'.'!AY223</f>
        <v>0</v>
      </c>
      <c r="G226" s="202">
        <v>0</v>
      </c>
      <c r="H226" s="203">
        <v>1.1000000000000001</v>
      </c>
      <c r="I226" s="202">
        <v>0</v>
      </c>
      <c r="J226" s="250">
        <f>'.'!H223</f>
        <v>0</v>
      </c>
      <c r="K226" s="205" t="e">
        <f>IF(#REF!&gt;0,#REF!,0)</f>
        <v>#REF!</v>
      </c>
      <c r="L226" s="205" t="e">
        <f t="shared" ref="L226:L228" si="108">IF(K226&gt;0,1,0)</f>
        <v>#REF!</v>
      </c>
      <c r="M226" s="205" t="e">
        <f>IF(#REF!&gt;0,#REF!,0)</f>
        <v>#REF!</v>
      </c>
      <c r="N226" s="205" t="e">
        <f t="shared" ref="N226:N228" si="109">IF(M226&gt;0,1,0)</f>
        <v>#REF!</v>
      </c>
      <c r="O226" s="212">
        <f t="shared" si="101"/>
        <v>0</v>
      </c>
      <c r="P226" s="206"/>
    </row>
    <row r="227" spans="1:16" ht="12.75" x14ac:dyDescent="0.2">
      <c r="A227" s="224" t="s">
        <v>426</v>
      </c>
      <c r="B227" s="200" t="str">
        <f>IF(D227+G227&gt;0,B225,"")</f>
        <v/>
      </c>
      <c r="C227" s="203" t="str">
        <f>IF(G227+I227&gt;0,C225,"")</f>
        <v/>
      </c>
      <c r="D227" s="204">
        <f>D226</f>
        <v>6</v>
      </c>
      <c r="E227" s="210">
        <v>0</v>
      </c>
      <c r="F227" s="248">
        <f>'.'!AY224</f>
        <v>0</v>
      </c>
      <c r="G227" s="202">
        <v>0</v>
      </c>
      <c r="H227" s="203">
        <v>1.5</v>
      </c>
      <c r="I227" s="202">
        <v>0</v>
      </c>
      <c r="J227" s="250">
        <f>'.'!H224</f>
        <v>0</v>
      </c>
      <c r="K227" s="205" t="e">
        <f>IF(#REF!&gt;0,#REF!,0)</f>
        <v>#REF!</v>
      </c>
      <c r="L227" s="205" t="e">
        <f t="shared" si="108"/>
        <v>#REF!</v>
      </c>
      <c r="M227" s="205" t="e">
        <f>IF(#REF!&gt;0,#REF!,0)</f>
        <v>#REF!</v>
      </c>
      <c r="N227" s="205" t="e">
        <f t="shared" si="109"/>
        <v>#REF!</v>
      </c>
      <c r="O227" s="212">
        <f t="shared" si="101"/>
        <v>0</v>
      </c>
      <c r="P227" s="206"/>
    </row>
    <row r="228" spans="1:16" ht="12.75" x14ac:dyDescent="0.2">
      <c r="A228" s="224" t="s">
        <v>426</v>
      </c>
      <c r="B228" s="200" t="str">
        <f>IF(D228+G228&gt;0,B225,"")</f>
        <v/>
      </c>
      <c r="C228" s="203" t="str">
        <f>IF(G228+I228&gt;0,C225,"")</f>
        <v/>
      </c>
      <c r="D228" s="204">
        <f>D226</f>
        <v>6</v>
      </c>
      <c r="E228" s="210">
        <v>0</v>
      </c>
      <c r="F228" s="248">
        <f>'.'!AY225</f>
        <v>0</v>
      </c>
      <c r="G228" s="202">
        <v>0</v>
      </c>
      <c r="H228" s="203">
        <v>1.1000000000000001</v>
      </c>
      <c r="I228" s="202">
        <v>0</v>
      </c>
      <c r="J228" s="250">
        <f>'.'!H225</f>
        <v>0</v>
      </c>
      <c r="K228" s="205" t="e">
        <f>IF(#REF!&gt;0,#REF!,0)</f>
        <v>#REF!</v>
      </c>
      <c r="L228" s="205" t="e">
        <f t="shared" si="108"/>
        <v>#REF!</v>
      </c>
      <c r="M228" s="205" t="e">
        <f>IF(#REF!&gt;0,#REF!,0)</f>
        <v>#REF!</v>
      </c>
      <c r="N228" s="205" t="e">
        <f t="shared" si="109"/>
        <v>#REF!</v>
      </c>
      <c r="O228" s="212">
        <f t="shared" si="101"/>
        <v>0</v>
      </c>
      <c r="P228" s="206"/>
    </row>
    <row r="229" spans="1:16" ht="12.75" x14ac:dyDescent="0.2">
      <c r="A229" s="224" t="s">
        <v>426</v>
      </c>
      <c r="B229" s="200" t="s">
        <v>46</v>
      </c>
      <c r="C229" s="203" t="s">
        <v>143</v>
      </c>
      <c r="D229" s="204">
        <f>D230</f>
        <v>6</v>
      </c>
      <c r="E229" s="210">
        <v>2.7</v>
      </c>
      <c r="F229" s="248">
        <f>'.'!AY226</f>
        <v>3.8E-3</v>
      </c>
      <c r="G229" s="202">
        <v>1.9</v>
      </c>
      <c r="H229" s="203">
        <v>1.5</v>
      </c>
      <c r="I229" s="202">
        <v>0</v>
      </c>
      <c r="J229" s="250">
        <f>'.'!H226</f>
        <v>2.0400000000000001E-3</v>
      </c>
      <c r="K229" s="205" t="e">
        <f>IF(#REF!&gt;0,#REF!,0)</f>
        <v>#REF!</v>
      </c>
      <c r="L229" s="205" t="e">
        <f>IF(K229&gt;0,1,0)</f>
        <v>#REF!</v>
      </c>
      <c r="M229" s="205" t="e">
        <f>IF(#REF!&gt;0,#REF!,0)</f>
        <v>#REF!</v>
      </c>
      <c r="N229" s="205" t="e">
        <f>IF(M229&gt;0,1,0)</f>
        <v>#REF!</v>
      </c>
      <c r="O229" s="212">
        <f t="shared" si="101"/>
        <v>1.7599999999999998E-3</v>
      </c>
      <c r="P229" s="206"/>
    </row>
    <row r="230" spans="1:16" ht="12.75" x14ac:dyDescent="0.2">
      <c r="A230" s="224" t="s">
        <v>426</v>
      </c>
      <c r="B230" s="200" t="str">
        <f>IF(D230+G230&gt;0,B229,"")</f>
        <v/>
      </c>
      <c r="C230" s="203" t="str">
        <f>IF(G230+I230&gt;0,C229,"")</f>
        <v/>
      </c>
      <c r="D230" s="204">
        <v>6</v>
      </c>
      <c r="E230" s="210">
        <v>0</v>
      </c>
      <c r="F230" s="248">
        <f>'.'!AY227</f>
        <v>0</v>
      </c>
      <c r="G230" s="202">
        <v>0</v>
      </c>
      <c r="H230" s="203">
        <v>1.1000000000000001</v>
      </c>
      <c r="I230" s="202">
        <v>0</v>
      </c>
      <c r="J230" s="250">
        <f>'.'!H227</f>
        <v>0</v>
      </c>
      <c r="K230" s="205" t="e">
        <f>IF(#REF!&gt;0,#REF!,0)</f>
        <v>#REF!</v>
      </c>
      <c r="L230" s="205" t="e">
        <f t="shared" ref="L230:L232" si="110">IF(K230&gt;0,1,0)</f>
        <v>#REF!</v>
      </c>
      <c r="M230" s="205" t="e">
        <f>IF(#REF!&gt;0,#REF!,0)</f>
        <v>#REF!</v>
      </c>
      <c r="N230" s="205" t="e">
        <f t="shared" ref="N230:N232" si="111">IF(M230&gt;0,1,0)</f>
        <v>#REF!</v>
      </c>
      <c r="O230" s="212">
        <f t="shared" si="101"/>
        <v>0</v>
      </c>
      <c r="P230" s="206"/>
    </row>
    <row r="231" spans="1:16" ht="12.75" x14ac:dyDescent="0.2">
      <c r="A231" s="224" t="s">
        <v>426</v>
      </c>
      <c r="B231" s="200" t="str">
        <f>IF(D231+G231&gt;0,B229,"")</f>
        <v/>
      </c>
      <c r="C231" s="203" t="str">
        <f>IF(G231+I231&gt;0,C229,"")</f>
        <v/>
      </c>
      <c r="D231" s="204">
        <f>D230</f>
        <v>6</v>
      </c>
      <c r="E231" s="210">
        <v>0</v>
      </c>
      <c r="F231" s="248">
        <f>'.'!AY228</f>
        <v>0</v>
      </c>
      <c r="G231" s="202">
        <v>0</v>
      </c>
      <c r="H231" s="203">
        <v>1.5</v>
      </c>
      <c r="I231" s="202">
        <v>0</v>
      </c>
      <c r="J231" s="250">
        <f>'.'!H228</f>
        <v>0</v>
      </c>
      <c r="K231" s="205" t="e">
        <f>IF(#REF!&gt;0,#REF!,0)</f>
        <v>#REF!</v>
      </c>
      <c r="L231" s="205" t="e">
        <f t="shared" si="110"/>
        <v>#REF!</v>
      </c>
      <c r="M231" s="205" t="e">
        <f>IF(#REF!&gt;0,#REF!,0)</f>
        <v>#REF!</v>
      </c>
      <c r="N231" s="205" t="e">
        <f t="shared" si="111"/>
        <v>#REF!</v>
      </c>
      <c r="O231" s="212">
        <f t="shared" si="101"/>
        <v>0</v>
      </c>
      <c r="P231" s="206"/>
    </row>
    <row r="232" spans="1:16" ht="12.75" x14ac:dyDescent="0.2">
      <c r="A232" s="224" t="s">
        <v>426</v>
      </c>
      <c r="B232" s="200" t="str">
        <f>IF(D232+G232&gt;0,B229,"")</f>
        <v/>
      </c>
      <c r="C232" s="203" t="str">
        <f>IF(G232+I232&gt;0,C229,"")</f>
        <v/>
      </c>
      <c r="D232" s="204">
        <f>D230</f>
        <v>6</v>
      </c>
      <c r="E232" s="210">
        <v>0</v>
      </c>
      <c r="F232" s="248">
        <f>'.'!AY229</f>
        <v>0</v>
      </c>
      <c r="G232" s="202">
        <v>0</v>
      </c>
      <c r="H232" s="203">
        <v>1.1000000000000001</v>
      </c>
      <c r="I232" s="202">
        <v>0</v>
      </c>
      <c r="J232" s="250">
        <f>'.'!H229</f>
        <v>0</v>
      </c>
      <c r="K232" s="205" t="e">
        <f>IF(#REF!&gt;0,#REF!,0)</f>
        <v>#REF!</v>
      </c>
      <c r="L232" s="205" t="e">
        <f t="shared" si="110"/>
        <v>#REF!</v>
      </c>
      <c r="M232" s="205" t="e">
        <f>IF(#REF!&gt;0,#REF!,0)</f>
        <v>#REF!</v>
      </c>
      <c r="N232" s="205" t="e">
        <f t="shared" si="111"/>
        <v>#REF!</v>
      </c>
      <c r="O232" s="212">
        <f t="shared" si="101"/>
        <v>0</v>
      </c>
      <c r="P232" s="206"/>
    </row>
    <row r="233" spans="1:16" ht="12.75" x14ac:dyDescent="0.2">
      <c r="A233" s="224" t="s">
        <v>426</v>
      </c>
      <c r="B233" s="200" t="s">
        <v>46</v>
      </c>
      <c r="C233" s="203" t="s">
        <v>145</v>
      </c>
      <c r="D233" s="204">
        <f>D234</f>
        <v>6</v>
      </c>
      <c r="E233" s="210">
        <v>1.25</v>
      </c>
      <c r="F233" s="248">
        <f>'.'!AY230</f>
        <v>1.5499999999999999E-3</v>
      </c>
      <c r="G233" s="202">
        <v>0.68300000000000005</v>
      </c>
      <c r="H233" s="203">
        <v>1.5</v>
      </c>
      <c r="I233" s="202">
        <v>0</v>
      </c>
      <c r="J233" s="250">
        <f>'.'!H230</f>
        <v>1.0860000000000002E-3</v>
      </c>
      <c r="K233" s="205" t="e">
        <f>IF(#REF!&gt;0,#REF!,0)</f>
        <v>#REF!</v>
      </c>
      <c r="L233" s="205" t="e">
        <f>IF(K233&gt;0,1,0)</f>
        <v>#REF!</v>
      </c>
      <c r="M233" s="205" t="e">
        <f>IF(#REF!&gt;0,#REF!,0)</f>
        <v>#REF!</v>
      </c>
      <c r="N233" s="205" t="e">
        <f>IF(M233&gt;0,1,0)</f>
        <v>#REF!</v>
      </c>
      <c r="O233" s="212">
        <f t="shared" si="101"/>
        <v>4.6399999999999979E-4</v>
      </c>
      <c r="P233" s="206"/>
    </row>
    <row r="234" spans="1:16" ht="12.75" x14ac:dyDescent="0.2">
      <c r="A234" s="224" t="s">
        <v>426</v>
      </c>
      <c r="B234" s="200" t="str">
        <f>IF(D234+G234&gt;0,B233,"")</f>
        <v/>
      </c>
      <c r="C234" s="203" t="str">
        <f>IF(G234+I234&gt;0,C233,"")</f>
        <v/>
      </c>
      <c r="D234" s="204">
        <v>6</v>
      </c>
      <c r="E234" s="210">
        <v>0</v>
      </c>
      <c r="F234" s="248">
        <f>'.'!AY231</f>
        <v>0</v>
      </c>
      <c r="G234" s="202">
        <v>0</v>
      </c>
      <c r="H234" s="203">
        <v>1.1000000000000001</v>
      </c>
      <c r="I234" s="202">
        <v>0</v>
      </c>
      <c r="J234" s="250">
        <f>'.'!H231</f>
        <v>0</v>
      </c>
      <c r="K234" s="205" t="e">
        <f>IF(#REF!&gt;0,#REF!,0)</f>
        <v>#REF!</v>
      </c>
      <c r="L234" s="205" t="e">
        <f t="shared" ref="L234:L236" si="112">IF(K234&gt;0,1,0)</f>
        <v>#REF!</v>
      </c>
      <c r="M234" s="205" t="e">
        <f>IF(#REF!&gt;0,#REF!,0)</f>
        <v>#REF!</v>
      </c>
      <c r="N234" s="205" t="e">
        <f t="shared" ref="N234:N236" si="113">IF(M234&gt;0,1,0)</f>
        <v>#REF!</v>
      </c>
      <c r="O234" s="212">
        <f t="shared" si="101"/>
        <v>0</v>
      </c>
      <c r="P234" s="206"/>
    </row>
    <row r="235" spans="1:16" ht="12.75" x14ac:dyDescent="0.2">
      <c r="A235" s="224" t="s">
        <v>426</v>
      </c>
      <c r="B235" s="200" t="str">
        <f>IF(D235+G235&gt;0,B233,"")</f>
        <v/>
      </c>
      <c r="C235" s="203" t="str">
        <f>IF(G235+I235&gt;0,C233,"")</f>
        <v/>
      </c>
      <c r="D235" s="204">
        <f>D234</f>
        <v>6</v>
      </c>
      <c r="E235" s="210">
        <v>0</v>
      </c>
      <c r="F235" s="248">
        <f>'.'!AY232</f>
        <v>0</v>
      </c>
      <c r="G235" s="202">
        <v>0</v>
      </c>
      <c r="H235" s="203">
        <v>1.5</v>
      </c>
      <c r="I235" s="202">
        <v>0</v>
      </c>
      <c r="J235" s="250">
        <f>'.'!H232</f>
        <v>0</v>
      </c>
      <c r="K235" s="205" t="e">
        <f>IF(#REF!&gt;0,#REF!,0)</f>
        <v>#REF!</v>
      </c>
      <c r="L235" s="205" t="e">
        <f t="shared" si="112"/>
        <v>#REF!</v>
      </c>
      <c r="M235" s="205" t="e">
        <f>IF(#REF!&gt;0,#REF!,0)</f>
        <v>#REF!</v>
      </c>
      <c r="N235" s="205" t="e">
        <f t="shared" si="113"/>
        <v>#REF!</v>
      </c>
      <c r="O235" s="212">
        <f t="shared" si="101"/>
        <v>0</v>
      </c>
      <c r="P235" s="206"/>
    </row>
    <row r="236" spans="1:16" ht="12.75" x14ac:dyDescent="0.2">
      <c r="A236" s="224" t="s">
        <v>426</v>
      </c>
      <c r="B236" s="200" t="str">
        <f>IF(D236+G236&gt;0,B233,"")</f>
        <v/>
      </c>
      <c r="C236" s="203" t="str">
        <f>IF(G236+I236&gt;0,C233,"")</f>
        <v/>
      </c>
      <c r="D236" s="204">
        <f>D234</f>
        <v>6</v>
      </c>
      <c r="E236" s="210">
        <v>0</v>
      </c>
      <c r="F236" s="248">
        <f>'.'!AY233</f>
        <v>0</v>
      </c>
      <c r="G236" s="202">
        <v>0</v>
      </c>
      <c r="H236" s="203">
        <v>1.1000000000000001</v>
      </c>
      <c r="I236" s="202">
        <v>0</v>
      </c>
      <c r="J236" s="250">
        <f>'.'!H233</f>
        <v>0</v>
      </c>
      <c r="K236" s="205" t="e">
        <f>IF(#REF!&gt;0,#REF!,0)</f>
        <v>#REF!</v>
      </c>
      <c r="L236" s="205" t="e">
        <f t="shared" si="112"/>
        <v>#REF!</v>
      </c>
      <c r="M236" s="205" t="e">
        <f>IF(#REF!&gt;0,#REF!,0)</f>
        <v>#REF!</v>
      </c>
      <c r="N236" s="205" t="e">
        <f t="shared" si="113"/>
        <v>#REF!</v>
      </c>
      <c r="O236" s="212">
        <f t="shared" si="101"/>
        <v>0</v>
      </c>
      <c r="P236" s="206"/>
    </row>
    <row r="237" spans="1:16" ht="12.75" x14ac:dyDescent="0.2">
      <c r="A237" s="224" t="s">
        <v>426</v>
      </c>
      <c r="B237" s="200" t="s">
        <v>46</v>
      </c>
      <c r="C237" s="203" t="s">
        <v>147</v>
      </c>
      <c r="D237" s="204">
        <f>D238</f>
        <v>6</v>
      </c>
      <c r="E237" s="210">
        <v>1.5</v>
      </c>
      <c r="F237" s="248">
        <f>'.'!AY234</f>
        <v>2.5000000000000001E-3</v>
      </c>
      <c r="G237" s="202">
        <v>0.64</v>
      </c>
      <c r="H237" s="203">
        <v>1.5</v>
      </c>
      <c r="I237" s="202">
        <v>0</v>
      </c>
      <c r="J237" s="250">
        <f>'.'!H234</f>
        <v>9.2600000000000007E-4</v>
      </c>
      <c r="K237" s="205" t="e">
        <f>IF(#REF!&gt;0,#REF!,0)</f>
        <v>#REF!</v>
      </c>
      <c r="L237" s="205" t="e">
        <f>IF(K237&gt;0,1,0)</f>
        <v>#REF!</v>
      </c>
      <c r="M237" s="205" t="e">
        <f>IF(#REF!&gt;0,#REF!,0)</f>
        <v>#REF!</v>
      </c>
      <c r="N237" s="205" t="e">
        <f>IF(M237&gt;0,1,0)</f>
        <v>#REF!</v>
      </c>
      <c r="O237" s="212">
        <f t="shared" si="101"/>
        <v>1.5739999999999999E-3</v>
      </c>
      <c r="P237" s="206"/>
    </row>
    <row r="238" spans="1:16" ht="12.75" x14ac:dyDescent="0.2">
      <c r="A238" s="224" t="s">
        <v>426</v>
      </c>
      <c r="B238" s="200" t="str">
        <f>IF(D238+G238&gt;0,B237,"")</f>
        <v/>
      </c>
      <c r="C238" s="203" t="str">
        <f>IF(G238+I238&gt;0,C237,"")</f>
        <v/>
      </c>
      <c r="D238" s="204">
        <v>6</v>
      </c>
      <c r="E238" s="210">
        <v>0</v>
      </c>
      <c r="F238" s="248">
        <f>'.'!AY235</f>
        <v>0</v>
      </c>
      <c r="G238" s="202">
        <v>0</v>
      </c>
      <c r="H238" s="203">
        <v>1.1000000000000001</v>
      </c>
      <c r="I238" s="202">
        <v>0</v>
      </c>
      <c r="J238" s="250">
        <f>'.'!H235</f>
        <v>0</v>
      </c>
      <c r="K238" s="205" t="e">
        <f>IF(#REF!&gt;0,#REF!,0)</f>
        <v>#REF!</v>
      </c>
      <c r="L238" s="205" t="e">
        <f t="shared" ref="L238:L240" si="114">IF(K238&gt;0,1,0)</f>
        <v>#REF!</v>
      </c>
      <c r="M238" s="205" t="e">
        <f>IF(#REF!&gt;0,#REF!,0)</f>
        <v>#REF!</v>
      </c>
      <c r="N238" s="205" t="e">
        <f t="shared" ref="N238:N240" si="115">IF(M238&gt;0,1,0)</f>
        <v>#REF!</v>
      </c>
      <c r="O238" s="212">
        <f t="shared" si="101"/>
        <v>0</v>
      </c>
      <c r="P238" s="206"/>
    </row>
    <row r="239" spans="1:16" ht="12.75" x14ac:dyDescent="0.2">
      <c r="A239" s="224" t="s">
        <v>426</v>
      </c>
      <c r="B239" s="200" t="str">
        <f>IF(D239+G239&gt;0,B237,"")</f>
        <v/>
      </c>
      <c r="C239" s="203" t="str">
        <f>IF(G239+I239&gt;0,C237,"")</f>
        <v/>
      </c>
      <c r="D239" s="204">
        <f>D238</f>
        <v>6</v>
      </c>
      <c r="E239" s="210">
        <v>0</v>
      </c>
      <c r="F239" s="248">
        <f>'.'!AY236</f>
        <v>0</v>
      </c>
      <c r="G239" s="202">
        <v>0</v>
      </c>
      <c r="H239" s="203">
        <v>1.5</v>
      </c>
      <c r="I239" s="202">
        <v>0</v>
      </c>
      <c r="J239" s="250">
        <f>'.'!H236</f>
        <v>0</v>
      </c>
      <c r="K239" s="205" t="e">
        <f>IF(#REF!&gt;0,#REF!,0)</f>
        <v>#REF!</v>
      </c>
      <c r="L239" s="205" t="e">
        <f t="shared" si="114"/>
        <v>#REF!</v>
      </c>
      <c r="M239" s="205" t="e">
        <f>IF(#REF!&gt;0,#REF!,0)</f>
        <v>#REF!</v>
      </c>
      <c r="N239" s="205" t="e">
        <f t="shared" si="115"/>
        <v>#REF!</v>
      </c>
      <c r="O239" s="212">
        <f t="shared" si="101"/>
        <v>0</v>
      </c>
      <c r="P239" s="206"/>
    </row>
    <row r="240" spans="1:16" ht="12.75" x14ac:dyDescent="0.2">
      <c r="A240" s="224" t="s">
        <v>426</v>
      </c>
      <c r="B240" s="200" t="str">
        <f>IF(D240+G240&gt;0,B237,"")</f>
        <v/>
      </c>
      <c r="C240" s="203" t="str">
        <f>IF(G240+I240&gt;0,C237,"")</f>
        <v/>
      </c>
      <c r="D240" s="204">
        <f>D238</f>
        <v>6</v>
      </c>
      <c r="E240" s="210">
        <v>0</v>
      </c>
      <c r="F240" s="248">
        <f>'.'!AY237</f>
        <v>0</v>
      </c>
      <c r="G240" s="202">
        <v>0</v>
      </c>
      <c r="H240" s="203">
        <v>1.1000000000000001</v>
      </c>
      <c r="I240" s="202">
        <v>0</v>
      </c>
      <c r="J240" s="250">
        <f>'.'!H237</f>
        <v>0</v>
      </c>
      <c r="K240" s="205" t="e">
        <f>IF(#REF!&gt;0,#REF!,0)</f>
        <v>#REF!</v>
      </c>
      <c r="L240" s="205" t="e">
        <f t="shared" si="114"/>
        <v>#REF!</v>
      </c>
      <c r="M240" s="205" t="e">
        <f>IF(#REF!&gt;0,#REF!,0)</f>
        <v>#REF!</v>
      </c>
      <c r="N240" s="205" t="e">
        <f t="shared" si="115"/>
        <v>#REF!</v>
      </c>
      <c r="O240" s="212">
        <f t="shared" si="101"/>
        <v>0</v>
      </c>
      <c r="P240" s="206"/>
    </row>
    <row r="241" spans="1:16" ht="12.75" x14ac:dyDescent="0.2">
      <c r="A241" s="224" t="s">
        <v>426</v>
      </c>
      <c r="B241" s="200" t="s">
        <v>46</v>
      </c>
      <c r="C241" s="203" t="s">
        <v>149</v>
      </c>
      <c r="D241" s="204">
        <f>D242</f>
        <v>7</v>
      </c>
      <c r="E241" s="210">
        <v>0.1</v>
      </c>
      <c r="F241" s="248">
        <f>'.'!AY238</f>
        <v>2.0000000000000001E-4</v>
      </c>
      <c r="G241" s="202">
        <v>0.1</v>
      </c>
      <c r="H241" s="203">
        <v>1.5</v>
      </c>
      <c r="I241" s="202">
        <v>0</v>
      </c>
      <c r="J241" s="250">
        <f>'.'!H238</f>
        <v>2.0000000000000001E-4</v>
      </c>
      <c r="K241" s="205" t="e">
        <f>IF(#REF!&gt;0,#REF!,0)</f>
        <v>#REF!</v>
      </c>
      <c r="L241" s="205" t="e">
        <f>IF(K241&gt;0,1,0)</f>
        <v>#REF!</v>
      </c>
      <c r="M241" s="205" t="e">
        <f>IF(#REF!&gt;0,#REF!,0)</f>
        <v>#REF!</v>
      </c>
      <c r="N241" s="205" t="e">
        <f>IF(M241&gt;0,1,0)</f>
        <v>#REF!</v>
      </c>
      <c r="O241" s="212">
        <f t="shared" si="101"/>
        <v>0</v>
      </c>
      <c r="P241" s="206"/>
    </row>
    <row r="242" spans="1:16" ht="12.75" x14ac:dyDescent="0.2">
      <c r="A242" s="224" t="s">
        <v>426</v>
      </c>
      <c r="B242" s="200" t="str">
        <f>IF(D242+G242&gt;0,B241,"")</f>
        <v/>
      </c>
      <c r="C242" s="203" t="str">
        <f>IF(G242+I242&gt;0,C241,"")</f>
        <v/>
      </c>
      <c r="D242" s="204">
        <v>7</v>
      </c>
      <c r="E242" s="210">
        <v>0</v>
      </c>
      <c r="F242" s="248">
        <f>'.'!AY239</f>
        <v>0</v>
      </c>
      <c r="G242" s="202">
        <v>0</v>
      </c>
      <c r="H242" s="203">
        <v>1.1000000000000001</v>
      </c>
      <c r="I242" s="202">
        <v>0</v>
      </c>
      <c r="J242" s="250">
        <f>'.'!H239</f>
        <v>0</v>
      </c>
      <c r="K242" s="205" t="e">
        <f>IF(#REF!&gt;0,#REF!,0)</f>
        <v>#REF!</v>
      </c>
      <c r="L242" s="205" t="e">
        <f t="shared" ref="L242:L244" si="116">IF(K242&gt;0,1,0)</f>
        <v>#REF!</v>
      </c>
      <c r="M242" s="205" t="e">
        <f>IF(#REF!&gt;0,#REF!,0)</f>
        <v>#REF!</v>
      </c>
      <c r="N242" s="205" t="e">
        <f t="shared" ref="N242:N244" si="117">IF(M242&gt;0,1,0)</f>
        <v>#REF!</v>
      </c>
      <c r="O242" s="212">
        <f t="shared" si="101"/>
        <v>0</v>
      </c>
      <c r="P242" s="206"/>
    </row>
    <row r="243" spans="1:16" ht="12.75" x14ac:dyDescent="0.2">
      <c r="A243" s="224" t="s">
        <v>426</v>
      </c>
      <c r="B243" s="200" t="str">
        <f>IF(D243+G243&gt;0,B241,"")</f>
        <v/>
      </c>
      <c r="C243" s="203" t="str">
        <f>IF(G243+I243&gt;0,C241,"")</f>
        <v/>
      </c>
      <c r="D243" s="204">
        <f>D242</f>
        <v>7</v>
      </c>
      <c r="E243" s="210">
        <v>0</v>
      </c>
      <c r="F243" s="248">
        <f>'.'!AY240</f>
        <v>0</v>
      </c>
      <c r="G243" s="202">
        <v>0</v>
      </c>
      <c r="H243" s="203">
        <v>1.5</v>
      </c>
      <c r="I243" s="202">
        <v>0</v>
      </c>
      <c r="J243" s="250">
        <f>'.'!H240</f>
        <v>0</v>
      </c>
      <c r="K243" s="205" t="e">
        <f>IF(#REF!&gt;0,#REF!,0)</f>
        <v>#REF!</v>
      </c>
      <c r="L243" s="205" t="e">
        <f t="shared" si="116"/>
        <v>#REF!</v>
      </c>
      <c r="M243" s="205" t="e">
        <f>IF(#REF!&gt;0,#REF!,0)</f>
        <v>#REF!</v>
      </c>
      <c r="N243" s="205" t="e">
        <f t="shared" si="117"/>
        <v>#REF!</v>
      </c>
      <c r="O243" s="212">
        <f t="shared" si="101"/>
        <v>0</v>
      </c>
      <c r="P243" s="206"/>
    </row>
    <row r="244" spans="1:16" ht="12.75" x14ac:dyDescent="0.2">
      <c r="A244" s="224" t="s">
        <v>426</v>
      </c>
      <c r="B244" s="200" t="str">
        <f>IF(D244+G244&gt;0,B241,"")</f>
        <v/>
      </c>
      <c r="C244" s="203" t="str">
        <f>IF(G244+I244&gt;0,C241,"")</f>
        <v/>
      </c>
      <c r="D244" s="204">
        <f>D242</f>
        <v>7</v>
      </c>
      <c r="E244" s="210">
        <v>0</v>
      </c>
      <c r="F244" s="248">
        <f>'.'!AY241</f>
        <v>0</v>
      </c>
      <c r="G244" s="202">
        <v>0</v>
      </c>
      <c r="H244" s="203">
        <v>1.1000000000000001</v>
      </c>
      <c r="I244" s="202">
        <v>0</v>
      </c>
      <c r="J244" s="250">
        <f>'.'!H241</f>
        <v>0</v>
      </c>
      <c r="K244" s="205" t="e">
        <f>IF(#REF!&gt;0,#REF!,0)</f>
        <v>#REF!</v>
      </c>
      <c r="L244" s="205" t="e">
        <f t="shared" si="116"/>
        <v>#REF!</v>
      </c>
      <c r="M244" s="205" t="e">
        <f>IF(#REF!&gt;0,#REF!,0)</f>
        <v>#REF!</v>
      </c>
      <c r="N244" s="205" t="e">
        <f t="shared" si="117"/>
        <v>#REF!</v>
      </c>
      <c r="O244" s="212">
        <f t="shared" si="101"/>
        <v>0</v>
      </c>
      <c r="P244" s="206"/>
    </row>
    <row r="245" spans="1:16" ht="12.75" x14ac:dyDescent="0.2">
      <c r="A245" s="224" t="s">
        <v>426</v>
      </c>
      <c r="B245" s="200" t="s">
        <v>152</v>
      </c>
      <c r="C245" s="203" t="s">
        <v>151</v>
      </c>
      <c r="D245" s="204">
        <f>D246</f>
        <v>6</v>
      </c>
      <c r="E245" s="210">
        <v>6.9</v>
      </c>
      <c r="F245" s="248">
        <f>'.'!AY242</f>
        <v>1.0800000000000001E-2</v>
      </c>
      <c r="G245" s="202">
        <v>3.496</v>
      </c>
      <c r="H245" s="203">
        <v>1.5</v>
      </c>
      <c r="I245" s="202">
        <v>0</v>
      </c>
      <c r="J245" s="250">
        <f>'.'!H242</f>
        <v>5.2550000000000001E-3</v>
      </c>
      <c r="K245" s="205" t="e">
        <f>IF(#REF!&gt;0,#REF!,0)</f>
        <v>#REF!</v>
      </c>
      <c r="L245" s="205" t="e">
        <f>IF(K245&gt;0,1,0)</f>
        <v>#REF!</v>
      </c>
      <c r="M245" s="205" t="e">
        <f>IF(#REF!&gt;0,#REF!,0)</f>
        <v>#REF!</v>
      </c>
      <c r="N245" s="205" t="e">
        <f>IF(M245&gt;0,1,0)</f>
        <v>#REF!</v>
      </c>
      <c r="O245" s="212">
        <f t="shared" si="101"/>
        <v>5.5450000000000004E-3</v>
      </c>
      <c r="P245" s="206"/>
    </row>
    <row r="246" spans="1:16" ht="12.75" x14ac:dyDescent="0.2">
      <c r="A246" s="224" t="s">
        <v>426</v>
      </c>
      <c r="B246" s="200" t="str">
        <f>IF(D246+G246&gt;0,B245,"")</f>
        <v xml:space="preserve">ул.Конева-50 </v>
      </c>
      <c r="C246" s="203" t="str">
        <f>IF(G246+I246&gt;0,C245,"")</f>
        <v/>
      </c>
      <c r="D246" s="204">
        <v>6</v>
      </c>
      <c r="E246" s="210">
        <v>0</v>
      </c>
      <c r="F246" s="248">
        <f>'.'!AY243</f>
        <v>0</v>
      </c>
      <c r="G246" s="202">
        <v>0</v>
      </c>
      <c r="H246" s="203">
        <v>1.1000000000000001</v>
      </c>
      <c r="I246" s="202">
        <v>0</v>
      </c>
      <c r="J246" s="250">
        <f>'.'!H243</f>
        <v>0</v>
      </c>
      <c r="K246" s="205" t="e">
        <f>IF(#REF!&gt;0,#REF!,0)</f>
        <v>#REF!</v>
      </c>
      <c r="L246" s="205" t="e">
        <f t="shared" ref="L246:L248" si="118">IF(K246&gt;0,1,0)</f>
        <v>#REF!</v>
      </c>
      <c r="M246" s="205" t="e">
        <f>IF(#REF!&gt;0,#REF!,0)</f>
        <v>#REF!</v>
      </c>
      <c r="N246" s="205" t="e">
        <f t="shared" ref="N246:N248" si="119">IF(M246&gt;0,1,0)</f>
        <v>#REF!</v>
      </c>
      <c r="O246" s="212">
        <f t="shared" si="101"/>
        <v>0</v>
      </c>
      <c r="P246" s="206"/>
    </row>
    <row r="247" spans="1:16" ht="12.75" x14ac:dyDescent="0.2">
      <c r="A247" s="224" t="s">
        <v>426</v>
      </c>
      <c r="B247" s="200" t="str">
        <f>IF(D247+G247&gt;0,B245,"")</f>
        <v xml:space="preserve">ул.Конева-50 </v>
      </c>
      <c r="C247" s="203" t="str">
        <f>IF(G247+I247&gt;0,C245,"")</f>
        <v/>
      </c>
      <c r="D247" s="204">
        <f>D246</f>
        <v>6</v>
      </c>
      <c r="E247" s="210">
        <v>0</v>
      </c>
      <c r="F247" s="248">
        <f>'.'!AY244</f>
        <v>0</v>
      </c>
      <c r="G247" s="202">
        <v>0</v>
      </c>
      <c r="H247" s="203">
        <v>1.5</v>
      </c>
      <c r="I247" s="202">
        <v>0</v>
      </c>
      <c r="J247" s="250">
        <f>'.'!H244</f>
        <v>0</v>
      </c>
      <c r="K247" s="205" t="e">
        <f>IF(#REF!&gt;0,#REF!,0)</f>
        <v>#REF!</v>
      </c>
      <c r="L247" s="205" t="e">
        <f t="shared" si="118"/>
        <v>#REF!</v>
      </c>
      <c r="M247" s="205" t="e">
        <f>IF(#REF!&gt;0,#REF!,0)</f>
        <v>#REF!</v>
      </c>
      <c r="N247" s="205" t="e">
        <f t="shared" si="119"/>
        <v>#REF!</v>
      </c>
      <c r="O247" s="212">
        <f t="shared" si="101"/>
        <v>0</v>
      </c>
      <c r="P247" s="206"/>
    </row>
    <row r="248" spans="1:16" ht="12.75" x14ac:dyDescent="0.2">
      <c r="A248" s="224" t="s">
        <v>426</v>
      </c>
      <c r="B248" s="200" t="str">
        <f>IF(D248+G248&gt;0,B245,"")</f>
        <v xml:space="preserve">ул.Конева-50 </v>
      </c>
      <c r="C248" s="203" t="str">
        <f>IF(G248+I248&gt;0,C245,"")</f>
        <v/>
      </c>
      <c r="D248" s="204">
        <f>D246</f>
        <v>6</v>
      </c>
      <c r="E248" s="210">
        <v>0</v>
      </c>
      <c r="F248" s="248">
        <f>'.'!AY245</f>
        <v>0</v>
      </c>
      <c r="G248" s="202">
        <v>0</v>
      </c>
      <c r="H248" s="203">
        <v>1.1000000000000001</v>
      </c>
      <c r="I248" s="202">
        <v>0</v>
      </c>
      <c r="J248" s="250">
        <f>'.'!H245</f>
        <v>0</v>
      </c>
      <c r="K248" s="205" t="e">
        <f>IF(#REF!&gt;0,#REF!,0)</f>
        <v>#REF!</v>
      </c>
      <c r="L248" s="205" t="e">
        <f t="shared" si="118"/>
        <v>#REF!</v>
      </c>
      <c r="M248" s="205" t="e">
        <f>IF(#REF!&gt;0,#REF!,0)</f>
        <v>#REF!</v>
      </c>
      <c r="N248" s="205" t="e">
        <f t="shared" si="119"/>
        <v>#REF!</v>
      </c>
      <c r="O248" s="212">
        <f t="shared" si="101"/>
        <v>0</v>
      </c>
      <c r="P248" s="206"/>
    </row>
    <row r="249" spans="1:16" ht="12.75" x14ac:dyDescent="0.2">
      <c r="A249" s="224" t="s">
        <v>426</v>
      </c>
      <c r="B249" s="200" t="s">
        <v>154</v>
      </c>
      <c r="C249" s="203" t="s">
        <v>151</v>
      </c>
      <c r="D249" s="204">
        <f>D250</f>
        <v>6</v>
      </c>
      <c r="E249" s="210">
        <v>2.6999999999999997</v>
      </c>
      <c r="F249" s="248">
        <f>'.'!AY246</f>
        <v>4.0999999999999995E-3</v>
      </c>
      <c r="G249" s="202">
        <v>3.7040000000000002</v>
      </c>
      <c r="H249" s="203">
        <v>1.5</v>
      </c>
      <c r="I249" s="202">
        <v>0</v>
      </c>
      <c r="J249" s="250">
        <f>'.'!H246</f>
        <v>3.9220000000000001E-3</v>
      </c>
      <c r="K249" s="205" t="e">
        <f>IF(#REF!&gt;0,#REF!,0)</f>
        <v>#REF!</v>
      </c>
      <c r="L249" s="205" t="e">
        <f>IF(K249&gt;0,1,0)</f>
        <v>#REF!</v>
      </c>
      <c r="M249" s="205" t="e">
        <f>IF(#REF!&gt;0,#REF!,0)</f>
        <v>#REF!</v>
      </c>
      <c r="N249" s="205" t="e">
        <f>IF(M249&gt;0,1,0)</f>
        <v>#REF!</v>
      </c>
      <c r="O249" s="212">
        <f t="shared" si="101"/>
        <v>1.7799999999999934E-4</v>
      </c>
      <c r="P249" s="206"/>
    </row>
    <row r="250" spans="1:16" ht="12.75" x14ac:dyDescent="0.2">
      <c r="A250" s="224" t="s">
        <v>426</v>
      </c>
      <c r="B250" s="200" t="str">
        <f>IF(D250+G250&gt;0,B249,"")</f>
        <v>ул.Карла Маркса-1а, зд.1</v>
      </c>
      <c r="C250" s="203" t="str">
        <f>IF(G250+I250&gt;0,C249,"")</f>
        <v/>
      </c>
      <c r="D250" s="204">
        <v>6</v>
      </c>
      <c r="E250" s="210">
        <v>0</v>
      </c>
      <c r="F250" s="248">
        <f>'.'!AY247</f>
        <v>0</v>
      </c>
      <c r="G250" s="202">
        <v>0</v>
      </c>
      <c r="H250" s="203">
        <v>1.1000000000000001</v>
      </c>
      <c r="I250" s="202">
        <v>0</v>
      </c>
      <c r="J250" s="250">
        <f>'.'!H247</f>
        <v>0</v>
      </c>
      <c r="K250" s="205" t="e">
        <f>IF(#REF!&gt;0,#REF!,0)</f>
        <v>#REF!</v>
      </c>
      <c r="L250" s="205" t="e">
        <f t="shared" ref="L250:L252" si="120">IF(K250&gt;0,1,0)</f>
        <v>#REF!</v>
      </c>
      <c r="M250" s="205" t="e">
        <f>IF(#REF!&gt;0,#REF!,0)</f>
        <v>#REF!</v>
      </c>
      <c r="N250" s="205" t="e">
        <f t="shared" ref="N250:N252" si="121">IF(M250&gt;0,1,0)</f>
        <v>#REF!</v>
      </c>
      <c r="O250" s="212">
        <f t="shared" si="101"/>
        <v>0</v>
      </c>
      <c r="P250" s="206"/>
    </row>
    <row r="251" spans="1:16" ht="12.75" x14ac:dyDescent="0.2">
      <c r="A251" s="224" t="s">
        <v>426</v>
      </c>
      <c r="B251" s="200" t="str">
        <f>IF(D251+G251&gt;0,B249,"")</f>
        <v>ул.Карла Маркса-1а, зд.1</v>
      </c>
      <c r="C251" s="203" t="str">
        <f>IF(G251+I251&gt;0,C249,"")</f>
        <v/>
      </c>
      <c r="D251" s="204">
        <f>D250</f>
        <v>6</v>
      </c>
      <c r="E251" s="210">
        <v>0</v>
      </c>
      <c r="F251" s="248">
        <f>'.'!AY248</f>
        <v>0</v>
      </c>
      <c r="G251" s="202">
        <v>0</v>
      </c>
      <c r="H251" s="203">
        <v>1.5</v>
      </c>
      <c r="I251" s="202">
        <v>0</v>
      </c>
      <c r="J251" s="250">
        <f>'.'!H248</f>
        <v>0</v>
      </c>
      <c r="K251" s="205" t="e">
        <f>IF(#REF!&gt;0,#REF!,0)</f>
        <v>#REF!</v>
      </c>
      <c r="L251" s="205" t="e">
        <f t="shared" si="120"/>
        <v>#REF!</v>
      </c>
      <c r="M251" s="205" t="e">
        <f>IF(#REF!&gt;0,#REF!,0)</f>
        <v>#REF!</v>
      </c>
      <c r="N251" s="205" t="e">
        <f t="shared" si="121"/>
        <v>#REF!</v>
      </c>
      <c r="O251" s="212">
        <f t="shared" si="101"/>
        <v>0</v>
      </c>
      <c r="P251" s="206"/>
    </row>
    <row r="252" spans="1:16" ht="12.75" x14ac:dyDescent="0.2">
      <c r="A252" s="224" t="s">
        <v>426</v>
      </c>
      <c r="B252" s="200" t="str">
        <f>IF(D252+G252&gt;0,B249,"")</f>
        <v>ул.Карла Маркса-1а, зд.1</v>
      </c>
      <c r="C252" s="203" t="str">
        <f>IF(G252+I252&gt;0,C249,"")</f>
        <v/>
      </c>
      <c r="D252" s="204">
        <f>D250</f>
        <v>6</v>
      </c>
      <c r="E252" s="210">
        <v>0</v>
      </c>
      <c r="F252" s="248">
        <f>'.'!AY249</f>
        <v>0</v>
      </c>
      <c r="G252" s="202">
        <v>0</v>
      </c>
      <c r="H252" s="203">
        <v>1.1000000000000001</v>
      </c>
      <c r="I252" s="202">
        <v>0</v>
      </c>
      <c r="J252" s="250">
        <f>'.'!H249</f>
        <v>0</v>
      </c>
      <c r="K252" s="205" t="e">
        <f>IF(#REF!&gt;0,#REF!,0)</f>
        <v>#REF!</v>
      </c>
      <c r="L252" s="205" t="e">
        <f t="shared" si="120"/>
        <v>#REF!</v>
      </c>
      <c r="M252" s="205" t="e">
        <f>IF(#REF!&gt;0,#REF!,0)</f>
        <v>#REF!</v>
      </c>
      <c r="N252" s="205" t="e">
        <f t="shared" si="121"/>
        <v>#REF!</v>
      </c>
      <c r="O252" s="212">
        <f t="shared" si="101"/>
        <v>0</v>
      </c>
      <c r="P252" s="206"/>
    </row>
    <row r="253" spans="1:16" ht="12.75" x14ac:dyDescent="0.2">
      <c r="A253" s="224" t="s">
        <v>426</v>
      </c>
      <c r="B253" s="200" t="s">
        <v>156</v>
      </c>
      <c r="C253" s="203" t="s">
        <v>155</v>
      </c>
      <c r="D253" s="204">
        <f>D254</f>
        <v>5</v>
      </c>
      <c r="E253" s="210">
        <v>23</v>
      </c>
      <c r="F253" s="248">
        <f>'.'!AY250</f>
        <v>2.5999999999999999E-2</v>
      </c>
      <c r="G253" s="202">
        <v>7.9470000000000001</v>
      </c>
      <c r="H253" s="203">
        <v>1.5</v>
      </c>
      <c r="I253" s="202">
        <v>0</v>
      </c>
      <c r="J253" s="250">
        <f>'.'!H250</f>
        <v>1.7077999999999999E-2</v>
      </c>
      <c r="K253" s="205" t="e">
        <f>IF(#REF!&gt;0,#REF!,0)</f>
        <v>#REF!</v>
      </c>
      <c r="L253" s="205" t="e">
        <f>IF(K253&gt;0,1,0)</f>
        <v>#REF!</v>
      </c>
      <c r="M253" s="205" t="e">
        <f>IF(#REF!&gt;0,#REF!,0)</f>
        <v>#REF!</v>
      </c>
      <c r="N253" s="205" t="e">
        <f>IF(M253&gt;0,1,0)</f>
        <v>#REF!</v>
      </c>
      <c r="O253" s="212">
        <f t="shared" si="101"/>
        <v>8.9219999999999994E-3</v>
      </c>
      <c r="P253" s="206"/>
    </row>
    <row r="254" spans="1:16" ht="12.75" x14ac:dyDescent="0.2">
      <c r="A254" s="224" t="s">
        <v>426</v>
      </c>
      <c r="B254" s="200" t="str">
        <f>IF(D254+G254&gt;0,B253,"")</f>
        <v>ул.Дзержинского-86</v>
      </c>
      <c r="C254" s="203" t="str">
        <f>IF(G254+I254&gt;0,C253,"")</f>
        <v/>
      </c>
      <c r="D254" s="204">
        <v>5</v>
      </c>
      <c r="E254" s="210">
        <v>0</v>
      </c>
      <c r="F254" s="248">
        <f>'.'!AY251</f>
        <v>0</v>
      </c>
      <c r="G254" s="202">
        <v>0</v>
      </c>
      <c r="H254" s="203">
        <v>1.1000000000000001</v>
      </c>
      <c r="I254" s="202">
        <v>0</v>
      </c>
      <c r="J254" s="250">
        <f>'.'!H251</f>
        <v>0</v>
      </c>
      <c r="K254" s="205" t="e">
        <f>IF(#REF!&gt;0,#REF!,0)</f>
        <v>#REF!</v>
      </c>
      <c r="L254" s="205" t="e">
        <f t="shared" ref="L254:L256" si="122">IF(K254&gt;0,1,0)</f>
        <v>#REF!</v>
      </c>
      <c r="M254" s="205" t="e">
        <f>IF(#REF!&gt;0,#REF!,0)</f>
        <v>#REF!</v>
      </c>
      <c r="N254" s="205" t="e">
        <f t="shared" ref="N254:N256" si="123">IF(M254&gt;0,1,0)</f>
        <v>#REF!</v>
      </c>
      <c r="O254" s="212">
        <f t="shared" si="101"/>
        <v>0</v>
      </c>
      <c r="P254" s="206"/>
    </row>
    <row r="255" spans="1:16" ht="12.75" x14ac:dyDescent="0.2">
      <c r="A255" s="224" t="s">
        <v>426</v>
      </c>
      <c r="B255" s="200" t="str">
        <f>IF(D255+G255&gt;0,B253,"")</f>
        <v>ул.Дзержинского-86</v>
      </c>
      <c r="C255" s="203" t="str">
        <f>IF(G255+I255&gt;0,C253,"")</f>
        <v/>
      </c>
      <c r="D255" s="204">
        <f>D254</f>
        <v>5</v>
      </c>
      <c r="E255" s="210">
        <v>0</v>
      </c>
      <c r="F255" s="248">
        <f>'.'!AY252</f>
        <v>0</v>
      </c>
      <c r="G255" s="202">
        <v>0</v>
      </c>
      <c r="H255" s="203">
        <v>1.5</v>
      </c>
      <c r="I255" s="202">
        <v>0</v>
      </c>
      <c r="J255" s="250">
        <f>'.'!H252</f>
        <v>0</v>
      </c>
      <c r="K255" s="205" t="e">
        <f>IF(#REF!&gt;0,#REF!,0)</f>
        <v>#REF!</v>
      </c>
      <c r="L255" s="205" t="e">
        <f t="shared" si="122"/>
        <v>#REF!</v>
      </c>
      <c r="M255" s="205" t="e">
        <f>IF(#REF!&gt;0,#REF!,0)</f>
        <v>#REF!</v>
      </c>
      <c r="N255" s="205" t="e">
        <f t="shared" si="123"/>
        <v>#REF!</v>
      </c>
      <c r="O255" s="212">
        <f t="shared" si="101"/>
        <v>0</v>
      </c>
      <c r="P255" s="206"/>
    </row>
    <row r="256" spans="1:16" ht="12.75" x14ac:dyDescent="0.2">
      <c r="A256" s="224" t="s">
        <v>426</v>
      </c>
      <c r="B256" s="200" t="str">
        <f>IF(D256+G256&gt;0,B253,"")</f>
        <v>ул.Дзержинского-86</v>
      </c>
      <c r="C256" s="203" t="str">
        <f>IF(G256+I256&gt;0,C253,"")</f>
        <v/>
      </c>
      <c r="D256" s="204">
        <f>D254</f>
        <v>5</v>
      </c>
      <c r="E256" s="210">
        <v>0</v>
      </c>
      <c r="F256" s="248">
        <f>'.'!AY253</f>
        <v>0</v>
      </c>
      <c r="G256" s="202">
        <v>0</v>
      </c>
      <c r="H256" s="203">
        <v>1.1000000000000001</v>
      </c>
      <c r="I256" s="202">
        <v>0</v>
      </c>
      <c r="J256" s="250">
        <f>'.'!H253</f>
        <v>0</v>
      </c>
      <c r="K256" s="205" t="e">
        <f>IF(#REF!&gt;0,#REF!,0)</f>
        <v>#REF!</v>
      </c>
      <c r="L256" s="205" t="e">
        <f t="shared" si="122"/>
        <v>#REF!</v>
      </c>
      <c r="M256" s="205" t="e">
        <f>IF(#REF!&gt;0,#REF!,0)</f>
        <v>#REF!</v>
      </c>
      <c r="N256" s="205" t="e">
        <f t="shared" si="123"/>
        <v>#REF!</v>
      </c>
      <c r="O256" s="212">
        <f t="shared" si="101"/>
        <v>0</v>
      </c>
      <c r="P256" s="206"/>
    </row>
    <row r="257" spans="1:16" ht="12.75" x14ac:dyDescent="0.2">
      <c r="A257" s="224" t="s">
        <v>426</v>
      </c>
      <c r="B257" s="200" t="s">
        <v>401</v>
      </c>
      <c r="C257" s="203" t="s">
        <v>400</v>
      </c>
      <c r="D257" s="204">
        <f>D258</f>
        <v>6</v>
      </c>
      <c r="E257" s="210">
        <v>6</v>
      </c>
      <c r="F257" s="248">
        <f>'.'!AY254</f>
        <v>8.9999999999999993E-3</v>
      </c>
      <c r="G257" s="202">
        <v>0</v>
      </c>
      <c r="H257" s="203">
        <v>1.5</v>
      </c>
      <c r="I257" s="202">
        <v>0</v>
      </c>
      <c r="J257" s="250">
        <f>'.'!H254</f>
        <v>8.993000000000001E-3</v>
      </c>
      <c r="K257" s="205" t="e">
        <f>IF(#REF!&gt;0,#REF!,0)</f>
        <v>#REF!</v>
      </c>
      <c r="L257" s="205" t="e">
        <f>IF(K257&gt;0,1,0)</f>
        <v>#REF!</v>
      </c>
      <c r="M257" s="205" t="e">
        <f>IF(#REF!&gt;0,#REF!,0)</f>
        <v>#REF!</v>
      </c>
      <c r="N257" s="205" t="e">
        <f>IF(M257&gt;0,1,0)</f>
        <v>#REF!</v>
      </c>
      <c r="O257" s="212">
        <f t="shared" si="101"/>
        <v>6.999999999998327E-6</v>
      </c>
      <c r="P257" s="206"/>
    </row>
    <row r="258" spans="1:16" ht="12.75" x14ac:dyDescent="0.2">
      <c r="A258" s="224" t="s">
        <v>426</v>
      </c>
      <c r="B258" s="200" t="str">
        <f>IF(D258+G258&gt;0,B257,"")</f>
        <v>ул.Горького-1, стр.14а</v>
      </c>
      <c r="C258" s="203" t="str">
        <f>IF(G258+I258&gt;0,C257,"")</f>
        <v/>
      </c>
      <c r="D258" s="204">
        <v>6</v>
      </c>
      <c r="E258" s="210">
        <v>0</v>
      </c>
      <c r="F258" s="248">
        <f>'.'!AY255</f>
        <v>0</v>
      </c>
      <c r="G258" s="202">
        <v>0</v>
      </c>
      <c r="H258" s="203">
        <v>1.1000000000000001</v>
      </c>
      <c r="I258" s="202">
        <v>0</v>
      </c>
      <c r="J258" s="250">
        <f>'.'!H255</f>
        <v>0</v>
      </c>
      <c r="K258" s="205" t="e">
        <f>IF(#REF!&gt;0,#REF!,0)</f>
        <v>#REF!</v>
      </c>
      <c r="L258" s="205" t="e">
        <f t="shared" ref="L258:L260" si="124">IF(K258&gt;0,1,0)</f>
        <v>#REF!</v>
      </c>
      <c r="M258" s="205" t="e">
        <f>IF(#REF!&gt;0,#REF!,0)</f>
        <v>#REF!</v>
      </c>
      <c r="N258" s="205" t="e">
        <f t="shared" ref="N258:N260" si="125">IF(M258&gt;0,1,0)</f>
        <v>#REF!</v>
      </c>
      <c r="O258" s="212">
        <f t="shared" si="101"/>
        <v>0</v>
      </c>
      <c r="P258" s="206"/>
    </row>
    <row r="259" spans="1:16" ht="12.75" x14ac:dyDescent="0.2">
      <c r="A259" s="224" t="s">
        <v>426</v>
      </c>
      <c r="B259" s="200" t="str">
        <f>IF(D259+G259&gt;0,B257,"")</f>
        <v>ул.Горького-1, стр.14а</v>
      </c>
      <c r="C259" s="203" t="str">
        <f>IF(G259+I259&gt;0,C257,"")</f>
        <v/>
      </c>
      <c r="D259" s="204">
        <f>D258</f>
        <v>6</v>
      </c>
      <c r="E259" s="210">
        <v>0</v>
      </c>
      <c r="F259" s="248">
        <f>'.'!AY256</f>
        <v>0</v>
      </c>
      <c r="G259" s="202">
        <v>0</v>
      </c>
      <c r="H259" s="203">
        <v>1.5</v>
      </c>
      <c r="I259" s="202">
        <v>0</v>
      </c>
      <c r="J259" s="250">
        <f>'.'!H256</f>
        <v>0</v>
      </c>
      <c r="K259" s="205" t="e">
        <f>IF(#REF!&gt;0,#REF!,0)</f>
        <v>#REF!</v>
      </c>
      <c r="L259" s="205" t="e">
        <f t="shared" si="124"/>
        <v>#REF!</v>
      </c>
      <c r="M259" s="205" t="e">
        <f>IF(#REF!&gt;0,#REF!,0)</f>
        <v>#REF!</v>
      </c>
      <c r="N259" s="205" t="e">
        <f t="shared" si="125"/>
        <v>#REF!</v>
      </c>
      <c r="O259" s="212">
        <f t="shared" si="101"/>
        <v>0</v>
      </c>
      <c r="P259" s="206"/>
    </row>
    <row r="260" spans="1:16" ht="12.75" x14ac:dyDescent="0.2">
      <c r="A260" s="224" t="s">
        <v>426</v>
      </c>
      <c r="B260" s="200" t="str">
        <f>IF(D260+G260&gt;0,B257,"")</f>
        <v>ул.Горького-1, стр.14а</v>
      </c>
      <c r="C260" s="203" t="str">
        <f>IF(G260+I260&gt;0,C257,"")</f>
        <v/>
      </c>
      <c r="D260" s="204">
        <f>D258</f>
        <v>6</v>
      </c>
      <c r="E260" s="210">
        <v>0</v>
      </c>
      <c r="F260" s="248">
        <f>'.'!AY257</f>
        <v>0</v>
      </c>
      <c r="G260" s="202">
        <v>0</v>
      </c>
      <c r="H260" s="203">
        <v>1.1000000000000001</v>
      </c>
      <c r="I260" s="202">
        <v>0</v>
      </c>
      <c r="J260" s="250">
        <f>'.'!H257</f>
        <v>0</v>
      </c>
      <c r="K260" s="205" t="e">
        <f>IF(#REF!&gt;0,#REF!,0)</f>
        <v>#REF!</v>
      </c>
      <c r="L260" s="205" t="e">
        <f t="shared" si="124"/>
        <v>#REF!</v>
      </c>
      <c r="M260" s="205" t="e">
        <f>IF(#REF!&gt;0,#REF!,0)</f>
        <v>#REF!</v>
      </c>
      <c r="N260" s="205" t="e">
        <f t="shared" si="125"/>
        <v>#REF!</v>
      </c>
      <c r="O260" s="212">
        <f t="shared" si="101"/>
        <v>0</v>
      </c>
      <c r="P260" s="206"/>
    </row>
    <row r="261" spans="1:16" ht="12.75" x14ac:dyDescent="0.2">
      <c r="A261" s="224" t="s">
        <v>426</v>
      </c>
      <c r="B261" s="200" t="s">
        <v>46</v>
      </c>
      <c r="C261" s="203" t="s">
        <v>158</v>
      </c>
      <c r="D261" s="204">
        <f>D262</f>
        <v>6</v>
      </c>
      <c r="E261" s="210">
        <v>2.2999999999999998</v>
      </c>
      <c r="F261" s="248">
        <f>'.'!AY258</f>
        <v>2.7000000000000001E-3</v>
      </c>
      <c r="G261" s="202">
        <v>1.3540000000000001</v>
      </c>
      <c r="H261" s="203">
        <v>1.5</v>
      </c>
      <c r="I261" s="202">
        <v>0</v>
      </c>
      <c r="J261" s="250">
        <f>'.'!H258</f>
        <v>1.4419999999999999E-3</v>
      </c>
      <c r="K261" s="205" t="e">
        <f>IF(#REF!&gt;0,#REF!,0)</f>
        <v>#REF!</v>
      </c>
      <c r="L261" s="205" t="e">
        <f>IF(K261&gt;0,1,0)</f>
        <v>#REF!</v>
      </c>
      <c r="M261" s="205" t="e">
        <f>IF(#REF!&gt;0,#REF!,0)</f>
        <v>#REF!</v>
      </c>
      <c r="N261" s="205" t="e">
        <f>IF(M261&gt;0,1,0)</f>
        <v>#REF!</v>
      </c>
      <c r="O261" s="212">
        <f t="shared" si="101"/>
        <v>1.2580000000000002E-3</v>
      </c>
      <c r="P261" s="206"/>
    </row>
    <row r="262" spans="1:16" ht="12.75" x14ac:dyDescent="0.2">
      <c r="A262" s="224" t="s">
        <v>426</v>
      </c>
      <c r="B262" s="200" t="str">
        <f>IF(D262+G262&gt;0,B261,"")</f>
        <v/>
      </c>
      <c r="C262" s="203" t="str">
        <f>IF(G262+I262&gt;0,C261,"")</f>
        <v/>
      </c>
      <c r="D262" s="204">
        <v>6</v>
      </c>
      <c r="E262" s="210">
        <v>0</v>
      </c>
      <c r="F262" s="248">
        <f>'.'!AY259</f>
        <v>0</v>
      </c>
      <c r="G262" s="202">
        <v>0</v>
      </c>
      <c r="H262" s="203">
        <v>1.1000000000000001</v>
      </c>
      <c r="I262" s="202">
        <v>0</v>
      </c>
      <c r="J262" s="250">
        <f>'.'!H259</f>
        <v>0</v>
      </c>
      <c r="K262" s="205" t="e">
        <f>IF(#REF!&gt;0,#REF!,0)</f>
        <v>#REF!</v>
      </c>
      <c r="L262" s="205" t="e">
        <f t="shared" ref="L262:L264" si="126">IF(K262&gt;0,1,0)</f>
        <v>#REF!</v>
      </c>
      <c r="M262" s="205" t="e">
        <f>IF(#REF!&gt;0,#REF!,0)</f>
        <v>#REF!</v>
      </c>
      <c r="N262" s="205" t="e">
        <f t="shared" ref="N262:N264" si="127">IF(M262&gt;0,1,0)</f>
        <v>#REF!</v>
      </c>
      <c r="O262" s="212">
        <f t="shared" si="101"/>
        <v>0</v>
      </c>
      <c r="P262" s="206"/>
    </row>
    <row r="263" spans="1:16" ht="12.75" x14ac:dyDescent="0.2">
      <c r="A263" s="224" t="s">
        <v>426</v>
      </c>
      <c r="B263" s="200" t="str">
        <f>IF(D263+G263&gt;0,B261,"")</f>
        <v/>
      </c>
      <c r="C263" s="203" t="str">
        <f>IF(G263+I263&gt;0,C261,"")</f>
        <v/>
      </c>
      <c r="D263" s="204">
        <f>D262</f>
        <v>6</v>
      </c>
      <c r="E263" s="210">
        <v>0</v>
      </c>
      <c r="F263" s="248">
        <f>'.'!AY260</f>
        <v>0</v>
      </c>
      <c r="G263" s="202">
        <v>0</v>
      </c>
      <c r="H263" s="203">
        <v>1.5</v>
      </c>
      <c r="I263" s="202">
        <v>0</v>
      </c>
      <c r="J263" s="250">
        <f>'.'!H260</f>
        <v>0</v>
      </c>
      <c r="K263" s="205" t="e">
        <f>IF(#REF!&gt;0,#REF!,0)</f>
        <v>#REF!</v>
      </c>
      <c r="L263" s="205" t="e">
        <f t="shared" si="126"/>
        <v>#REF!</v>
      </c>
      <c r="M263" s="205" t="e">
        <f>IF(#REF!&gt;0,#REF!,0)</f>
        <v>#REF!</v>
      </c>
      <c r="N263" s="205" t="e">
        <f t="shared" si="127"/>
        <v>#REF!</v>
      </c>
      <c r="O263" s="212">
        <f t="shared" si="101"/>
        <v>0</v>
      </c>
      <c r="P263" s="206"/>
    </row>
    <row r="264" spans="1:16" ht="12.75" x14ac:dyDescent="0.2">
      <c r="A264" s="224" t="s">
        <v>426</v>
      </c>
      <c r="B264" s="200" t="str">
        <f>IF(D264+G264&gt;0,B261,"")</f>
        <v/>
      </c>
      <c r="C264" s="203" t="str">
        <f>IF(G264+I264&gt;0,C261,"")</f>
        <v/>
      </c>
      <c r="D264" s="204">
        <f>D262</f>
        <v>6</v>
      </c>
      <c r="E264" s="210">
        <v>0</v>
      </c>
      <c r="F264" s="248">
        <f>'.'!AY261</f>
        <v>0</v>
      </c>
      <c r="G264" s="202">
        <v>0</v>
      </c>
      <c r="H264" s="203">
        <v>1.1000000000000001</v>
      </c>
      <c r="I264" s="202">
        <v>0</v>
      </c>
      <c r="J264" s="250">
        <f>'.'!H261</f>
        <v>0</v>
      </c>
      <c r="K264" s="205" t="e">
        <f>IF(#REF!&gt;0,#REF!,0)</f>
        <v>#REF!</v>
      </c>
      <c r="L264" s="205" t="e">
        <f t="shared" si="126"/>
        <v>#REF!</v>
      </c>
      <c r="M264" s="205" t="e">
        <f>IF(#REF!&gt;0,#REF!,0)</f>
        <v>#REF!</v>
      </c>
      <c r="N264" s="205" t="e">
        <f t="shared" si="127"/>
        <v>#REF!</v>
      </c>
      <c r="O264" s="212">
        <f t="shared" si="101"/>
        <v>0</v>
      </c>
      <c r="P264" s="206"/>
    </row>
    <row r="265" spans="1:16" ht="12.75" x14ac:dyDescent="0.2">
      <c r="A265" s="224" t="s">
        <v>426</v>
      </c>
      <c r="B265" s="200" t="s">
        <v>46</v>
      </c>
      <c r="C265" s="203" t="s">
        <v>160</v>
      </c>
      <c r="D265" s="204">
        <f>D266</f>
        <v>6</v>
      </c>
      <c r="E265" s="210">
        <v>2.6</v>
      </c>
      <c r="F265" s="248">
        <f>'.'!AY262</f>
        <v>3.3E-3</v>
      </c>
      <c r="G265" s="202">
        <v>0</v>
      </c>
      <c r="H265" s="203">
        <v>1.5</v>
      </c>
      <c r="I265" s="202">
        <v>0</v>
      </c>
      <c r="J265" s="250">
        <f>'.'!H262</f>
        <v>0</v>
      </c>
      <c r="K265" s="205" t="e">
        <f>IF(#REF!&gt;0,#REF!,0)</f>
        <v>#REF!</v>
      </c>
      <c r="L265" s="205" t="e">
        <f>IF(K265&gt;0,1,0)</f>
        <v>#REF!</v>
      </c>
      <c r="M265" s="205" t="e">
        <f>IF(#REF!&gt;0,#REF!,0)</f>
        <v>#REF!</v>
      </c>
      <c r="N265" s="205" t="e">
        <f>IF(M265&gt;0,1,0)</f>
        <v>#REF!</v>
      </c>
      <c r="O265" s="212">
        <f t="shared" si="101"/>
        <v>3.3E-3</v>
      </c>
      <c r="P265" s="206"/>
    </row>
    <row r="266" spans="1:16" ht="12.75" x14ac:dyDescent="0.2">
      <c r="A266" s="224" t="s">
        <v>426</v>
      </c>
      <c r="B266" s="200" t="str">
        <f>IF(D266+G266&gt;0,B265,"")</f>
        <v/>
      </c>
      <c r="C266" s="203" t="str">
        <f>IF(G266+I266&gt;0,C265,"")</f>
        <v/>
      </c>
      <c r="D266" s="204">
        <v>6</v>
      </c>
      <c r="E266" s="210">
        <v>0</v>
      </c>
      <c r="F266" s="248">
        <f>'.'!AY263</f>
        <v>0</v>
      </c>
      <c r="G266" s="202">
        <v>0</v>
      </c>
      <c r="H266" s="203">
        <v>1.1000000000000001</v>
      </c>
      <c r="I266" s="202">
        <v>0</v>
      </c>
      <c r="J266" s="250">
        <f>'.'!H263</f>
        <v>0</v>
      </c>
      <c r="K266" s="205" t="e">
        <f>IF(#REF!&gt;0,#REF!,0)</f>
        <v>#REF!</v>
      </c>
      <c r="L266" s="205" t="e">
        <f t="shared" ref="L266:L268" si="128">IF(K266&gt;0,1,0)</f>
        <v>#REF!</v>
      </c>
      <c r="M266" s="205" t="e">
        <f>IF(#REF!&gt;0,#REF!,0)</f>
        <v>#REF!</v>
      </c>
      <c r="N266" s="205" t="e">
        <f t="shared" ref="N266:N268" si="129">IF(M266&gt;0,1,0)</f>
        <v>#REF!</v>
      </c>
      <c r="O266" s="212">
        <f t="shared" si="101"/>
        <v>0</v>
      </c>
      <c r="P266" s="206"/>
    </row>
    <row r="267" spans="1:16" ht="12.75" x14ac:dyDescent="0.2">
      <c r="A267" s="224" t="s">
        <v>426</v>
      </c>
      <c r="B267" s="200" t="str">
        <f>IF(D267+G267&gt;0,B265,"")</f>
        <v/>
      </c>
      <c r="C267" s="203" t="str">
        <f>IF(G267+I267&gt;0,C265,"")</f>
        <v/>
      </c>
      <c r="D267" s="204">
        <f>D266</f>
        <v>6</v>
      </c>
      <c r="E267" s="210">
        <v>0</v>
      </c>
      <c r="F267" s="248">
        <f>'.'!AY264</f>
        <v>0</v>
      </c>
      <c r="G267" s="202">
        <v>0</v>
      </c>
      <c r="H267" s="203">
        <v>1.5</v>
      </c>
      <c r="I267" s="202">
        <v>0</v>
      </c>
      <c r="J267" s="250">
        <f>'.'!H264</f>
        <v>0</v>
      </c>
      <c r="K267" s="205" t="e">
        <f>IF(#REF!&gt;0,#REF!,0)</f>
        <v>#REF!</v>
      </c>
      <c r="L267" s="205" t="e">
        <f t="shared" si="128"/>
        <v>#REF!</v>
      </c>
      <c r="M267" s="205" t="e">
        <f>IF(#REF!&gt;0,#REF!,0)</f>
        <v>#REF!</v>
      </c>
      <c r="N267" s="205" t="e">
        <f t="shared" si="129"/>
        <v>#REF!</v>
      </c>
      <c r="O267" s="212">
        <f t="shared" si="101"/>
        <v>0</v>
      </c>
      <c r="P267" s="206"/>
    </row>
    <row r="268" spans="1:16" ht="12.75" x14ac:dyDescent="0.2">
      <c r="A268" s="224" t="s">
        <v>426</v>
      </c>
      <c r="B268" s="200" t="str">
        <f>IF(D268+G268&gt;0,B265,"")</f>
        <v/>
      </c>
      <c r="C268" s="203" t="str">
        <f>IF(G268+I268&gt;0,C265,"")</f>
        <v/>
      </c>
      <c r="D268" s="204">
        <f>D266</f>
        <v>6</v>
      </c>
      <c r="E268" s="210">
        <v>0</v>
      </c>
      <c r="F268" s="248">
        <f>'.'!AY265</f>
        <v>0</v>
      </c>
      <c r="G268" s="202">
        <v>0</v>
      </c>
      <c r="H268" s="203">
        <v>1.1000000000000001</v>
      </c>
      <c r="I268" s="202">
        <v>0</v>
      </c>
      <c r="J268" s="250">
        <f>'.'!H265</f>
        <v>0</v>
      </c>
      <c r="K268" s="205" t="e">
        <f>IF(#REF!&gt;0,#REF!,0)</f>
        <v>#REF!</v>
      </c>
      <c r="L268" s="205" t="e">
        <f t="shared" si="128"/>
        <v>#REF!</v>
      </c>
      <c r="M268" s="205" t="e">
        <f>IF(#REF!&gt;0,#REF!,0)</f>
        <v>#REF!</v>
      </c>
      <c r="N268" s="205" t="e">
        <f t="shared" si="129"/>
        <v>#REF!</v>
      </c>
      <c r="O268" s="212">
        <f t="shared" si="101"/>
        <v>0</v>
      </c>
      <c r="P268" s="206"/>
    </row>
    <row r="269" spans="1:16" ht="12.75" x14ac:dyDescent="0.2">
      <c r="A269" s="224" t="s">
        <v>426</v>
      </c>
      <c r="B269" s="200" t="s">
        <v>46</v>
      </c>
      <c r="C269" s="203" t="s">
        <v>162</v>
      </c>
      <c r="D269" s="204">
        <f>D270</f>
        <v>7</v>
      </c>
      <c r="E269" s="210">
        <v>0.3</v>
      </c>
      <c r="F269" s="248">
        <f>'.'!AY266</f>
        <v>4.0000000000000002E-4</v>
      </c>
      <c r="G269" s="202">
        <v>0.15</v>
      </c>
      <c r="H269" s="203">
        <v>1.5</v>
      </c>
      <c r="I269" s="202">
        <v>0</v>
      </c>
      <c r="J269" s="250">
        <f>'.'!H266</f>
        <v>2.7E-4</v>
      </c>
      <c r="K269" s="205" t="e">
        <f>IF(#REF!&gt;0,#REF!,0)</f>
        <v>#REF!</v>
      </c>
      <c r="L269" s="205" t="e">
        <f>IF(K269&gt;0,1,0)</f>
        <v>#REF!</v>
      </c>
      <c r="M269" s="205" t="e">
        <f>IF(#REF!&gt;0,#REF!,0)</f>
        <v>#REF!</v>
      </c>
      <c r="N269" s="205" t="e">
        <f>IF(M269&gt;0,1,0)</f>
        <v>#REF!</v>
      </c>
      <c r="O269" s="212">
        <f t="shared" si="101"/>
        <v>1.3000000000000002E-4</v>
      </c>
      <c r="P269" s="206"/>
    </row>
    <row r="270" spans="1:16" ht="12.75" x14ac:dyDescent="0.2">
      <c r="A270" s="224" t="s">
        <v>426</v>
      </c>
      <c r="B270" s="200" t="str">
        <f>IF(D270+G270&gt;0,B269,"")</f>
        <v/>
      </c>
      <c r="C270" s="203" t="str">
        <f>IF(G270+I270&gt;0,C269,"")</f>
        <v/>
      </c>
      <c r="D270" s="204">
        <v>7</v>
      </c>
      <c r="E270" s="210">
        <v>0</v>
      </c>
      <c r="F270" s="248">
        <f>'.'!AY267</f>
        <v>0</v>
      </c>
      <c r="G270" s="202">
        <v>0</v>
      </c>
      <c r="H270" s="203">
        <v>1.1000000000000001</v>
      </c>
      <c r="I270" s="202">
        <v>0</v>
      </c>
      <c r="J270" s="250">
        <f>'.'!H267</f>
        <v>0</v>
      </c>
      <c r="K270" s="205" t="e">
        <f>IF(#REF!&gt;0,#REF!,0)</f>
        <v>#REF!</v>
      </c>
      <c r="L270" s="205" t="e">
        <f t="shared" ref="L270:L272" si="130">IF(K270&gt;0,1,0)</f>
        <v>#REF!</v>
      </c>
      <c r="M270" s="205" t="e">
        <f>IF(#REF!&gt;0,#REF!,0)</f>
        <v>#REF!</v>
      </c>
      <c r="N270" s="205" t="e">
        <f t="shared" ref="N270:N272" si="131">IF(M270&gt;0,1,0)</f>
        <v>#REF!</v>
      </c>
      <c r="O270" s="212">
        <f t="shared" si="101"/>
        <v>0</v>
      </c>
      <c r="P270" s="206"/>
    </row>
    <row r="271" spans="1:16" ht="12.75" x14ac:dyDescent="0.2">
      <c r="A271" s="224" t="s">
        <v>426</v>
      </c>
      <c r="B271" s="200" t="str">
        <f>IF(D271+G271&gt;0,B269,"")</f>
        <v/>
      </c>
      <c r="C271" s="203" t="str">
        <f>IF(G271+I271&gt;0,C269,"")</f>
        <v/>
      </c>
      <c r="D271" s="204">
        <f>D270</f>
        <v>7</v>
      </c>
      <c r="E271" s="210">
        <v>0</v>
      </c>
      <c r="F271" s="248">
        <f>'.'!AY268</f>
        <v>0</v>
      </c>
      <c r="G271" s="202">
        <v>0</v>
      </c>
      <c r="H271" s="203">
        <v>1.5</v>
      </c>
      <c r="I271" s="202">
        <v>0</v>
      </c>
      <c r="J271" s="250">
        <f>'.'!H268</f>
        <v>0</v>
      </c>
      <c r="K271" s="205" t="e">
        <f>IF(#REF!&gt;0,#REF!,0)</f>
        <v>#REF!</v>
      </c>
      <c r="L271" s="205" t="e">
        <f t="shared" si="130"/>
        <v>#REF!</v>
      </c>
      <c r="M271" s="205" t="e">
        <f>IF(#REF!&gt;0,#REF!,0)</f>
        <v>#REF!</v>
      </c>
      <c r="N271" s="205" t="e">
        <f t="shared" si="131"/>
        <v>#REF!</v>
      </c>
      <c r="O271" s="212">
        <f t="shared" si="101"/>
        <v>0</v>
      </c>
      <c r="P271" s="206"/>
    </row>
    <row r="272" spans="1:16" ht="12.75" x14ac:dyDescent="0.2">
      <c r="A272" s="224" t="s">
        <v>426</v>
      </c>
      <c r="B272" s="200" t="str">
        <f>IF(D272+G272&gt;0,B269,"")</f>
        <v/>
      </c>
      <c r="C272" s="203" t="str">
        <f>IF(G272+I272&gt;0,C269,"")</f>
        <v/>
      </c>
      <c r="D272" s="204">
        <f>D270</f>
        <v>7</v>
      </c>
      <c r="E272" s="210">
        <v>0</v>
      </c>
      <c r="F272" s="248">
        <f>'.'!AY269</f>
        <v>0</v>
      </c>
      <c r="G272" s="202">
        <v>0</v>
      </c>
      <c r="H272" s="203">
        <v>1.1000000000000001</v>
      </c>
      <c r="I272" s="202">
        <v>0</v>
      </c>
      <c r="J272" s="250">
        <f>'.'!H269</f>
        <v>0</v>
      </c>
      <c r="K272" s="205" t="e">
        <f>IF(#REF!&gt;0,#REF!,0)</f>
        <v>#REF!</v>
      </c>
      <c r="L272" s="205" t="e">
        <f t="shared" si="130"/>
        <v>#REF!</v>
      </c>
      <c r="M272" s="205" t="e">
        <f>IF(#REF!&gt;0,#REF!,0)</f>
        <v>#REF!</v>
      </c>
      <c r="N272" s="205" t="e">
        <f t="shared" si="131"/>
        <v>#REF!</v>
      </c>
      <c r="O272" s="212">
        <f t="shared" si="101"/>
        <v>0</v>
      </c>
      <c r="P272" s="206"/>
    </row>
    <row r="273" spans="1:16" ht="12.75" x14ac:dyDescent="0.2">
      <c r="A273" s="224" t="s">
        <v>426</v>
      </c>
      <c r="B273" s="200" t="s">
        <v>46</v>
      </c>
      <c r="C273" s="203" t="s">
        <v>164</v>
      </c>
      <c r="D273" s="204">
        <f>D274</f>
        <v>6</v>
      </c>
      <c r="E273" s="210">
        <v>1.5</v>
      </c>
      <c r="F273" s="248">
        <f>'.'!AY270</f>
        <v>2.5000000000000001E-3</v>
      </c>
      <c r="G273" s="202">
        <v>1.278</v>
      </c>
      <c r="H273" s="203">
        <v>1.5</v>
      </c>
      <c r="I273" s="202">
        <v>0</v>
      </c>
      <c r="J273" s="250">
        <f>'.'!H270</f>
        <v>1.403E-3</v>
      </c>
      <c r="K273" s="205" t="e">
        <f>IF(#REF!&gt;0,#REF!,0)</f>
        <v>#REF!</v>
      </c>
      <c r="L273" s="205" t="e">
        <f>IF(K273&gt;0,1,0)</f>
        <v>#REF!</v>
      </c>
      <c r="M273" s="205" t="e">
        <f>IF(#REF!&gt;0,#REF!,0)</f>
        <v>#REF!</v>
      </c>
      <c r="N273" s="205" t="e">
        <f>IF(M273&gt;0,1,0)</f>
        <v>#REF!</v>
      </c>
      <c r="O273" s="212">
        <f t="shared" si="101"/>
        <v>1.0970000000000001E-3</v>
      </c>
      <c r="P273" s="206"/>
    </row>
    <row r="274" spans="1:16" ht="12.75" x14ac:dyDescent="0.2">
      <c r="A274" s="224" t="s">
        <v>426</v>
      </c>
      <c r="B274" s="200" t="str">
        <f>IF(D274+G274&gt;0,B273,"")</f>
        <v/>
      </c>
      <c r="C274" s="203" t="str">
        <f>IF(G274+I274&gt;0,C273,"")</f>
        <v/>
      </c>
      <c r="D274" s="204">
        <v>6</v>
      </c>
      <c r="E274" s="210">
        <v>0</v>
      </c>
      <c r="F274" s="248">
        <f>'.'!AY271</f>
        <v>0</v>
      </c>
      <c r="G274" s="202">
        <v>0</v>
      </c>
      <c r="H274" s="203">
        <v>1.1000000000000001</v>
      </c>
      <c r="I274" s="202">
        <v>0</v>
      </c>
      <c r="J274" s="250">
        <f>'.'!H271</f>
        <v>0</v>
      </c>
      <c r="K274" s="205" t="e">
        <f>IF(#REF!&gt;0,#REF!,0)</f>
        <v>#REF!</v>
      </c>
      <c r="L274" s="205" t="e">
        <f t="shared" ref="L274:L276" si="132">IF(K274&gt;0,1,0)</f>
        <v>#REF!</v>
      </c>
      <c r="M274" s="205" t="e">
        <f>IF(#REF!&gt;0,#REF!,0)</f>
        <v>#REF!</v>
      </c>
      <c r="N274" s="205" t="e">
        <f t="shared" ref="N274:N276" si="133">IF(M274&gt;0,1,0)</f>
        <v>#REF!</v>
      </c>
      <c r="O274" s="212">
        <f t="shared" si="101"/>
        <v>0</v>
      </c>
      <c r="P274" s="206"/>
    </row>
    <row r="275" spans="1:16" ht="12.75" x14ac:dyDescent="0.2">
      <c r="A275" s="224" t="s">
        <v>426</v>
      </c>
      <c r="B275" s="200" t="str">
        <f>IF(D275+G275&gt;0,B273,"")</f>
        <v/>
      </c>
      <c r="C275" s="203" t="str">
        <f>IF(G275+I275&gt;0,C273,"")</f>
        <v/>
      </c>
      <c r="D275" s="204">
        <f>D274</f>
        <v>6</v>
      </c>
      <c r="E275" s="210">
        <v>0</v>
      </c>
      <c r="F275" s="248">
        <f>'.'!AY272</f>
        <v>0</v>
      </c>
      <c r="G275" s="202">
        <v>0</v>
      </c>
      <c r="H275" s="203">
        <v>1.5</v>
      </c>
      <c r="I275" s="202">
        <v>0</v>
      </c>
      <c r="J275" s="250">
        <f>'.'!H272</f>
        <v>0</v>
      </c>
      <c r="K275" s="205" t="e">
        <f>IF(#REF!&gt;0,#REF!,0)</f>
        <v>#REF!</v>
      </c>
      <c r="L275" s="205" t="e">
        <f t="shared" si="132"/>
        <v>#REF!</v>
      </c>
      <c r="M275" s="205" t="e">
        <f>IF(#REF!&gt;0,#REF!,0)</f>
        <v>#REF!</v>
      </c>
      <c r="N275" s="205" t="e">
        <f t="shared" si="133"/>
        <v>#REF!</v>
      </c>
      <c r="O275" s="212">
        <f t="shared" si="101"/>
        <v>0</v>
      </c>
      <c r="P275" s="206"/>
    </row>
    <row r="276" spans="1:16" ht="12.75" x14ac:dyDescent="0.2">
      <c r="A276" s="224" t="s">
        <v>426</v>
      </c>
      <c r="B276" s="200" t="str">
        <f>IF(D276+G276&gt;0,B273,"")</f>
        <v/>
      </c>
      <c r="C276" s="203" t="str">
        <f>IF(G276+I276&gt;0,C273,"")</f>
        <v/>
      </c>
      <c r="D276" s="204">
        <f>D274</f>
        <v>6</v>
      </c>
      <c r="E276" s="210">
        <v>0</v>
      </c>
      <c r="F276" s="248">
        <f>'.'!AY273</f>
        <v>0</v>
      </c>
      <c r="G276" s="202">
        <v>0</v>
      </c>
      <c r="H276" s="203">
        <v>1.1000000000000001</v>
      </c>
      <c r="I276" s="202">
        <v>0</v>
      </c>
      <c r="J276" s="250">
        <f>'.'!H273</f>
        <v>0</v>
      </c>
      <c r="K276" s="205" t="e">
        <f>IF(#REF!&gt;0,#REF!,0)</f>
        <v>#REF!</v>
      </c>
      <c r="L276" s="205" t="e">
        <f t="shared" si="132"/>
        <v>#REF!</v>
      </c>
      <c r="M276" s="205" t="e">
        <f>IF(#REF!&gt;0,#REF!,0)</f>
        <v>#REF!</v>
      </c>
      <c r="N276" s="205" t="e">
        <f t="shared" si="133"/>
        <v>#REF!</v>
      </c>
      <c r="O276" s="212">
        <f t="shared" ref="O276:O339" si="134">F276-J276</f>
        <v>0</v>
      </c>
      <c r="P276" s="206"/>
    </row>
    <row r="277" spans="1:16" ht="12.75" x14ac:dyDescent="0.2">
      <c r="A277" s="224" t="s">
        <v>426</v>
      </c>
      <c r="B277" s="200" t="s">
        <v>167</v>
      </c>
      <c r="C277" s="203" t="s">
        <v>166</v>
      </c>
      <c r="D277" s="204">
        <f>D278</f>
        <v>7</v>
      </c>
      <c r="E277" s="210">
        <v>0.6</v>
      </c>
      <c r="F277" s="248">
        <f>'.'!AY274</f>
        <v>8.0000000000000004E-4</v>
      </c>
      <c r="G277" s="202">
        <v>0.17</v>
      </c>
      <c r="H277" s="203">
        <v>1.5</v>
      </c>
      <c r="I277" s="202">
        <v>0</v>
      </c>
      <c r="J277" s="250">
        <f>'.'!H274</f>
        <v>5.6999999999999998E-4</v>
      </c>
      <c r="K277" s="205" t="e">
        <f>IF(#REF!&gt;0,#REF!,0)</f>
        <v>#REF!</v>
      </c>
      <c r="L277" s="205" t="e">
        <f>IF(K277&gt;0,1,0)</f>
        <v>#REF!</v>
      </c>
      <c r="M277" s="205" t="e">
        <f>IF(#REF!&gt;0,#REF!,0)</f>
        <v>#REF!</v>
      </c>
      <c r="N277" s="205" t="e">
        <f>IF(M277&gt;0,1,0)</f>
        <v>#REF!</v>
      </c>
      <c r="O277" s="212">
        <f t="shared" si="134"/>
        <v>2.3000000000000006E-4</v>
      </c>
      <c r="P277" s="206"/>
    </row>
    <row r="278" spans="1:16" ht="12.75" x14ac:dyDescent="0.2">
      <c r="A278" s="224" t="s">
        <v>426</v>
      </c>
      <c r="B278" s="200" t="str">
        <f>IF(D278+G278&gt;0,B277,"")</f>
        <v>ул.Комсомольская-4а</v>
      </c>
      <c r="C278" s="203" t="str">
        <f>IF(G278+I278&gt;0,C277,"")</f>
        <v/>
      </c>
      <c r="D278" s="204">
        <v>7</v>
      </c>
      <c r="E278" s="210">
        <v>0</v>
      </c>
      <c r="F278" s="248">
        <f>'.'!AY275</f>
        <v>0</v>
      </c>
      <c r="G278" s="202">
        <v>0</v>
      </c>
      <c r="H278" s="203">
        <v>1.1000000000000001</v>
      </c>
      <c r="I278" s="202">
        <v>0</v>
      </c>
      <c r="J278" s="250">
        <f>'.'!H275</f>
        <v>0</v>
      </c>
      <c r="K278" s="205" t="e">
        <f>IF(#REF!&gt;0,#REF!,0)</f>
        <v>#REF!</v>
      </c>
      <c r="L278" s="205" t="e">
        <f t="shared" ref="L278:L280" si="135">IF(K278&gt;0,1,0)</f>
        <v>#REF!</v>
      </c>
      <c r="M278" s="205" t="e">
        <f>IF(#REF!&gt;0,#REF!,0)</f>
        <v>#REF!</v>
      </c>
      <c r="N278" s="205" t="e">
        <f t="shared" ref="N278:N280" si="136">IF(M278&gt;0,1,0)</f>
        <v>#REF!</v>
      </c>
      <c r="O278" s="212">
        <f t="shared" si="134"/>
        <v>0</v>
      </c>
      <c r="P278" s="206"/>
    </row>
    <row r="279" spans="1:16" ht="12.75" x14ac:dyDescent="0.2">
      <c r="A279" s="224" t="s">
        <v>426</v>
      </c>
      <c r="B279" s="200" t="str">
        <f>IF(D279+G279&gt;0,B277,"")</f>
        <v>ул.Комсомольская-4а</v>
      </c>
      <c r="C279" s="203" t="str">
        <f>IF(G279+I279&gt;0,C277,"")</f>
        <v/>
      </c>
      <c r="D279" s="204">
        <f>D278</f>
        <v>7</v>
      </c>
      <c r="E279" s="210">
        <v>0</v>
      </c>
      <c r="F279" s="248">
        <f>'.'!AY276</f>
        <v>0</v>
      </c>
      <c r="G279" s="202">
        <v>0</v>
      </c>
      <c r="H279" s="203">
        <v>1.5</v>
      </c>
      <c r="I279" s="202">
        <v>0</v>
      </c>
      <c r="J279" s="250">
        <f>'.'!H276</f>
        <v>0</v>
      </c>
      <c r="K279" s="205" t="e">
        <f>IF(#REF!&gt;0,#REF!,0)</f>
        <v>#REF!</v>
      </c>
      <c r="L279" s="205" t="e">
        <f t="shared" si="135"/>
        <v>#REF!</v>
      </c>
      <c r="M279" s="205" t="e">
        <f>IF(#REF!&gt;0,#REF!,0)</f>
        <v>#REF!</v>
      </c>
      <c r="N279" s="205" t="e">
        <f t="shared" si="136"/>
        <v>#REF!</v>
      </c>
      <c r="O279" s="212">
        <f t="shared" si="134"/>
        <v>0</v>
      </c>
      <c r="P279" s="206"/>
    </row>
    <row r="280" spans="1:16" ht="12.75" x14ac:dyDescent="0.2">
      <c r="A280" s="224" t="s">
        <v>426</v>
      </c>
      <c r="B280" s="200" t="str">
        <f>IF(D280+G280&gt;0,B277,"")</f>
        <v>ул.Комсомольская-4а</v>
      </c>
      <c r="C280" s="203" t="str">
        <f>IF(G280+I280&gt;0,C277,"")</f>
        <v/>
      </c>
      <c r="D280" s="204">
        <f>D278</f>
        <v>7</v>
      </c>
      <c r="E280" s="210">
        <v>0</v>
      </c>
      <c r="F280" s="248">
        <f>'.'!AY277</f>
        <v>0</v>
      </c>
      <c r="G280" s="202">
        <v>0</v>
      </c>
      <c r="H280" s="203">
        <v>1.1000000000000001</v>
      </c>
      <c r="I280" s="202">
        <v>0</v>
      </c>
      <c r="J280" s="250">
        <f>'.'!H277</f>
        <v>0</v>
      </c>
      <c r="K280" s="205" t="e">
        <f>IF(#REF!&gt;0,#REF!,0)</f>
        <v>#REF!</v>
      </c>
      <c r="L280" s="205" t="e">
        <f t="shared" si="135"/>
        <v>#REF!</v>
      </c>
      <c r="M280" s="205" t="e">
        <f>IF(#REF!&gt;0,#REF!,0)</f>
        <v>#REF!</v>
      </c>
      <c r="N280" s="205" t="e">
        <f t="shared" si="136"/>
        <v>#REF!</v>
      </c>
      <c r="O280" s="212">
        <f t="shared" si="134"/>
        <v>0</v>
      </c>
      <c r="P280" s="206"/>
    </row>
    <row r="281" spans="1:16" ht="12.75" x14ac:dyDescent="0.2">
      <c r="A281" s="224" t="s">
        <v>426</v>
      </c>
      <c r="B281" s="200" t="s">
        <v>169</v>
      </c>
      <c r="C281" s="203" t="s">
        <v>166</v>
      </c>
      <c r="D281" s="204">
        <f>D282</f>
        <v>7</v>
      </c>
      <c r="E281" s="210">
        <v>0.7</v>
      </c>
      <c r="F281" s="248">
        <f>'.'!AY278</f>
        <v>8.9999999999999998E-4</v>
      </c>
      <c r="G281" s="202">
        <v>0.2</v>
      </c>
      <c r="H281" s="203">
        <v>1.5</v>
      </c>
      <c r="I281" s="202">
        <v>0</v>
      </c>
      <c r="J281" s="250">
        <f>'.'!H278</f>
        <v>4.0000000000000002E-4</v>
      </c>
      <c r="K281" s="205" t="e">
        <f>IF(#REF!&gt;0,#REF!,0)</f>
        <v>#REF!</v>
      </c>
      <c r="L281" s="205" t="e">
        <f>IF(K281&gt;0,1,0)</f>
        <v>#REF!</v>
      </c>
      <c r="M281" s="205" t="e">
        <f>IF(#REF!&gt;0,#REF!,0)</f>
        <v>#REF!</v>
      </c>
      <c r="N281" s="205" t="e">
        <f>IF(M281&gt;0,1,0)</f>
        <v>#REF!</v>
      </c>
      <c r="O281" s="212">
        <f t="shared" si="134"/>
        <v>5.0000000000000001E-4</v>
      </c>
      <c r="P281" s="206"/>
    </row>
    <row r="282" spans="1:16" ht="12.75" x14ac:dyDescent="0.2">
      <c r="A282" s="224" t="s">
        <v>426</v>
      </c>
      <c r="B282" s="200" t="str">
        <f>IF(D282+G282&gt;0,B281,"")</f>
        <v>ул.Красная-42а</v>
      </c>
      <c r="C282" s="203" t="str">
        <f>IF(G282+I282&gt;0,C281,"")</f>
        <v/>
      </c>
      <c r="D282" s="204">
        <v>7</v>
      </c>
      <c r="E282" s="210">
        <v>0</v>
      </c>
      <c r="F282" s="248">
        <f>'.'!AY279</f>
        <v>0</v>
      </c>
      <c r="G282" s="202">
        <v>0</v>
      </c>
      <c r="H282" s="203">
        <v>1.1000000000000001</v>
      </c>
      <c r="I282" s="202">
        <v>0</v>
      </c>
      <c r="J282" s="250">
        <f>'.'!H279</f>
        <v>0</v>
      </c>
      <c r="K282" s="205" t="e">
        <f>IF(#REF!&gt;0,#REF!,0)</f>
        <v>#REF!</v>
      </c>
      <c r="L282" s="205" t="e">
        <f t="shared" ref="L282:L284" si="137">IF(K282&gt;0,1,0)</f>
        <v>#REF!</v>
      </c>
      <c r="M282" s="205" t="e">
        <f>IF(#REF!&gt;0,#REF!,0)</f>
        <v>#REF!</v>
      </c>
      <c r="N282" s="205" t="e">
        <f t="shared" ref="N282:N284" si="138">IF(M282&gt;0,1,0)</f>
        <v>#REF!</v>
      </c>
      <c r="O282" s="212">
        <f t="shared" si="134"/>
        <v>0</v>
      </c>
      <c r="P282" s="206"/>
    </row>
    <row r="283" spans="1:16" ht="12.75" x14ac:dyDescent="0.2">
      <c r="A283" s="224" t="s">
        <v>426</v>
      </c>
      <c r="B283" s="200" t="str">
        <f>IF(D283+G283&gt;0,B281,"")</f>
        <v>ул.Красная-42а</v>
      </c>
      <c r="C283" s="203" t="str">
        <f>IF(G283+I283&gt;0,C281,"")</f>
        <v/>
      </c>
      <c r="D283" s="204">
        <f>D282</f>
        <v>7</v>
      </c>
      <c r="E283" s="210">
        <v>0</v>
      </c>
      <c r="F283" s="248">
        <f>'.'!AY280</f>
        <v>0</v>
      </c>
      <c r="G283" s="202">
        <v>0</v>
      </c>
      <c r="H283" s="203">
        <v>1.5</v>
      </c>
      <c r="I283" s="202">
        <v>0</v>
      </c>
      <c r="J283" s="250">
        <f>'.'!H280</f>
        <v>0</v>
      </c>
      <c r="K283" s="205" t="e">
        <f>IF(#REF!&gt;0,#REF!,0)</f>
        <v>#REF!</v>
      </c>
      <c r="L283" s="205" t="e">
        <f t="shared" si="137"/>
        <v>#REF!</v>
      </c>
      <c r="M283" s="205" t="e">
        <f>IF(#REF!&gt;0,#REF!,0)</f>
        <v>#REF!</v>
      </c>
      <c r="N283" s="205" t="e">
        <f t="shared" si="138"/>
        <v>#REF!</v>
      </c>
      <c r="O283" s="212">
        <f t="shared" si="134"/>
        <v>0</v>
      </c>
      <c r="P283" s="206"/>
    </row>
    <row r="284" spans="1:16" ht="12.75" x14ac:dyDescent="0.2">
      <c r="A284" s="224" t="s">
        <v>426</v>
      </c>
      <c r="B284" s="200" t="str">
        <f>IF(D284+G284&gt;0,B281,"")</f>
        <v>ул.Красная-42а</v>
      </c>
      <c r="C284" s="203" t="str">
        <f>IF(G284+I284&gt;0,C281,"")</f>
        <v/>
      </c>
      <c r="D284" s="204">
        <f>D282</f>
        <v>7</v>
      </c>
      <c r="E284" s="210">
        <v>0</v>
      </c>
      <c r="F284" s="248">
        <f>'.'!AY281</f>
        <v>0</v>
      </c>
      <c r="G284" s="202">
        <v>0</v>
      </c>
      <c r="H284" s="203">
        <v>1.1000000000000001</v>
      </c>
      <c r="I284" s="202">
        <v>0</v>
      </c>
      <c r="J284" s="250">
        <f>'.'!H281</f>
        <v>0</v>
      </c>
      <c r="K284" s="205" t="e">
        <f>IF(#REF!&gt;0,#REF!,0)</f>
        <v>#REF!</v>
      </c>
      <c r="L284" s="205" t="e">
        <f t="shared" si="137"/>
        <v>#REF!</v>
      </c>
      <c r="M284" s="205" t="e">
        <f>IF(#REF!&gt;0,#REF!,0)</f>
        <v>#REF!</v>
      </c>
      <c r="N284" s="205" t="e">
        <f t="shared" si="138"/>
        <v>#REF!</v>
      </c>
      <c r="O284" s="212">
        <f t="shared" si="134"/>
        <v>0</v>
      </c>
      <c r="P284" s="206"/>
    </row>
    <row r="285" spans="1:16" ht="12.75" x14ac:dyDescent="0.2">
      <c r="A285" s="224" t="s">
        <v>426</v>
      </c>
      <c r="B285" s="200" t="s">
        <v>170</v>
      </c>
      <c r="C285" s="203" t="s">
        <v>166</v>
      </c>
      <c r="D285" s="204">
        <f>D286</f>
        <v>7</v>
      </c>
      <c r="E285" s="210">
        <v>0.3</v>
      </c>
      <c r="F285" s="248">
        <f>'.'!AY282</f>
        <v>5.0000000000000001E-4</v>
      </c>
      <c r="G285" s="202">
        <v>0</v>
      </c>
      <c r="H285" s="203">
        <v>1.5</v>
      </c>
      <c r="I285" s="202">
        <v>0</v>
      </c>
      <c r="J285" s="250">
        <f>'.'!H282</f>
        <v>0</v>
      </c>
      <c r="K285" s="205" t="e">
        <f>IF(#REF!&gt;0,#REF!,0)</f>
        <v>#REF!</v>
      </c>
      <c r="L285" s="205" t="e">
        <f>IF(K285&gt;0,1,0)</f>
        <v>#REF!</v>
      </c>
      <c r="M285" s="205" t="e">
        <f>IF(#REF!&gt;0,#REF!,0)</f>
        <v>#REF!</v>
      </c>
      <c r="N285" s="205" t="e">
        <f>IF(M285&gt;0,1,0)</f>
        <v>#REF!</v>
      </c>
      <c r="O285" s="212">
        <f t="shared" si="134"/>
        <v>5.0000000000000001E-4</v>
      </c>
      <c r="P285" s="206"/>
    </row>
    <row r="286" spans="1:16" ht="12.75" x14ac:dyDescent="0.2">
      <c r="A286" s="224" t="s">
        <v>426</v>
      </c>
      <c r="B286" s="200" t="str">
        <f>IF(D286+G286&gt;0,B285,"")</f>
        <v>ул.Дзержинского-92а</v>
      </c>
      <c r="C286" s="203" t="str">
        <f>IF(G286+I286&gt;0,C285,"")</f>
        <v/>
      </c>
      <c r="D286" s="204">
        <v>7</v>
      </c>
      <c r="E286" s="210">
        <v>0</v>
      </c>
      <c r="F286" s="248">
        <f>'.'!AY283</f>
        <v>0</v>
      </c>
      <c r="G286" s="202">
        <v>0</v>
      </c>
      <c r="H286" s="203">
        <v>1.1000000000000001</v>
      </c>
      <c r="I286" s="202">
        <v>0</v>
      </c>
      <c r="J286" s="250">
        <f>'.'!H283</f>
        <v>0</v>
      </c>
      <c r="K286" s="205" t="e">
        <f>IF(#REF!&gt;0,#REF!,0)</f>
        <v>#REF!</v>
      </c>
      <c r="L286" s="205" t="e">
        <f t="shared" ref="L286:L288" si="139">IF(K286&gt;0,1,0)</f>
        <v>#REF!</v>
      </c>
      <c r="M286" s="205" t="e">
        <f>IF(#REF!&gt;0,#REF!,0)</f>
        <v>#REF!</v>
      </c>
      <c r="N286" s="205" t="e">
        <f t="shared" ref="N286:N288" si="140">IF(M286&gt;0,1,0)</f>
        <v>#REF!</v>
      </c>
      <c r="O286" s="212">
        <f t="shared" si="134"/>
        <v>0</v>
      </c>
      <c r="P286" s="206"/>
    </row>
    <row r="287" spans="1:16" ht="12.75" x14ac:dyDescent="0.2">
      <c r="A287" s="224" t="s">
        <v>426</v>
      </c>
      <c r="B287" s="200" t="str">
        <f>IF(D287+G287&gt;0,B285,"")</f>
        <v>ул.Дзержинского-92а</v>
      </c>
      <c r="C287" s="203" t="str">
        <f>IF(G287+I287&gt;0,C285,"")</f>
        <v/>
      </c>
      <c r="D287" s="204">
        <f>D286</f>
        <v>7</v>
      </c>
      <c r="E287" s="210">
        <v>0</v>
      </c>
      <c r="F287" s="248">
        <f>'.'!AY284</f>
        <v>0</v>
      </c>
      <c r="G287" s="202">
        <v>0</v>
      </c>
      <c r="H287" s="203">
        <v>1.5</v>
      </c>
      <c r="I287" s="202">
        <v>0</v>
      </c>
      <c r="J287" s="250">
        <f>'.'!H284</f>
        <v>0</v>
      </c>
      <c r="K287" s="205" t="e">
        <f>IF(#REF!&gt;0,#REF!,0)</f>
        <v>#REF!</v>
      </c>
      <c r="L287" s="205" t="e">
        <f t="shared" si="139"/>
        <v>#REF!</v>
      </c>
      <c r="M287" s="205" t="e">
        <f>IF(#REF!&gt;0,#REF!,0)</f>
        <v>#REF!</v>
      </c>
      <c r="N287" s="205" t="e">
        <f t="shared" si="140"/>
        <v>#REF!</v>
      </c>
      <c r="O287" s="212">
        <f t="shared" si="134"/>
        <v>0</v>
      </c>
      <c r="P287" s="206"/>
    </row>
    <row r="288" spans="1:16" ht="12.75" x14ac:dyDescent="0.2">
      <c r="A288" s="224" t="s">
        <v>426</v>
      </c>
      <c r="B288" s="200" t="str">
        <f>IF(D288+G288&gt;0,B285,"")</f>
        <v>ул.Дзержинского-92а</v>
      </c>
      <c r="C288" s="203" t="str">
        <f>IF(G288+I288&gt;0,C285,"")</f>
        <v/>
      </c>
      <c r="D288" s="204">
        <f>D286</f>
        <v>7</v>
      </c>
      <c r="E288" s="210">
        <v>0</v>
      </c>
      <c r="F288" s="248">
        <f>'.'!AY285</f>
        <v>0</v>
      </c>
      <c r="G288" s="202">
        <v>0</v>
      </c>
      <c r="H288" s="203">
        <v>1.1000000000000001</v>
      </c>
      <c r="I288" s="202">
        <v>0</v>
      </c>
      <c r="J288" s="250">
        <f>'.'!H285</f>
        <v>0</v>
      </c>
      <c r="K288" s="205" t="e">
        <f>IF(#REF!&gt;0,#REF!,0)</f>
        <v>#REF!</v>
      </c>
      <c r="L288" s="205" t="e">
        <f t="shared" si="139"/>
        <v>#REF!</v>
      </c>
      <c r="M288" s="205" t="e">
        <f>IF(#REF!&gt;0,#REF!,0)</f>
        <v>#REF!</v>
      </c>
      <c r="N288" s="205" t="e">
        <f t="shared" si="140"/>
        <v>#REF!</v>
      </c>
      <c r="O288" s="212">
        <f t="shared" si="134"/>
        <v>0</v>
      </c>
      <c r="P288" s="206"/>
    </row>
    <row r="289" spans="1:16" ht="12.75" x14ac:dyDescent="0.2">
      <c r="A289" s="224" t="s">
        <v>426</v>
      </c>
      <c r="B289" s="200" t="s">
        <v>171</v>
      </c>
      <c r="C289" s="203" t="s">
        <v>166</v>
      </c>
      <c r="D289" s="204">
        <f>D290</f>
        <v>6</v>
      </c>
      <c r="E289" s="210">
        <v>2.5</v>
      </c>
      <c r="F289" s="248">
        <f>'.'!AY286</f>
        <v>4.1000000000000003E-3</v>
      </c>
      <c r="G289" s="202">
        <v>2.2000000000000002</v>
      </c>
      <c r="H289" s="203">
        <v>1.5</v>
      </c>
      <c r="I289" s="202">
        <v>0</v>
      </c>
      <c r="J289" s="250">
        <f>'.'!H286</f>
        <v>2.8999999999999998E-3</v>
      </c>
      <c r="K289" s="205" t="e">
        <f>IF(#REF!&gt;0,#REF!,0)</f>
        <v>#REF!</v>
      </c>
      <c r="L289" s="205" t="e">
        <f>IF(K289&gt;0,1,0)</f>
        <v>#REF!</v>
      </c>
      <c r="M289" s="205" t="e">
        <f>IF(#REF!&gt;0,#REF!,0)</f>
        <v>#REF!</v>
      </c>
      <c r="N289" s="205" t="e">
        <f>IF(M289&gt;0,1,0)</f>
        <v>#REF!</v>
      </c>
      <c r="O289" s="212">
        <f t="shared" si="134"/>
        <v>1.2000000000000005E-3</v>
      </c>
      <c r="P289" s="206"/>
    </row>
    <row r="290" spans="1:16" ht="12.75" x14ac:dyDescent="0.2">
      <c r="A290" s="224" t="s">
        <v>426</v>
      </c>
      <c r="B290" s="200" t="str">
        <f>IF(D290+G290&gt;0,B289,"")</f>
        <v>ул.Дзержинского-98в</v>
      </c>
      <c r="C290" s="203" t="str">
        <f>IF(G290+I290&gt;0,C289,"")</f>
        <v/>
      </c>
      <c r="D290" s="204">
        <v>6</v>
      </c>
      <c r="E290" s="210">
        <v>0</v>
      </c>
      <c r="F290" s="248">
        <f>'.'!AY287</f>
        <v>0</v>
      </c>
      <c r="G290" s="202">
        <v>0</v>
      </c>
      <c r="H290" s="203">
        <v>1.1000000000000001</v>
      </c>
      <c r="I290" s="202">
        <v>0</v>
      </c>
      <c r="J290" s="250">
        <f>'.'!H287</f>
        <v>0</v>
      </c>
      <c r="K290" s="205" t="e">
        <f>IF(#REF!&gt;0,#REF!,0)</f>
        <v>#REF!</v>
      </c>
      <c r="L290" s="205" t="e">
        <f t="shared" ref="L290:L292" si="141">IF(K290&gt;0,1,0)</f>
        <v>#REF!</v>
      </c>
      <c r="M290" s="205" t="e">
        <f>IF(#REF!&gt;0,#REF!,0)</f>
        <v>#REF!</v>
      </c>
      <c r="N290" s="205" t="e">
        <f t="shared" ref="N290:N292" si="142">IF(M290&gt;0,1,0)</f>
        <v>#REF!</v>
      </c>
      <c r="O290" s="212">
        <f t="shared" si="134"/>
        <v>0</v>
      </c>
      <c r="P290" s="206"/>
    </row>
    <row r="291" spans="1:16" ht="12.75" x14ac:dyDescent="0.2">
      <c r="A291" s="224" t="s">
        <v>426</v>
      </c>
      <c r="B291" s="200" t="str">
        <f>IF(D291+G291&gt;0,B289,"")</f>
        <v>ул.Дзержинского-98в</v>
      </c>
      <c r="C291" s="203" t="str">
        <f>IF(G291+I291&gt;0,C289,"")</f>
        <v/>
      </c>
      <c r="D291" s="204">
        <f>D290</f>
        <v>6</v>
      </c>
      <c r="E291" s="210">
        <v>0</v>
      </c>
      <c r="F291" s="248">
        <f>'.'!AY288</f>
        <v>0</v>
      </c>
      <c r="G291" s="202">
        <v>0</v>
      </c>
      <c r="H291" s="203">
        <v>1.5</v>
      </c>
      <c r="I291" s="202">
        <v>0</v>
      </c>
      <c r="J291" s="250">
        <f>'.'!H288</f>
        <v>0</v>
      </c>
      <c r="K291" s="205" t="e">
        <f>IF(#REF!&gt;0,#REF!,0)</f>
        <v>#REF!</v>
      </c>
      <c r="L291" s="205" t="e">
        <f t="shared" si="141"/>
        <v>#REF!</v>
      </c>
      <c r="M291" s="205" t="e">
        <f>IF(#REF!&gt;0,#REF!,0)</f>
        <v>#REF!</v>
      </c>
      <c r="N291" s="205" t="e">
        <f t="shared" si="142"/>
        <v>#REF!</v>
      </c>
      <c r="O291" s="212">
        <f t="shared" si="134"/>
        <v>0</v>
      </c>
      <c r="P291" s="206"/>
    </row>
    <row r="292" spans="1:16" ht="12.75" x14ac:dyDescent="0.2">
      <c r="A292" s="224" t="s">
        <v>426</v>
      </c>
      <c r="B292" s="200" t="str">
        <f>IF(D292+G292&gt;0,B289,"")</f>
        <v>ул.Дзержинского-98в</v>
      </c>
      <c r="C292" s="203" t="str">
        <f>IF(G292+I292&gt;0,C289,"")</f>
        <v/>
      </c>
      <c r="D292" s="204">
        <f>D290</f>
        <v>6</v>
      </c>
      <c r="E292" s="210">
        <v>0</v>
      </c>
      <c r="F292" s="248">
        <f>'.'!AY289</f>
        <v>0</v>
      </c>
      <c r="G292" s="202">
        <v>0</v>
      </c>
      <c r="H292" s="203">
        <v>1.1000000000000001</v>
      </c>
      <c r="I292" s="202">
        <v>0</v>
      </c>
      <c r="J292" s="250">
        <f>'.'!H289</f>
        <v>0</v>
      </c>
      <c r="K292" s="205" t="e">
        <f>IF(#REF!&gt;0,#REF!,0)</f>
        <v>#REF!</v>
      </c>
      <c r="L292" s="205" t="e">
        <f t="shared" si="141"/>
        <v>#REF!</v>
      </c>
      <c r="M292" s="205" t="e">
        <f>IF(#REF!&gt;0,#REF!,0)</f>
        <v>#REF!</v>
      </c>
      <c r="N292" s="205" t="e">
        <f t="shared" si="142"/>
        <v>#REF!</v>
      </c>
      <c r="O292" s="212">
        <f t="shared" si="134"/>
        <v>0</v>
      </c>
      <c r="P292" s="206"/>
    </row>
    <row r="293" spans="1:16" ht="12.75" x14ac:dyDescent="0.2">
      <c r="A293" s="224" t="s">
        <v>426</v>
      </c>
      <c r="B293" s="200" t="s">
        <v>173</v>
      </c>
      <c r="C293" s="203" t="s">
        <v>172</v>
      </c>
      <c r="D293" s="204">
        <f>D294</f>
        <v>6</v>
      </c>
      <c r="E293" s="210">
        <v>2</v>
      </c>
      <c r="F293" s="248">
        <f>'.'!AY290</f>
        <v>2.5000000000000001E-3</v>
      </c>
      <c r="G293" s="202">
        <v>1.72</v>
      </c>
      <c r="H293" s="203">
        <v>1.5</v>
      </c>
      <c r="I293" s="202">
        <v>0</v>
      </c>
      <c r="J293" s="250">
        <f>'.'!H290</f>
        <v>1.977E-3</v>
      </c>
      <c r="K293" s="205" t="e">
        <f>IF(#REF!&gt;0,#REF!,0)</f>
        <v>#REF!</v>
      </c>
      <c r="L293" s="205" t="e">
        <f>IF(K293&gt;0,1,0)</f>
        <v>#REF!</v>
      </c>
      <c r="M293" s="205" t="e">
        <f>IF(#REF!&gt;0,#REF!,0)</f>
        <v>#REF!</v>
      </c>
      <c r="N293" s="205" t="e">
        <f>IF(M293&gt;0,1,0)</f>
        <v>#REF!</v>
      </c>
      <c r="O293" s="212">
        <f t="shared" si="134"/>
        <v>5.2300000000000003E-4</v>
      </c>
      <c r="P293" s="206"/>
    </row>
    <row r="294" spans="1:16" ht="12.75" x14ac:dyDescent="0.2">
      <c r="A294" s="224" t="s">
        <v>426</v>
      </c>
      <c r="B294" s="200" t="str">
        <f>IF(D294+G294&gt;0,B293,"")</f>
        <v>ул.Ломоносова-5</v>
      </c>
      <c r="C294" s="203" t="str">
        <f>IF(G294+I294&gt;0,C293,"")</f>
        <v/>
      </c>
      <c r="D294" s="204">
        <v>6</v>
      </c>
      <c r="E294" s="210">
        <v>0</v>
      </c>
      <c r="F294" s="248">
        <f>'.'!AY291</f>
        <v>0</v>
      </c>
      <c r="G294" s="202">
        <v>0</v>
      </c>
      <c r="H294" s="203">
        <v>1.1000000000000001</v>
      </c>
      <c r="I294" s="202">
        <v>0</v>
      </c>
      <c r="J294" s="250">
        <f>'.'!H291</f>
        <v>0</v>
      </c>
      <c r="K294" s="205" t="e">
        <f>IF(#REF!&gt;0,#REF!,0)</f>
        <v>#REF!</v>
      </c>
      <c r="L294" s="205" t="e">
        <f t="shared" ref="L294:L296" si="143">IF(K294&gt;0,1,0)</f>
        <v>#REF!</v>
      </c>
      <c r="M294" s="205" t="e">
        <f>IF(#REF!&gt;0,#REF!,0)</f>
        <v>#REF!</v>
      </c>
      <c r="N294" s="205" t="e">
        <f t="shared" ref="N294:N296" si="144">IF(M294&gt;0,1,0)</f>
        <v>#REF!</v>
      </c>
      <c r="O294" s="212">
        <f t="shared" si="134"/>
        <v>0</v>
      </c>
      <c r="P294" s="206"/>
    </row>
    <row r="295" spans="1:16" ht="12.75" x14ac:dyDescent="0.2">
      <c r="A295" s="224" t="s">
        <v>426</v>
      </c>
      <c r="B295" s="200" t="str">
        <f>IF(D295+G295&gt;0,B293,"")</f>
        <v>ул.Ломоносова-5</v>
      </c>
      <c r="C295" s="203" t="str">
        <f>IF(G295+I295&gt;0,C293,"")</f>
        <v/>
      </c>
      <c r="D295" s="204">
        <f>D294</f>
        <v>6</v>
      </c>
      <c r="E295" s="210">
        <v>0</v>
      </c>
      <c r="F295" s="248">
        <f>'.'!AY292</f>
        <v>0</v>
      </c>
      <c r="G295" s="202">
        <v>0</v>
      </c>
      <c r="H295" s="203">
        <v>1.5</v>
      </c>
      <c r="I295" s="202">
        <v>0</v>
      </c>
      <c r="J295" s="250">
        <f>'.'!H292</f>
        <v>0</v>
      </c>
      <c r="K295" s="205" t="e">
        <f>IF(#REF!&gt;0,#REF!,0)</f>
        <v>#REF!</v>
      </c>
      <c r="L295" s="205" t="e">
        <f t="shared" si="143"/>
        <v>#REF!</v>
      </c>
      <c r="M295" s="205" t="e">
        <f>IF(#REF!&gt;0,#REF!,0)</f>
        <v>#REF!</v>
      </c>
      <c r="N295" s="205" t="e">
        <f t="shared" si="144"/>
        <v>#REF!</v>
      </c>
      <c r="O295" s="212">
        <f t="shared" si="134"/>
        <v>0</v>
      </c>
      <c r="P295" s="206"/>
    </row>
    <row r="296" spans="1:16" ht="12.75" x14ac:dyDescent="0.2">
      <c r="A296" s="224" t="s">
        <v>426</v>
      </c>
      <c r="B296" s="200" t="str">
        <f>IF(D296+G296&gt;0,B293,"")</f>
        <v>ул.Ломоносова-5</v>
      </c>
      <c r="C296" s="203" t="str">
        <f>IF(G296+I296&gt;0,C293,"")</f>
        <v/>
      </c>
      <c r="D296" s="204">
        <f>D294</f>
        <v>6</v>
      </c>
      <c r="E296" s="210">
        <v>0</v>
      </c>
      <c r="F296" s="248">
        <f>'.'!AY293</f>
        <v>0</v>
      </c>
      <c r="G296" s="202">
        <v>0</v>
      </c>
      <c r="H296" s="203">
        <v>1.1000000000000001</v>
      </c>
      <c r="I296" s="202">
        <v>0</v>
      </c>
      <c r="J296" s="250">
        <f>'.'!H293</f>
        <v>0</v>
      </c>
      <c r="K296" s="205" t="e">
        <f>IF(#REF!&gt;0,#REF!,0)</f>
        <v>#REF!</v>
      </c>
      <c r="L296" s="205" t="e">
        <f t="shared" si="143"/>
        <v>#REF!</v>
      </c>
      <c r="M296" s="205" t="e">
        <f>IF(#REF!&gt;0,#REF!,0)</f>
        <v>#REF!</v>
      </c>
      <c r="N296" s="205" t="e">
        <f t="shared" si="144"/>
        <v>#REF!</v>
      </c>
      <c r="O296" s="212">
        <f t="shared" si="134"/>
        <v>0</v>
      </c>
      <c r="P296" s="206"/>
    </row>
    <row r="297" spans="1:16" ht="12.75" x14ac:dyDescent="0.2">
      <c r="A297" s="224" t="s">
        <v>426</v>
      </c>
      <c r="B297" s="200" t="s">
        <v>175</v>
      </c>
      <c r="C297" s="203" t="s">
        <v>172</v>
      </c>
      <c r="D297" s="204">
        <f>D298</f>
        <v>6</v>
      </c>
      <c r="E297" s="210">
        <v>2</v>
      </c>
      <c r="F297" s="248">
        <f>'.'!AY294</f>
        <v>2.5000000000000001E-3</v>
      </c>
      <c r="G297" s="202">
        <v>1</v>
      </c>
      <c r="H297" s="203">
        <v>1.5</v>
      </c>
      <c r="I297" s="202">
        <v>0</v>
      </c>
      <c r="J297" s="250">
        <f>'.'!H294</f>
        <v>1.34E-3</v>
      </c>
      <c r="K297" s="205" t="e">
        <f>IF(#REF!&gt;0,#REF!,0)</f>
        <v>#REF!</v>
      </c>
      <c r="L297" s="205" t="e">
        <f>IF(K297&gt;0,1,0)</f>
        <v>#REF!</v>
      </c>
      <c r="M297" s="205" t="e">
        <f>IF(#REF!&gt;0,#REF!,0)</f>
        <v>#REF!</v>
      </c>
      <c r="N297" s="205" t="e">
        <f>IF(M297&gt;0,1,0)</f>
        <v>#REF!</v>
      </c>
      <c r="O297" s="212">
        <f t="shared" si="134"/>
        <v>1.16E-3</v>
      </c>
      <c r="P297" s="206"/>
    </row>
    <row r="298" spans="1:16" ht="12.75" x14ac:dyDescent="0.2">
      <c r="A298" s="224" t="s">
        <v>426</v>
      </c>
      <c r="B298" s="200" t="str">
        <f>IF(D298+G298&gt;0,B297,"")</f>
        <v>ул.Пушкина-100</v>
      </c>
      <c r="C298" s="203" t="str">
        <f>IF(G298+I298&gt;0,C297,"")</f>
        <v/>
      </c>
      <c r="D298" s="204">
        <v>6</v>
      </c>
      <c r="E298" s="210">
        <v>0</v>
      </c>
      <c r="F298" s="248">
        <f>'.'!AY295</f>
        <v>0</v>
      </c>
      <c r="G298" s="202">
        <v>0</v>
      </c>
      <c r="H298" s="203">
        <v>1.1000000000000001</v>
      </c>
      <c r="I298" s="202">
        <v>0</v>
      </c>
      <c r="J298" s="250">
        <f>'.'!H295</f>
        <v>0</v>
      </c>
      <c r="K298" s="205" t="e">
        <f>IF(#REF!&gt;0,#REF!,0)</f>
        <v>#REF!</v>
      </c>
      <c r="L298" s="205" t="e">
        <f t="shared" ref="L298:L300" si="145">IF(K298&gt;0,1,0)</f>
        <v>#REF!</v>
      </c>
      <c r="M298" s="205" t="e">
        <f>IF(#REF!&gt;0,#REF!,0)</f>
        <v>#REF!</v>
      </c>
      <c r="N298" s="205" t="e">
        <f t="shared" ref="N298:N300" si="146">IF(M298&gt;0,1,0)</f>
        <v>#REF!</v>
      </c>
      <c r="O298" s="212">
        <f t="shared" si="134"/>
        <v>0</v>
      </c>
      <c r="P298" s="206"/>
    </row>
    <row r="299" spans="1:16" ht="12.75" x14ac:dyDescent="0.2">
      <c r="A299" s="224" t="s">
        <v>426</v>
      </c>
      <c r="B299" s="200" t="str">
        <f>IF(D299+G299&gt;0,B297,"")</f>
        <v>ул.Пушкина-100</v>
      </c>
      <c r="C299" s="203" t="str">
        <f>IF(G299+I299&gt;0,C297,"")</f>
        <v/>
      </c>
      <c r="D299" s="204">
        <f>D298</f>
        <v>6</v>
      </c>
      <c r="E299" s="210">
        <v>0</v>
      </c>
      <c r="F299" s="248">
        <f>'.'!AY296</f>
        <v>0</v>
      </c>
      <c r="G299" s="202">
        <v>0</v>
      </c>
      <c r="H299" s="203">
        <v>1.5</v>
      </c>
      <c r="I299" s="202">
        <v>0</v>
      </c>
      <c r="J299" s="250">
        <f>'.'!H296</f>
        <v>0</v>
      </c>
      <c r="K299" s="205" t="e">
        <f>IF(#REF!&gt;0,#REF!,0)</f>
        <v>#REF!</v>
      </c>
      <c r="L299" s="205" t="e">
        <f t="shared" si="145"/>
        <v>#REF!</v>
      </c>
      <c r="M299" s="205" t="e">
        <f>IF(#REF!&gt;0,#REF!,0)</f>
        <v>#REF!</v>
      </c>
      <c r="N299" s="205" t="e">
        <f t="shared" si="146"/>
        <v>#REF!</v>
      </c>
      <c r="O299" s="212">
        <f t="shared" si="134"/>
        <v>0</v>
      </c>
      <c r="P299" s="206"/>
    </row>
    <row r="300" spans="1:16" ht="12.75" x14ac:dyDescent="0.2">
      <c r="A300" s="224" t="s">
        <v>426</v>
      </c>
      <c r="B300" s="200" t="str">
        <f>IF(D300+G300&gt;0,B297,"")</f>
        <v>ул.Пушкина-100</v>
      </c>
      <c r="C300" s="203" t="str">
        <f>IF(G300+I300&gt;0,C297,"")</f>
        <v/>
      </c>
      <c r="D300" s="204">
        <f>D298</f>
        <v>6</v>
      </c>
      <c r="E300" s="210">
        <v>0</v>
      </c>
      <c r="F300" s="248">
        <f>'.'!AY297</f>
        <v>0</v>
      </c>
      <c r="G300" s="202">
        <v>0</v>
      </c>
      <c r="H300" s="203">
        <v>1.1000000000000001</v>
      </c>
      <c r="I300" s="202">
        <v>0</v>
      </c>
      <c r="J300" s="250">
        <f>'.'!H297</f>
        <v>0</v>
      </c>
      <c r="K300" s="205" t="e">
        <f>IF(#REF!&gt;0,#REF!,0)</f>
        <v>#REF!</v>
      </c>
      <c r="L300" s="205" t="e">
        <f t="shared" si="145"/>
        <v>#REF!</v>
      </c>
      <c r="M300" s="205" t="e">
        <f>IF(#REF!&gt;0,#REF!,0)</f>
        <v>#REF!</v>
      </c>
      <c r="N300" s="205" t="e">
        <f t="shared" si="146"/>
        <v>#REF!</v>
      </c>
      <c r="O300" s="212">
        <f t="shared" si="134"/>
        <v>0</v>
      </c>
      <c r="P300" s="206"/>
    </row>
    <row r="301" spans="1:16" ht="12.75" x14ac:dyDescent="0.2">
      <c r="A301" s="224" t="s">
        <v>426</v>
      </c>
      <c r="B301" s="200" t="s">
        <v>46</v>
      </c>
      <c r="C301" s="203" t="s">
        <v>176</v>
      </c>
      <c r="D301" s="204">
        <f>D302</f>
        <v>6</v>
      </c>
      <c r="E301" s="210">
        <v>0.5</v>
      </c>
      <c r="F301" s="248">
        <f>'.'!AY298</f>
        <v>1E-3</v>
      </c>
      <c r="G301" s="202">
        <v>0.55000000000000004</v>
      </c>
      <c r="H301" s="203">
        <v>1.5</v>
      </c>
      <c r="I301" s="202">
        <v>0.2</v>
      </c>
      <c r="J301" s="250">
        <f>'.'!H298</f>
        <v>1.3009999999999999E-3</v>
      </c>
      <c r="K301" s="205" t="e">
        <f>IF(#REF!&gt;0,#REF!,0)</f>
        <v>#REF!</v>
      </c>
      <c r="L301" s="205" t="e">
        <f>IF(K301&gt;0,1,0)</f>
        <v>#REF!</v>
      </c>
      <c r="M301" s="205" t="e">
        <f>IF(#REF!&gt;0,#REF!,0)</f>
        <v>#REF!</v>
      </c>
      <c r="N301" s="205" t="e">
        <f>IF(M301&gt;0,1,0)</f>
        <v>#REF!</v>
      </c>
      <c r="O301" s="212">
        <f t="shared" si="134"/>
        <v>-3.0099999999999984E-4</v>
      </c>
      <c r="P301" s="206"/>
    </row>
    <row r="302" spans="1:16" ht="12.75" x14ac:dyDescent="0.2">
      <c r="A302" s="224" t="s">
        <v>426</v>
      </c>
      <c r="B302" s="200" t="str">
        <f>IF(D302+G302&gt;0,B301,"")</f>
        <v/>
      </c>
      <c r="C302" s="203" t="str">
        <f>IF(G302+I302&gt;0,C301,"")</f>
        <v/>
      </c>
      <c r="D302" s="204">
        <v>6</v>
      </c>
      <c r="E302" s="210">
        <v>0</v>
      </c>
      <c r="F302" s="248">
        <f>'.'!AY299</f>
        <v>0</v>
      </c>
      <c r="G302" s="202">
        <v>0</v>
      </c>
      <c r="H302" s="203">
        <v>1.1000000000000001</v>
      </c>
      <c r="I302" s="202">
        <v>0</v>
      </c>
      <c r="J302" s="250">
        <f>'.'!H299</f>
        <v>0</v>
      </c>
      <c r="K302" s="205" t="e">
        <f>IF(#REF!&gt;0,#REF!,0)</f>
        <v>#REF!</v>
      </c>
      <c r="L302" s="205" t="e">
        <f t="shared" ref="L302:L304" si="147">IF(K302&gt;0,1,0)</f>
        <v>#REF!</v>
      </c>
      <c r="M302" s="205" t="e">
        <f>IF(#REF!&gt;0,#REF!,0)</f>
        <v>#REF!</v>
      </c>
      <c r="N302" s="205" t="e">
        <f t="shared" ref="N302:N304" si="148">IF(M302&gt;0,1,0)</f>
        <v>#REF!</v>
      </c>
      <c r="O302" s="212">
        <f t="shared" si="134"/>
        <v>0</v>
      </c>
      <c r="P302" s="206"/>
    </row>
    <row r="303" spans="1:16" ht="12.75" x14ac:dyDescent="0.2">
      <c r="A303" s="224" t="s">
        <v>426</v>
      </c>
      <c r="B303" s="200" t="str">
        <f>IF(D303+G303&gt;0,B301,"")</f>
        <v/>
      </c>
      <c r="C303" s="203" t="str">
        <f>IF(G303+I303&gt;0,C301,"")</f>
        <v/>
      </c>
      <c r="D303" s="204">
        <f>D302</f>
        <v>6</v>
      </c>
      <c r="E303" s="210">
        <v>0</v>
      </c>
      <c r="F303" s="248">
        <f>'.'!AY300</f>
        <v>0</v>
      </c>
      <c r="G303" s="202">
        <v>0</v>
      </c>
      <c r="H303" s="203">
        <v>1.5</v>
      </c>
      <c r="I303" s="202">
        <v>0</v>
      </c>
      <c r="J303" s="250">
        <f>'.'!H300</f>
        <v>0</v>
      </c>
      <c r="K303" s="205" t="e">
        <f>IF(#REF!&gt;0,#REF!,0)</f>
        <v>#REF!</v>
      </c>
      <c r="L303" s="205" t="e">
        <f t="shared" si="147"/>
        <v>#REF!</v>
      </c>
      <c r="M303" s="205" t="e">
        <f>IF(#REF!&gt;0,#REF!,0)</f>
        <v>#REF!</v>
      </c>
      <c r="N303" s="205" t="e">
        <f t="shared" si="148"/>
        <v>#REF!</v>
      </c>
      <c r="O303" s="212">
        <f t="shared" si="134"/>
        <v>0</v>
      </c>
      <c r="P303" s="206"/>
    </row>
    <row r="304" spans="1:16" ht="12.75" x14ac:dyDescent="0.2">
      <c r="A304" s="224" t="s">
        <v>426</v>
      </c>
      <c r="B304" s="200" t="str">
        <f>IF(D304+G304&gt;0,B301,"")</f>
        <v/>
      </c>
      <c r="C304" s="203" t="str">
        <f>IF(G304+I304&gt;0,C301,"")</f>
        <v/>
      </c>
      <c r="D304" s="204">
        <f>D302</f>
        <v>6</v>
      </c>
      <c r="E304" s="210">
        <v>0</v>
      </c>
      <c r="F304" s="248">
        <f>'.'!AY301</f>
        <v>0</v>
      </c>
      <c r="G304" s="202">
        <v>0</v>
      </c>
      <c r="H304" s="203">
        <v>1.1000000000000001</v>
      </c>
      <c r="I304" s="202">
        <v>0</v>
      </c>
      <c r="J304" s="250">
        <f>'.'!H301</f>
        <v>0</v>
      </c>
      <c r="K304" s="205" t="e">
        <f>IF(#REF!&gt;0,#REF!,0)</f>
        <v>#REF!</v>
      </c>
      <c r="L304" s="205" t="e">
        <f t="shared" si="147"/>
        <v>#REF!</v>
      </c>
      <c r="M304" s="205" t="e">
        <f>IF(#REF!&gt;0,#REF!,0)</f>
        <v>#REF!</v>
      </c>
      <c r="N304" s="205" t="e">
        <f t="shared" si="148"/>
        <v>#REF!</v>
      </c>
      <c r="O304" s="212">
        <f t="shared" si="134"/>
        <v>0</v>
      </c>
      <c r="P304" s="206"/>
    </row>
    <row r="305" spans="1:16" ht="12.75" x14ac:dyDescent="0.2">
      <c r="A305" s="224" t="s">
        <v>426</v>
      </c>
      <c r="B305" s="200" t="s">
        <v>46</v>
      </c>
      <c r="C305" s="203" t="s">
        <v>178</v>
      </c>
      <c r="D305" s="204">
        <f>D306</f>
        <v>6</v>
      </c>
      <c r="E305" s="210">
        <v>3.5</v>
      </c>
      <c r="F305" s="248">
        <f>'.'!AY302</f>
        <v>4.0000000000000001E-3</v>
      </c>
      <c r="G305" s="202">
        <v>0.8</v>
      </c>
      <c r="H305" s="203">
        <v>1.5</v>
      </c>
      <c r="I305" s="202">
        <v>0</v>
      </c>
      <c r="J305" s="250">
        <f>'.'!H302</f>
        <v>6.9999999999999999E-4</v>
      </c>
      <c r="K305" s="205" t="e">
        <f>IF(#REF!&gt;0,#REF!,0)</f>
        <v>#REF!</v>
      </c>
      <c r="L305" s="205" t="e">
        <f>IF(K305&gt;0,1,0)</f>
        <v>#REF!</v>
      </c>
      <c r="M305" s="205" t="e">
        <f>IF(#REF!&gt;0,#REF!,0)</f>
        <v>#REF!</v>
      </c>
      <c r="N305" s="205" t="e">
        <f>IF(M305&gt;0,1,0)</f>
        <v>#REF!</v>
      </c>
      <c r="O305" s="212">
        <f t="shared" si="134"/>
        <v>3.3E-3</v>
      </c>
      <c r="P305" s="206"/>
    </row>
    <row r="306" spans="1:16" ht="12.75" x14ac:dyDescent="0.2">
      <c r="A306" s="224" t="s">
        <v>426</v>
      </c>
      <c r="B306" s="200" t="str">
        <f>IF(D306+G306&gt;0,B305,"")</f>
        <v/>
      </c>
      <c r="C306" s="203" t="str">
        <f>IF(G306+I306&gt;0,C305,"")</f>
        <v/>
      </c>
      <c r="D306" s="204">
        <v>6</v>
      </c>
      <c r="E306" s="210">
        <v>0</v>
      </c>
      <c r="F306" s="248">
        <f>'.'!AY303</f>
        <v>0</v>
      </c>
      <c r="G306" s="202">
        <v>0</v>
      </c>
      <c r="H306" s="203">
        <v>1.1000000000000001</v>
      </c>
      <c r="I306" s="202">
        <v>0</v>
      </c>
      <c r="J306" s="250">
        <f>'.'!H303</f>
        <v>0</v>
      </c>
      <c r="K306" s="205" t="e">
        <f>IF(#REF!&gt;0,#REF!,0)</f>
        <v>#REF!</v>
      </c>
      <c r="L306" s="205" t="e">
        <f t="shared" ref="L306:L308" si="149">IF(K306&gt;0,1,0)</f>
        <v>#REF!</v>
      </c>
      <c r="M306" s="205" t="e">
        <f>IF(#REF!&gt;0,#REF!,0)</f>
        <v>#REF!</v>
      </c>
      <c r="N306" s="205" t="e">
        <f t="shared" ref="N306:N308" si="150">IF(M306&gt;0,1,0)</f>
        <v>#REF!</v>
      </c>
      <c r="O306" s="212">
        <f t="shared" si="134"/>
        <v>0</v>
      </c>
      <c r="P306" s="206"/>
    </row>
    <row r="307" spans="1:16" ht="12.75" x14ac:dyDescent="0.2">
      <c r="A307" s="224" t="s">
        <v>426</v>
      </c>
      <c r="B307" s="200" t="str">
        <f>IF(D307+G307&gt;0,B305,"")</f>
        <v/>
      </c>
      <c r="C307" s="203" t="str">
        <f>IF(G307+I307&gt;0,C305,"")</f>
        <v/>
      </c>
      <c r="D307" s="204">
        <f>D306</f>
        <v>6</v>
      </c>
      <c r="E307" s="210">
        <v>0</v>
      </c>
      <c r="F307" s="248">
        <f>'.'!AY304</f>
        <v>0</v>
      </c>
      <c r="G307" s="202">
        <v>0</v>
      </c>
      <c r="H307" s="203">
        <v>1.5</v>
      </c>
      <c r="I307" s="202">
        <v>0</v>
      </c>
      <c r="J307" s="250">
        <f>'.'!H304</f>
        <v>0</v>
      </c>
      <c r="K307" s="205" t="e">
        <f>IF(#REF!&gt;0,#REF!,0)</f>
        <v>#REF!</v>
      </c>
      <c r="L307" s="205" t="e">
        <f t="shared" si="149"/>
        <v>#REF!</v>
      </c>
      <c r="M307" s="205" t="e">
        <f>IF(#REF!&gt;0,#REF!,0)</f>
        <v>#REF!</v>
      </c>
      <c r="N307" s="205" t="e">
        <f t="shared" si="150"/>
        <v>#REF!</v>
      </c>
      <c r="O307" s="212">
        <f t="shared" si="134"/>
        <v>0</v>
      </c>
      <c r="P307" s="206"/>
    </row>
    <row r="308" spans="1:16" ht="12.75" x14ac:dyDescent="0.2">
      <c r="A308" s="224" t="s">
        <v>426</v>
      </c>
      <c r="B308" s="200" t="str">
        <f>IF(D308+G308&gt;0,B305,"")</f>
        <v/>
      </c>
      <c r="C308" s="203" t="str">
        <f>IF(G308+I308&gt;0,C305,"")</f>
        <v/>
      </c>
      <c r="D308" s="204">
        <f>D306</f>
        <v>6</v>
      </c>
      <c r="E308" s="210">
        <v>0</v>
      </c>
      <c r="F308" s="248">
        <f>'.'!AY305</f>
        <v>0</v>
      </c>
      <c r="G308" s="202">
        <v>0</v>
      </c>
      <c r="H308" s="203">
        <v>1.1000000000000001</v>
      </c>
      <c r="I308" s="202">
        <v>0</v>
      </c>
      <c r="J308" s="250">
        <f>'.'!H305</f>
        <v>0</v>
      </c>
      <c r="K308" s="205" t="e">
        <f>IF(#REF!&gt;0,#REF!,0)</f>
        <v>#REF!</v>
      </c>
      <c r="L308" s="205" t="e">
        <f t="shared" si="149"/>
        <v>#REF!</v>
      </c>
      <c r="M308" s="205" t="e">
        <f>IF(#REF!&gt;0,#REF!,0)</f>
        <v>#REF!</v>
      </c>
      <c r="N308" s="205" t="e">
        <f t="shared" si="150"/>
        <v>#REF!</v>
      </c>
      <c r="O308" s="212">
        <f t="shared" si="134"/>
        <v>0</v>
      </c>
      <c r="P308" s="206"/>
    </row>
    <row r="309" spans="1:16" ht="12.75" x14ac:dyDescent="0.2">
      <c r="A309" s="224" t="s">
        <v>426</v>
      </c>
      <c r="B309" s="200" t="s">
        <v>46</v>
      </c>
      <c r="C309" s="203" t="s">
        <v>180</v>
      </c>
      <c r="D309" s="204">
        <f>D310</f>
        <v>6</v>
      </c>
      <c r="E309" s="210">
        <v>1.7</v>
      </c>
      <c r="F309" s="248">
        <f>'.'!AY306</f>
        <v>2.8E-3</v>
      </c>
      <c r="G309" s="202">
        <v>1.498</v>
      </c>
      <c r="H309" s="203">
        <v>1.5</v>
      </c>
      <c r="I309" s="202">
        <v>0</v>
      </c>
      <c r="J309" s="250">
        <f>'.'!H306</f>
        <v>2.6469999999999996E-3</v>
      </c>
      <c r="K309" s="205" t="e">
        <f>IF(#REF!&gt;0,#REF!,0)</f>
        <v>#REF!</v>
      </c>
      <c r="L309" s="205" t="e">
        <f>IF(K309&gt;0,1,0)</f>
        <v>#REF!</v>
      </c>
      <c r="M309" s="205" t="e">
        <f>IF(#REF!&gt;0,#REF!,0)</f>
        <v>#REF!</v>
      </c>
      <c r="N309" s="205" t="e">
        <f>IF(M309&gt;0,1,0)</f>
        <v>#REF!</v>
      </c>
      <c r="O309" s="212">
        <f t="shared" si="134"/>
        <v>1.5300000000000036E-4</v>
      </c>
      <c r="P309" s="206"/>
    </row>
    <row r="310" spans="1:16" ht="12.75" x14ac:dyDescent="0.2">
      <c r="A310" s="224" t="s">
        <v>426</v>
      </c>
      <c r="B310" s="200" t="str">
        <f>IF(D310+G310&gt;0,B309,"")</f>
        <v/>
      </c>
      <c r="C310" s="203" t="str">
        <f>IF(G310+I310&gt;0,C309,"")</f>
        <v/>
      </c>
      <c r="D310" s="204">
        <v>6</v>
      </c>
      <c r="E310" s="210">
        <v>0</v>
      </c>
      <c r="F310" s="248">
        <f>'.'!AY307</f>
        <v>0</v>
      </c>
      <c r="G310" s="202">
        <v>0</v>
      </c>
      <c r="H310" s="203">
        <v>1.1000000000000001</v>
      </c>
      <c r="I310" s="202">
        <v>0</v>
      </c>
      <c r="J310" s="250">
        <f>'.'!H307</f>
        <v>0</v>
      </c>
      <c r="K310" s="205" t="e">
        <f>IF(#REF!&gt;0,#REF!,0)</f>
        <v>#REF!</v>
      </c>
      <c r="L310" s="205" t="e">
        <f t="shared" ref="L310:L312" si="151">IF(K310&gt;0,1,0)</f>
        <v>#REF!</v>
      </c>
      <c r="M310" s="205" t="e">
        <f>IF(#REF!&gt;0,#REF!,0)</f>
        <v>#REF!</v>
      </c>
      <c r="N310" s="205" t="e">
        <f t="shared" ref="N310:N312" si="152">IF(M310&gt;0,1,0)</f>
        <v>#REF!</v>
      </c>
      <c r="O310" s="212">
        <f t="shared" si="134"/>
        <v>0</v>
      </c>
      <c r="P310" s="206"/>
    </row>
    <row r="311" spans="1:16" ht="12.75" x14ac:dyDescent="0.2">
      <c r="A311" s="224" t="s">
        <v>426</v>
      </c>
      <c r="B311" s="200" t="str">
        <f>IF(D311+G311&gt;0,B309,"")</f>
        <v/>
      </c>
      <c r="C311" s="203" t="str">
        <f>IF(G311+I311&gt;0,C309,"")</f>
        <v/>
      </c>
      <c r="D311" s="204">
        <f>D310</f>
        <v>6</v>
      </c>
      <c r="E311" s="210">
        <v>0</v>
      </c>
      <c r="F311" s="248">
        <f>'.'!AY308</f>
        <v>0</v>
      </c>
      <c r="G311" s="202">
        <v>0</v>
      </c>
      <c r="H311" s="203">
        <v>1.5</v>
      </c>
      <c r="I311" s="202">
        <v>0</v>
      </c>
      <c r="J311" s="250">
        <f>'.'!H308</f>
        <v>0</v>
      </c>
      <c r="K311" s="205" t="e">
        <f>IF(#REF!&gt;0,#REF!,0)</f>
        <v>#REF!</v>
      </c>
      <c r="L311" s="205" t="e">
        <f t="shared" si="151"/>
        <v>#REF!</v>
      </c>
      <c r="M311" s="205" t="e">
        <f>IF(#REF!&gt;0,#REF!,0)</f>
        <v>#REF!</v>
      </c>
      <c r="N311" s="205" t="e">
        <f t="shared" si="152"/>
        <v>#REF!</v>
      </c>
      <c r="O311" s="212">
        <f t="shared" si="134"/>
        <v>0</v>
      </c>
      <c r="P311" s="206"/>
    </row>
    <row r="312" spans="1:16" ht="12.75" x14ac:dyDescent="0.2">
      <c r="A312" s="224" t="s">
        <v>426</v>
      </c>
      <c r="B312" s="200" t="str">
        <f>IF(D312+G312&gt;0,B309,"")</f>
        <v/>
      </c>
      <c r="C312" s="203" t="str">
        <f>IF(G312+I312&gt;0,C309,"")</f>
        <v/>
      </c>
      <c r="D312" s="204">
        <f>D310</f>
        <v>6</v>
      </c>
      <c r="E312" s="210">
        <v>0</v>
      </c>
      <c r="F312" s="248">
        <f>'.'!AY309</f>
        <v>0</v>
      </c>
      <c r="G312" s="202">
        <v>0</v>
      </c>
      <c r="H312" s="203">
        <v>1.1000000000000001</v>
      </c>
      <c r="I312" s="202">
        <v>0</v>
      </c>
      <c r="J312" s="250">
        <f>'.'!H309</f>
        <v>0</v>
      </c>
      <c r="K312" s="205" t="e">
        <f>IF(#REF!&gt;0,#REF!,0)</f>
        <v>#REF!</v>
      </c>
      <c r="L312" s="205" t="e">
        <f t="shared" si="151"/>
        <v>#REF!</v>
      </c>
      <c r="M312" s="205" t="e">
        <f>IF(#REF!&gt;0,#REF!,0)</f>
        <v>#REF!</v>
      </c>
      <c r="N312" s="205" t="e">
        <f t="shared" si="152"/>
        <v>#REF!</v>
      </c>
      <c r="O312" s="212">
        <f t="shared" si="134"/>
        <v>0</v>
      </c>
      <c r="P312" s="206"/>
    </row>
    <row r="313" spans="1:16" ht="12.75" x14ac:dyDescent="0.2">
      <c r="A313" s="224" t="s">
        <v>426</v>
      </c>
      <c r="B313" s="200" t="s">
        <v>183</v>
      </c>
      <c r="C313" s="203" t="s">
        <v>182</v>
      </c>
      <c r="D313" s="204">
        <f>D314</f>
        <v>6</v>
      </c>
      <c r="E313" s="210">
        <v>3.4000000000000004</v>
      </c>
      <c r="F313" s="248">
        <f>'.'!AY310</f>
        <v>6.1999999999999989E-3</v>
      </c>
      <c r="G313" s="202">
        <v>1.2689999999999999</v>
      </c>
      <c r="H313" s="203">
        <v>1.5</v>
      </c>
      <c r="I313" s="202">
        <v>0</v>
      </c>
      <c r="J313" s="250">
        <f>'.'!H310</f>
        <v>3.7309999999999999E-3</v>
      </c>
      <c r="K313" s="205" t="e">
        <f>IF(#REF!&gt;0,#REF!,0)</f>
        <v>#REF!</v>
      </c>
      <c r="L313" s="205" t="e">
        <f>IF(K313&gt;0,1,0)</f>
        <v>#REF!</v>
      </c>
      <c r="M313" s="205" t="e">
        <f>IF(#REF!&gt;0,#REF!,0)</f>
        <v>#REF!</v>
      </c>
      <c r="N313" s="205" t="e">
        <f>IF(M313&gt;0,1,0)</f>
        <v>#REF!</v>
      </c>
      <c r="O313" s="212">
        <f t="shared" si="134"/>
        <v>2.468999999999999E-3</v>
      </c>
      <c r="P313" s="206"/>
    </row>
    <row r="314" spans="1:16" ht="12.75" x14ac:dyDescent="0.2">
      <c r="A314" s="224" t="s">
        <v>426</v>
      </c>
      <c r="B314" s="200" t="str">
        <f>IF(D314+G314&gt;0,B313,"")</f>
        <v>Вельск, ул.К.Маркса-1а, (стр.5 + стр.7)</v>
      </c>
      <c r="C314" s="203" t="str">
        <f>IF(G314+I314&gt;0,C313,"")</f>
        <v/>
      </c>
      <c r="D314" s="204">
        <v>6</v>
      </c>
      <c r="E314" s="210">
        <v>0</v>
      </c>
      <c r="F314" s="248">
        <f>'.'!AY311</f>
        <v>0</v>
      </c>
      <c r="G314" s="202">
        <v>0</v>
      </c>
      <c r="H314" s="203">
        <v>1.1000000000000001</v>
      </c>
      <c r="I314" s="202">
        <v>0</v>
      </c>
      <c r="J314" s="250">
        <f>'.'!H311</f>
        <v>0</v>
      </c>
      <c r="K314" s="205" t="e">
        <f>IF(#REF!&gt;0,#REF!,0)</f>
        <v>#REF!</v>
      </c>
      <c r="L314" s="205" t="e">
        <f t="shared" ref="L314:L316" si="153">IF(K314&gt;0,1,0)</f>
        <v>#REF!</v>
      </c>
      <c r="M314" s="205" t="e">
        <f>IF(#REF!&gt;0,#REF!,0)</f>
        <v>#REF!</v>
      </c>
      <c r="N314" s="205" t="e">
        <f t="shared" ref="N314:N316" si="154">IF(M314&gt;0,1,0)</f>
        <v>#REF!</v>
      </c>
      <c r="O314" s="212">
        <f t="shared" si="134"/>
        <v>0</v>
      </c>
      <c r="P314" s="206"/>
    </row>
    <row r="315" spans="1:16" ht="12.75" x14ac:dyDescent="0.2">
      <c r="A315" s="224" t="s">
        <v>426</v>
      </c>
      <c r="B315" s="200" t="str">
        <f>IF(D315+G315&gt;0,B313,"")</f>
        <v>Вельск, ул.К.Маркса-1а, (стр.5 + стр.7)</v>
      </c>
      <c r="C315" s="203" t="str">
        <f>IF(G315+I315&gt;0,C313,"")</f>
        <v/>
      </c>
      <c r="D315" s="204">
        <f>D314</f>
        <v>6</v>
      </c>
      <c r="E315" s="210">
        <v>0</v>
      </c>
      <c r="F315" s="248">
        <f>'.'!AY312</f>
        <v>0</v>
      </c>
      <c r="G315" s="202">
        <v>0</v>
      </c>
      <c r="H315" s="203">
        <v>1.5</v>
      </c>
      <c r="I315" s="202">
        <v>0</v>
      </c>
      <c r="J315" s="250">
        <f>'.'!H312</f>
        <v>0</v>
      </c>
      <c r="K315" s="205" t="e">
        <f>IF(#REF!&gt;0,#REF!,0)</f>
        <v>#REF!</v>
      </c>
      <c r="L315" s="205" t="e">
        <f t="shared" si="153"/>
        <v>#REF!</v>
      </c>
      <c r="M315" s="205" t="e">
        <f>IF(#REF!&gt;0,#REF!,0)</f>
        <v>#REF!</v>
      </c>
      <c r="N315" s="205" t="e">
        <f t="shared" si="154"/>
        <v>#REF!</v>
      </c>
      <c r="O315" s="212">
        <f t="shared" si="134"/>
        <v>0</v>
      </c>
      <c r="P315" s="206"/>
    </row>
    <row r="316" spans="1:16" ht="12.75" x14ac:dyDescent="0.2">
      <c r="A316" s="224" t="s">
        <v>426</v>
      </c>
      <c r="B316" s="200" t="str">
        <f>IF(D316+G316&gt;0,B313,"")</f>
        <v>Вельск, ул.К.Маркса-1а, (стр.5 + стр.7)</v>
      </c>
      <c r="C316" s="203" t="str">
        <f>IF(G316+I316&gt;0,C313,"")</f>
        <v/>
      </c>
      <c r="D316" s="204">
        <f>D314</f>
        <v>6</v>
      </c>
      <c r="E316" s="210">
        <v>0</v>
      </c>
      <c r="F316" s="248">
        <f>'.'!AY313</f>
        <v>0</v>
      </c>
      <c r="G316" s="202">
        <v>0</v>
      </c>
      <c r="H316" s="203">
        <v>1.1000000000000001</v>
      </c>
      <c r="I316" s="202">
        <v>0</v>
      </c>
      <c r="J316" s="250">
        <f>'.'!H313</f>
        <v>0</v>
      </c>
      <c r="K316" s="205" t="e">
        <f>IF(#REF!&gt;0,#REF!,0)</f>
        <v>#REF!</v>
      </c>
      <c r="L316" s="205" t="e">
        <f t="shared" si="153"/>
        <v>#REF!</v>
      </c>
      <c r="M316" s="205" t="e">
        <f>IF(#REF!&gt;0,#REF!,0)</f>
        <v>#REF!</v>
      </c>
      <c r="N316" s="205" t="e">
        <f t="shared" si="154"/>
        <v>#REF!</v>
      </c>
      <c r="O316" s="212">
        <f t="shared" si="134"/>
        <v>0</v>
      </c>
      <c r="P316" s="206"/>
    </row>
    <row r="317" spans="1:16" ht="12.75" x14ac:dyDescent="0.2">
      <c r="A317" s="224" t="s">
        <v>426</v>
      </c>
      <c r="B317" s="200" t="s">
        <v>186</v>
      </c>
      <c r="C317" s="203" t="s">
        <v>185</v>
      </c>
      <c r="D317" s="204">
        <f>D318</f>
        <v>6</v>
      </c>
      <c r="E317" s="210">
        <v>0.9</v>
      </c>
      <c r="F317" s="248">
        <f>'.'!AY314</f>
        <v>1E-3</v>
      </c>
      <c r="G317" s="202">
        <v>0.58599999999999997</v>
      </c>
      <c r="H317" s="203">
        <v>1.5</v>
      </c>
      <c r="I317" s="202">
        <v>0</v>
      </c>
      <c r="J317" s="250">
        <f>'.'!H314</f>
        <v>6.8600000000000009E-4</v>
      </c>
      <c r="K317" s="205" t="e">
        <f>IF(#REF!&gt;0,#REF!,0)</f>
        <v>#REF!</v>
      </c>
      <c r="L317" s="205" t="e">
        <f>IF(K317&gt;0,1,0)</f>
        <v>#REF!</v>
      </c>
      <c r="M317" s="205" t="e">
        <f>IF(#REF!&gt;0,#REF!,0)</f>
        <v>#REF!</v>
      </c>
      <c r="N317" s="205" t="e">
        <f>IF(M317&gt;0,1,0)</f>
        <v>#REF!</v>
      </c>
      <c r="O317" s="212">
        <f t="shared" si="134"/>
        <v>3.1399999999999993E-4</v>
      </c>
      <c r="P317" s="206"/>
    </row>
    <row r="318" spans="1:16" ht="12.75" x14ac:dyDescent="0.2">
      <c r="A318" s="224" t="s">
        <v>426</v>
      </c>
      <c r="B318" s="200" t="str">
        <f>IF(D318+G318&gt;0,B317,"")</f>
        <v>Вельск, ул.Гагарина-5</v>
      </c>
      <c r="C318" s="203" t="str">
        <f>IF(G318+I318&gt;0,C317,"")</f>
        <v/>
      </c>
      <c r="D318" s="204">
        <v>6</v>
      </c>
      <c r="E318" s="210">
        <v>0</v>
      </c>
      <c r="F318" s="248">
        <f>'.'!AY315</f>
        <v>0</v>
      </c>
      <c r="G318" s="202">
        <v>0</v>
      </c>
      <c r="H318" s="203">
        <v>1.1000000000000001</v>
      </c>
      <c r="I318" s="202">
        <v>0</v>
      </c>
      <c r="J318" s="250">
        <f>'.'!H315</f>
        <v>0</v>
      </c>
      <c r="K318" s="205" t="e">
        <f>IF(#REF!&gt;0,#REF!,0)</f>
        <v>#REF!</v>
      </c>
      <c r="L318" s="205" t="e">
        <f t="shared" ref="L318:L320" si="155">IF(K318&gt;0,1,0)</f>
        <v>#REF!</v>
      </c>
      <c r="M318" s="205" t="e">
        <f>IF(#REF!&gt;0,#REF!,0)</f>
        <v>#REF!</v>
      </c>
      <c r="N318" s="205" t="e">
        <f t="shared" ref="N318:N320" si="156">IF(M318&gt;0,1,0)</f>
        <v>#REF!</v>
      </c>
      <c r="O318" s="212">
        <f t="shared" si="134"/>
        <v>0</v>
      </c>
      <c r="P318" s="206"/>
    </row>
    <row r="319" spans="1:16" ht="12.75" x14ac:dyDescent="0.2">
      <c r="A319" s="224" t="s">
        <v>426</v>
      </c>
      <c r="B319" s="200" t="str">
        <f>IF(D319+G319&gt;0,B317,"")</f>
        <v>Вельск, ул.Гагарина-5</v>
      </c>
      <c r="C319" s="203" t="str">
        <f>IF(G319+I319&gt;0,C317,"")</f>
        <v/>
      </c>
      <c r="D319" s="204">
        <f>D318</f>
        <v>6</v>
      </c>
      <c r="E319" s="210">
        <v>0</v>
      </c>
      <c r="F319" s="248">
        <f>'.'!AY316</f>
        <v>0</v>
      </c>
      <c r="G319" s="202">
        <v>0</v>
      </c>
      <c r="H319" s="203">
        <v>1.5</v>
      </c>
      <c r="I319" s="202">
        <v>0</v>
      </c>
      <c r="J319" s="250">
        <f>'.'!H316</f>
        <v>0</v>
      </c>
      <c r="K319" s="205" t="e">
        <f>IF(#REF!&gt;0,#REF!,0)</f>
        <v>#REF!</v>
      </c>
      <c r="L319" s="205" t="e">
        <f t="shared" si="155"/>
        <v>#REF!</v>
      </c>
      <c r="M319" s="205" t="e">
        <f>IF(#REF!&gt;0,#REF!,0)</f>
        <v>#REF!</v>
      </c>
      <c r="N319" s="205" t="e">
        <f t="shared" si="156"/>
        <v>#REF!</v>
      </c>
      <c r="O319" s="212">
        <f t="shared" si="134"/>
        <v>0</v>
      </c>
      <c r="P319" s="206"/>
    </row>
    <row r="320" spans="1:16" ht="12.75" x14ac:dyDescent="0.2">
      <c r="A320" s="224" t="s">
        <v>426</v>
      </c>
      <c r="B320" s="200" t="str">
        <f>IF(D320+G320&gt;0,B317,"")</f>
        <v>Вельск, ул.Гагарина-5</v>
      </c>
      <c r="C320" s="203" t="str">
        <f>IF(G320+I320&gt;0,C317,"")</f>
        <v/>
      </c>
      <c r="D320" s="204">
        <f>D318</f>
        <v>6</v>
      </c>
      <c r="E320" s="210">
        <v>0</v>
      </c>
      <c r="F320" s="248">
        <f>'.'!AY317</f>
        <v>0</v>
      </c>
      <c r="G320" s="202">
        <v>0</v>
      </c>
      <c r="H320" s="203">
        <v>1.1000000000000001</v>
      </c>
      <c r="I320" s="202">
        <v>0</v>
      </c>
      <c r="J320" s="250">
        <f>'.'!H317</f>
        <v>0</v>
      </c>
      <c r="K320" s="205" t="e">
        <f>IF(#REF!&gt;0,#REF!,0)</f>
        <v>#REF!</v>
      </c>
      <c r="L320" s="205" t="e">
        <f t="shared" si="155"/>
        <v>#REF!</v>
      </c>
      <c r="M320" s="205" t="e">
        <f>IF(#REF!&gt;0,#REF!,0)</f>
        <v>#REF!</v>
      </c>
      <c r="N320" s="205" t="e">
        <f t="shared" si="156"/>
        <v>#REF!</v>
      </c>
      <c r="O320" s="212">
        <f t="shared" si="134"/>
        <v>0</v>
      </c>
      <c r="P320" s="206"/>
    </row>
    <row r="321" spans="1:16" ht="12.75" x14ac:dyDescent="0.2">
      <c r="A321" s="224" t="s">
        <v>426</v>
      </c>
      <c r="B321" s="200" t="s">
        <v>186</v>
      </c>
      <c r="C321" s="203" t="s">
        <v>185</v>
      </c>
      <c r="D321" s="204">
        <f>D322</f>
        <v>6</v>
      </c>
      <c r="E321" s="210">
        <v>0.8</v>
      </c>
      <c r="F321" s="248">
        <f>'.'!AY318</f>
        <v>1E-3</v>
      </c>
      <c r="G321" s="202">
        <v>0.86499999999999999</v>
      </c>
      <c r="H321" s="203">
        <v>1.5</v>
      </c>
      <c r="I321" s="202">
        <v>0</v>
      </c>
      <c r="J321" s="250">
        <f>'.'!H318</f>
        <v>9.3500000000000007E-4</v>
      </c>
      <c r="K321" s="205" t="e">
        <f>IF(#REF!&gt;0,#REF!,0)</f>
        <v>#REF!</v>
      </c>
      <c r="L321" s="205" t="e">
        <f>IF(K321&gt;0,1,0)</f>
        <v>#REF!</v>
      </c>
      <c r="M321" s="205" t="e">
        <f>IF(#REF!&gt;0,#REF!,0)</f>
        <v>#REF!</v>
      </c>
      <c r="N321" s="205" t="e">
        <f>IF(M321&gt;0,1,0)</f>
        <v>#REF!</v>
      </c>
      <c r="O321" s="212">
        <f t="shared" si="134"/>
        <v>6.4999999999999954E-5</v>
      </c>
      <c r="P321" s="206"/>
    </row>
    <row r="322" spans="1:16" ht="12.75" x14ac:dyDescent="0.2">
      <c r="A322" s="224" t="s">
        <v>426</v>
      </c>
      <c r="B322" s="200" t="str">
        <f>IF(D322+G322&gt;0,B321,"")</f>
        <v>Вельск, ул.Гагарина-5</v>
      </c>
      <c r="C322" s="203" t="str">
        <f>IF(G322+I322&gt;0,C321,"")</f>
        <v/>
      </c>
      <c r="D322" s="204">
        <v>6</v>
      </c>
      <c r="E322" s="210">
        <v>0</v>
      </c>
      <c r="F322" s="248">
        <f>'.'!AY319</f>
        <v>0</v>
      </c>
      <c r="G322" s="202">
        <v>0</v>
      </c>
      <c r="H322" s="203">
        <v>1.1000000000000001</v>
      </c>
      <c r="I322" s="202">
        <v>0</v>
      </c>
      <c r="J322" s="250">
        <f>'.'!H319</f>
        <v>0</v>
      </c>
      <c r="K322" s="205" t="e">
        <f>IF(#REF!&gt;0,#REF!,0)</f>
        <v>#REF!</v>
      </c>
      <c r="L322" s="205" t="e">
        <f t="shared" ref="L322:L324" si="157">IF(K322&gt;0,1,0)</f>
        <v>#REF!</v>
      </c>
      <c r="M322" s="205" t="e">
        <f>IF(#REF!&gt;0,#REF!,0)</f>
        <v>#REF!</v>
      </c>
      <c r="N322" s="205" t="e">
        <f t="shared" ref="N322:N324" si="158">IF(M322&gt;0,1,0)</f>
        <v>#REF!</v>
      </c>
      <c r="O322" s="212">
        <f t="shared" si="134"/>
        <v>0</v>
      </c>
      <c r="P322" s="206"/>
    </row>
    <row r="323" spans="1:16" ht="12.75" x14ac:dyDescent="0.2">
      <c r="A323" s="224" t="s">
        <v>426</v>
      </c>
      <c r="B323" s="200" t="str">
        <f>IF(D323+G323&gt;0,B321,"")</f>
        <v>Вельск, ул.Гагарина-5</v>
      </c>
      <c r="C323" s="203" t="str">
        <f>IF(G323+I323&gt;0,C321,"")</f>
        <v/>
      </c>
      <c r="D323" s="204">
        <f>D322</f>
        <v>6</v>
      </c>
      <c r="E323" s="210">
        <v>0</v>
      </c>
      <c r="F323" s="248">
        <f>'.'!AY320</f>
        <v>0</v>
      </c>
      <c r="G323" s="202">
        <v>0</v>
      </c>
      <c r="H323" s="203">
        <v>1.5</v>
      </c>
      <c r="I323" s="202">
        <v>0</v>
      </c>
      <c r="J323" s="250">
        <f>'.'!H320</f>
        <v>0</v>
      </c>
      <c r="K323" s="205" t="e">
        <f>IF(#REF!&gt;0,#REF!,0)</f>
        <v>#REF!</v>
      </c>
      <c r="L323" s="205" t="e">
        <f t="shared" si="157"/>
        <v>#REF!</v>
      </c>
      <c r="M323" s="205" t="e">
        <f>IF(#REF!&gt;0,#REF!,0)</f>
        <v>#REF!</v>
      </c>
      <c r="N323" s="205" t="e">
        <f t="shared" si="158"/>
        <v>#REF!</v>
      </c>
      <c r="O323" s="212">
        <f t="shared" si="134"/>
        <v>0</v>
      </c>
      <c r="P323" s="206"/>
    </row>
    <row r="324" spans="1:16" ht="12.75" x14ac:dyDescent="0.2">
      <c r="A324" s="224" t="s">
        <v>426</v>
      </c>
      <c r="B324" s="200" t="str">
        <f>IF(D324+G324&gt;0,B321,"")</f>
        <v>Вельск, ул.Гагарина-5</v>
      </c>
      <c r="C324" s="203" t="str">
        <f>IF(G324+I324&gt;0,C321,"")</f>
        <v/>
      </c>
      <c r="D324" s="204">
        <f>D322</f>
        <v>6</v>
      </c>
      <c r="E324" s="210">
        <v>0</v>
      </c>
      <c r="F324" s="248">
        <f>'.'!AY321</f>
        <v>0</v>
      </c>
      <c r="G324" s="202">
        <v>0</v>
      </c>
      <c r="H324" s="203">
        <v>1.1000000000000001</v>
      </c>
      <c r="I324" s="202">
        <v>0</v>
      </c>
      <c r="J324" s="250">
        <f>'.'!H321</f>
        <v>0</v>
      </c>
      <c r="K324" s="205" t="e">
        <f>IF(#REF!&gt;0,#REF!,0)</f>
        <v>#REF!</v>
      </c>
      <c r="L324" s="205" t="e">
        <f t="shared" si="157"/>
        <v>#REF!</v>
      </c>
      <c r="M324" s="205" t="e">
        <f>IF(#REF!&gt;0,#REF!,0)</f>
        <v>#REF!</v>
      </c>
      <c r="N324" s="205" t="e">
        <f t="shared" si="158"/>
        <v>#REF!</v>
      </c>
      <c r="O324" s="212">
        <f t="shared" si="134"/>
        <v>0</v>
      </c>
      <c r="P324" s="206"/>
    </row>
    <row r="325" spans="1:16" ht="12.75" x14ac:dyDescent="0.2">
      <c r="A325" s="224" t="s">
        <v>426</v>
      </c>
      <c r="B325" s="200" t="s">
        <v>46</v>
      </c>
      <c r="C325" s="203" t="s">
        <v>189</v>
      </c>
      <c r="D325" s="204">
        <f>D326</f>
        <v>7</v>
      </c>
      <c r="E325" s="210">
        <v>0.7</v>
      </c>
      <c r="F325" s="248">
        <f>'.'!AY322</f>
        <v>1.1999999999999999E-3</v>
      </c>
      <c r="G325" s="202">
        <v>0.77</v>
      </c>
      <c r="H325" s="203">
        <v>1.5</v>
      </c>
      <c r="I325" s="202">
        <v>1.6E-2</v>
      </c>
      <c r="J325" s="250">
        <f>'.'!H322</f>
        <v>1.14E-3</v>
      </c>
      <c r="K325" s="205" t="e">
        <f>IF(#REF!&gt;0,#REF!,0)</f>
        <v>#REF!</v>
      </c>
      <c r="L325" s="205" t="e">
        <f>IF(K325&gt;0,1,0)</f>
        <v>#REF!</v>
      </c>
      <c r="M325" s="205" t="e">
        <f>IF(#REF!&gt;0,#REF!,0)</f>
        <v>#REF!</v>
      </c>
      <c r="N325" s="205" t="e">
        <f>IF(M325&gt;0,1,0)</f>
        <v>#REF!</v>
      </c>
      <c r="O325" s="212">
        <f t="shared" si="134"/>
        <v>5.9999999999999941E-5</v>
      </c>
      <c r="P325" s="206"/>
    </row>
    <row r="326" spans="1:16" ht="12.75" x14ac:dyDescent="0.2">
      <c r="A326" s="224" t="s">
        <v>426</v>
      </c>
      <c r="B326" s="200" t="str">
        <f>IF(D326+G326&gt;0,B325,"")</f>
        <v/>
      </c>
      <c r="C326" s="203" t="str">
        <f>IF(G326+I326&gt;0,C325,"")</f>
        <v/>
      </c>
      <c r="D326" s="204">
        <v>7</v>
      </c>
      <c r="E326" s="210">
        <v>0</v>
      </c>
      <c r="F326" s="248">
        <f>'.'!AY323</f>
        <v>0</v>
      </c>
      <c r="G326" s="202">
        <v>0</v>
      </c>
      <c r="H326" s="203">
        <v>1.1000000000000001</v>
      </c>
      <c r="I326" s="202">
        <v>0</v>
      </c>
      <c r="J326" s="250">
        <f>'.'!H323</f>
        <v>0</v>
      </c>
      <c r="K326" s="205" t="e">
        <f>IF(#REF!&gt;0,#REF!,0)</f>
        <v>#REF!</v>
      </c>
      <c r="L326" s="205" t="e">
        <f t="shared" ref="L326:L328" si="159">IF(K326&gt;0,1,0)</f>
        <v>#REF!</v>
      </c>
      <c r="M326" s="205" t="e">
        <f>IF(#REF!&gt;0,#REF!,0)</f>
        <v>#REF!</v>
      </c>
      <c r="N326" s="205" t="e">
        <f t="shared" ref="N326:N328" si="160">IF(M326&gt;0,1,0)</f>
        <v>#REF!</v>
      </c>
      <c r="O326" s="212">
        <f t="shared" si="134"/>
        <v>0</v>
      </c>
      <c r="P326" s="206"/>
    </row>
    <row r="327" spans="1:16" ht="12.75" x14ac:dyDescent="0.2">
      <c r="A327" s="224" t="s">
        <v>426</v>
      </c>
      <c r="B327" s="200" t="str">
        <f>IF(D327+G327&gt;0,B325,"")</f>
        <v/>
      </c>
      <c r="C327" s="203" t="str">
        <f>IF(G327+I327&gt;0,C325,"")</f>
        <v/>
      </c>
      <c r="D327" s="204">
        <f>D326</f>
        <v>7</v>
      </c>
      <c r="E327" s="210">
        <v>0</v>
      </c>
      <c r="F327" s="248">
        <f>'.'!AY324</f>
        <v>0</v>
      </c>
      <c r="G327" s="202">
        <v>0</v>
      </c>
      <c r="H327" s="203">
        <v>1.5</v>
      </c>
      <c r="I327" s="202">
        <v>0</v>
      </c>
      <c r="J327" s="250">
        <f>'.'!H324</f>
        <v>0</v>
      </c>
      <c r="K327" s="205" t="e">
        <f>IF(#REF!&gt;0,#REF!,0)</f>
        <v>#REF!</v>
      </c>
      <c r="L327" s="205" t="e">
        <f t="shared" si="159"/>
        <v>#REF!</v>
      </c>
      <c r="M327" s="205" t="e">
        <f>IF(#REF!&gt;0,#REF!,0)</f>
        <v>#REF!</v>
      </c>
      <c r="N327" s="205" t="e">
        <f t="shared" si="160"/>
        <v>#REF!</v>
      </c>
      <c r="O327" s="212">
        <f t="shared" si="134"/>
        <v>0</v>
      </c>
      <c r="P327" s="206"/>
    </row>
    <row r="328" spans="1:16" ht="12.75" x14ac:dyDescent="0.2">
      <c r="A328" s="224" t="s">
        <v>426</v>
      </c>
      <c r="B328" s="200" t="str">
        <f>IF(D328+G328&gt;0,B325,"")</f>
        <v/>
      </c>
      <c r="C328" s="203" t="str">
        <f>IF(G328+I328&gt;0,C325,"")</f>
        <v/>
      </c>
      <c r="D328" s="204">
        <f>D326</f>
        <v>7</v>
      </c>
      <c r="E328" s="210">
        <v>0</v>
      </c>
      <c r="F328" s="248">
        <f>'.'!AY325</f>
        <v>0</v>
      </c>
      <c r="G328" s="202">
        <v>0</v>
      </c>
      <c r="H328" s="203">
        <v>1.1000000000000001</v>
      </c>
      <c r="I328" s="202">
        <v>0</v>
      </c>
      <c r="J328" s="250">
        <f>'.'!H325</f>
        <v>0</v>
      </c>
      <c r="K328" s="205" t="e">
        <f>IF(#REF!&gt;0,#REF!,0)</f>
        <v>#REF!</v>
      </c>
      <c r="L328" s="205" t="e">
        <f t="shared" si="159"/>
        <v>#REF!</v>
      </c>
      <c r="M328" s="205" t="e">
        <f>IF(#REF!&gt;0,#REF!,0)</f>
        <v>#REF!</v>
      </c>
      <c r="N328" s="205" t="e">
        <f t="shared" si="160"/>
        <v>#REF!</v>
      </c>
      <c r="O328" s="212">
        <f t="shared" si="134"/>
        <v>0</v>
      </c>
      <c r="P328" s="206"/>
    </row>
    <row r="329" spans="1:16" ht="12.75" x14ac:dyDescent="0.2">
      <c r="A329" s="224" t="s">
        <v>426</v>
      </c>
      <c r="B329" s="200" t="s">
        <v>46</v>
      </c>
      <c r="C329" s="203" t="s">
        <v>191</v>
      </c>
      <c r="D329" s="204">
        <f>D330</f>
        <v>7</v>
      </c>
      <c r="E329" s="210">
        <v>0.5</v>
      </c>
      <c r="F329" s="248">
        <f>'.'!AY326</f>
        <v>5.9999999999999995E-4</v>
      </c>
      <c r="G329" s="202">
        <v>6.5000000000000002E-2</v>
      </c>
      <c r="H329" s="203">
        <v>1.5</v>
      </c>
      <c r="I329" s="202">
        <v>0</v>
      </c>
      <c r="J329" s="250">
        <f>'.'!H326</f>
        <v>1.85E-4</v>
      </c>
      <c r="K329" s="205" t="e">
        <f>IF(#REF!&gt;0,#REF!,0)</f>
        <v>#REF!</v>
      </c>
      <c r="L329" s="205" t="e">
        <f>IF(K329&gt;0,1,0)</f>
        <v>#REF!</v>
      </c>
      <c r="M329" s="205" t="e">
        <f>IF(#REF!&gt;0,#REF!,0)</f>
        <v>#REF!</v>
      </c>
      <c r="N329" s="205" t="e">
        <f>IF(M329&gt;0,1,0)</f>
        <v>#REF!</v>
      </c>
      <c r="O329" s="212">
        <f t="shared" si="134"/>
        <v>4.1499999999999995E-4</v>
      </c>
      <c r="P329" s="206"/>
    </row>
    <row r="330" spans="1:16" ht="12.75" x14ac:dyDescent="0.2">
      <c r="A330" s="224" t="s">
        <v>426</v>
      </c>
      <c r="B330" s="200" t="str">
        <f>IF(D330+G330&gt;0,B329,"")</f>
        <v/>
      </c>
      <c r="C330" s="203" t="str">
        <f>IF(G330+I330&gt;0,C329,"")</f>
        <v/>
      </c>
      <c r="D330" s="204">
        <v>7</v>
      </c>
      <c r="E330" s="210">
        <v>0</v>
      </c>
      <c r="F330" s="248">
        <f>'.'!AY327</f>
        <v>0</v>
      </c>
      <c r="G330" s="202">
        <v>0</v>
      </c>
      <c r="H330" s="203">
        <v>1.1000000000000001</v>
      </c>
      <c r="I330" s="202">
        <v>0</v>
      </c>
      <c r="J330" s="250">
        <f>'.'!H327</f>
        <v>0</v>
      </c>
      <c r="K330" s="205" t="e">
        <f>IF(#REF!&gt;0,#REF!,0)</f>
        <v>#REF!</v>
      </c>
      <c r="L330" s="205" t="e">
        <f t="shared" ref="L330:L332" si="161">IF(K330&gt;0,1,0)</f>
        <v>#REF!</v>
      </c>
      <c r="M330" s="205" t="e">
        <f>IF(#REF!&gt;0,#REF!,0)</f>
        <v>#REF!</v>
      </c>
      <c r="N330" s="205" t="e">
        <f t="shared" ref="N330:N332" si="162">IF(M330&gt;0,1,0)</f>
        <v>#REF!</v>
      </c>
      <c r="O330" s="212">
        <f t="shared" si="134"/>
        <v>0</v>
      </c>
      <c r="P330" s="206"/>
    </row>
    <row r="331" spans="1:16" ht="12.75" x14ac:dyDescent="0.2">
      <c r="A331" s="224" t="s">
        <v>426</v>
      </c>
      <c r="B331" s="200" t="str">
        <f>IF(D331+G331&gt;0,B329,"")</f>
        <v/>
      </c>
      <c r="C331" s="203" t="str">
        <f>IF(G331+I331&gt;0,C329,"")</f>
        <v/>
      </c>
      <c r="D331" s="204">
        <f>D330</f>
        <v>7</v>
      </c>
      <c r="E331" s="210">
        <v>0</v>
      </c>
      <c r="F331" s="248">
        <f>'.'!AY328</f>
        <v>0</v>
      </c>
      <c r="G331" s="202">
        <v>0</v>
      </c>
      <c r="H331" s="203">
        <v>1.5</v>
      </c>
      <c r="I331" s="202">
        <v>0</v>
      </c>
      <c r="J331" s="250">
        <f>'.'!H328</f>
        <v>0</v>
      </c>
      <c r="K331" s="205" t="e">
        <f>IF(#REF!&gt;0,#REF!,0)</f>
        <v>#REF!</v>
      </c>
      <c r="L331" s="205" t="e">
        <f t="shared" si="161"/>
        <v>#REF!</v>
      </c>
      <c r="M331" s="205" t="e">
        <f>IF(#REF!&gt;0,#REF!,0)</f>
        <v>#REF!</v>
      </c>
      <c r="N331" s="205" t="e">
        <f t="shared" si="162"/>
        <v>#REF!</v>
      </c>
      <c r="O331" s="212">
        <f t="shared" si="134"/>
        <v>0</v>
      </c>
      <c r="P331" s="206"/>
    </row>
    <row r="332" spans="1:16" ht="12.75" x14ac:dyDescent="0.2">
      <c r="A332" s="224" t="s">
        <v>426</v>
      </c>
      <c r="B332" s="200" t="str">
        <f>IF(D332+G332&gt;0,B329,"")</f>
        <v/>
      </c>
      <c r="C332" s="203" t="str">
        <f>IF(G332+I332&gt;0,C329,"")</f>
        <v/>
      </c>
      <c r="D332" s="204">
        <f>D330</f>
        <v>7</v>
      </c>
      <c r="E332" s="210">
        <v>0</v>
      </c>
      <c r="F332" s="248">
        <f>'.'!AY329</f>
        <v>0</v>
      </c>
      <c r="G332" s="202">
        <v>0</v>
      </c>
      <c r="H332" s="203">
        <v>1.1000000000000001</v>
      </c>
      <c r="I332" s="202">
        <v>0</v>
      </c>
      <c r="J332" s="250">
        <f>'.'!H329</f>
        <v>0</v>
      </c>
      <c r="K332" s="205" t="e">
        <f>IF(#REF!&gt;0,#REF!,0)</f>
        <v>#REF!</v>
      </c>
      <c r="L332" s="205" t="e">
        <f t="shared" si="161"/>
        <v>#REF!</v>
      </c>
      <c r="M332" s="205" t="e">
        <f>IF(#REF!&gt;0,#REF!,0)</f>
        <v>#REF!</v>
      </c>
      <c r="N332" s="205" t="e">
        <f t="shared" si="162"/>
        <v>#REF!</v>
      </c>
      <c r="O332" s="212">
        <f t="shared" si="134"/>
        <v>0</v>
      </c>
      <c r="P332" s="206"/>
    </row>
    <row r="333" spans="1:16" ht="12.75" x14ac:dyDescent="0.2">
      <c r="A333" s="224" t="s">
        <v>426</v>
      </c>
      <c r="B333" s="200" t="s">
        <v>46</v>
      </c>
      <c r="C333" s="203" t="s">
        <v>193</v>
      </c>
      <c r="D333" s="204">
        <f>D334</f>
        <v>7</v>
      </c>
      <c r="E333" s="210">
        <v>1</v>
      </c>
      <c r="F333" s="248">
        <f>'.'!AY330</f>
        <v>1E-3</v>
      </c>
      <c r="G333" s="202">
        <v>0</v>
      </c>
      <c r="H333" s="203">
        <v>1.5</v>
      </c>
      <c r="I333" s="202">
        <v>0</v>
      </c>
      <c r="J333" s="250">
        <f>'.'!H330</f>
        <v>2.9999999999999997E-4</v>
      </c>
      <c r="K333" s="205" t="e">
        <f>IF(#REF!&gt;0,#REF!,0)</f>
        <v>#REF!</v>
      </c>
      <c r="L333" s="205" t="e">
        <f>IF(K333&gt;0,1,0)</f>
        <v>#REF!</v>
      </c>
      <c r="M333" s="205" t="e">
        <f>IF(#REF!&gt;0,#REF!,0)</f>
        <v>#REF!</v>
      </c>
      <c r="N333" s="205" t="e">
        <f>IF(M333&gt;0,1,0)</f>
        <v>#REF!</v>
      </c>
      <c r="O333" s="212">
        <f t="shared" si="134"/>
        <v>7.000000000000001E-4</v>
      </c>
      <c r="P333" s="206"/>
    </row>
    <row r="334" spans="1:16" ht="12.75" x14ac:dyDescent="0.2">
      <c r="A334" s="224" t="s">
        <v>426</v>
      </c>
      <c r="B334" s="200" t="str">
        <f>IF(D334+G334&gt;0,B333,"")</f>
        <v/>
      </c>
      <c r="C334" s="203" t="str">
        <f>IF(G334+I334&gt;0,C333,"")</f>
        <v/>
      </c>
      <c r="D334" s="204">
        <v>7</v>
      </c>
      <c r="E334" s="210">
        <v>0</v>
      </c>
      <c r="F334" s="248">
        <f>'.'!AY331</f>
        <v>0</v>
      </c>
      <c r="G334" s="202">
        <v>0</v>
      </c>
      <c r="H334" s="203">
        <v>1.1000000000000001</v>
      </c>
      <c r="I334" s="202">
        <v>0</v>
      </c>
      <c r="J334" s="250">
        <f>'.'!H331</f>
        <v>0</v>
      </c>
      <c r="K334" s="205" t="e">
        <f>IF(#REF!&gt;0,#REF!,0)</f>
        <v>#REF!</v>
      </c>
      <c r="L334" s="205" t="e">
        <f t="shared" ref="L334:L336" si="163">IF(K334&gt;0,1,0)</f>
        <v>#REF!</v>
      </c>
      <c r="M334" s="205" t="e">
        <f>IF(#REF!&gt;0,#REF!,0)</f>
        <v>#REF!</v>
      </c>
      <c r="N334" s="205" t="e">
        <f t="shared" ref="N334:N336" si="164">IF(M334&gt;0,1,0)</f>
        <v>#REF!</v>
      </c>
      <c r="O334" s="212">
        <f t="shared" si="134"/>
        <v>0</v>
      </c>
      <c r="P334" s="206"/>
    </row>
    <row r="335" spans="1:16" ht="12.75" x14ac:dyDescent="0.2">
      <c r="A335" s="224" t="s">
        <v>426</v>
      </c>
      <c r="B335" s="200" t="str">
        <f>IF(D335+G335&gt;0,B333,"")</f>
        <v/>
      </c>
      <c r="C335" s="203" t="str">
        <f>IF(G335+I335&gt;0,C333,"")</f>
        <v/>
      </c>
      <c r="D335" s="204">
        <f>D334</f>
        <v>7</v>
      </c>
      <c r="E335" s="210">
        <v>0</v>
      </c>
      <c r="F335" s="248">
        <f>'.'!AY332</f>
        <v>0</v>
      </c>
      <c r="G335" s="202">
        <v>0</v>
      </c>
      <c r="H335" s="203">
        <v>1.5</v>
      </c>
      <c r="I335" s="202">
        <v>0</v>
      </c>
      <c r="J335" s="250">
        <f>'.'!H332</f>
        <v>0</v>
      </c>
      <c r="K335" s="205" t="e">
        <f>IF(#REF!&gt;0,#REF!,0)</f>
        <v>#REF!</v>
      </c>
      <c r="L335" s="205" t="e">
        <f t="shared" si="163"/>
        <v>#REF!</v>
      </c>
      <c r="M335" s="205" t="e">
        <f>IF(#REF!&gt;0,#REF!,0)</f>
        <v>#REF!</v>
      </c>
      <c r="N335" s="205" t="e">
        <f t="shared" si="164"/>
        <v>#REF!</v>
      </c>
      <c r="O335" s="212">
        <f t="shared" si="134"/>
        <v>0</v>
      </c>
      <c r="P335" s="206"/>
    </row>
    <row r="336" spans="1:16" ht="12.75" x14ac:dyDescent="0.2">
      <c r="A336" s="224" t="s">
        <v>426</v>
      </c>
      <c r="B336" s="200" t="str">
        <f>IF(D336+G336&gt;0,B333,"")</f>
        <v/>
      </c>
      <c r="C336" s="203" t="str">
        <f>IF(G336+I336&gt;0,C333,"")</f>
        <v/>
      </c>
      <c r="D336" s="204">
        <f>D334</f>
        <v>7</v>
      </c>
      <c r="E336" s="210">
        <v>0</v>
      </c>
      <c r="F336" s="248">
        <f>'.'!AY333</f>
        <v>0</v>
      </c>
      <c r="G336" s="202">
        <v>0</v>
      </c>
      <c r="H336" s="203">
        <v>1.1000000000000001</v>
      </c>
      <c r="I336" s="202">
        <v>0</v>
      </c>
      <c r="J336" s="250">
        <f>'.'!H333</f>
        <v>0</v>
      </c>
      <c r="K336" s="205" t="e">
        <f>IF(#REF!&gt;0,#REF!,0)</f>
        <v>#REF!</v>
      </c>
      <c r="L336" s="205" t="e">
        <f t="shared" si="163"/>
        <v>#REF!</v>
      </c>
      <c r="M336" s="205" t="e">
        <f>IF(#REF!&gt;0,#REF!,0)</f>
        <v>#REF!</v>
      </c>
      <c r="N336" s="205" t="e">
        <f t="shared" si="164"/>
        <v>#REF!</v>
      </c>
      <c r="O336" s="212">
        <f t="shared" si="134"/>
        <v>0</v>
      </c>
      <c r="P336" s="206"/>
    </row>
    <row r="337" spans="1:16" ht="12.75" x14ac:dyDescent="0.2">
      <c r="A337" s="224" t="s">
        <v>426</v>
      </c>
      <c r="B337" s="200" t="s">
        <v>196</v>
      </c>
      <c r="C337" s="203" t="s">
        <v>195</v>
      </c>
      <c r="D337" s="204">
        <f>D338</f>
        <v>6</v>
      </c>
      <c r="E337" s="210">
        <v>1.3</v>
      </c>
      <c r="F337" s="248">
        <f>'.'!AY334</f>
        <v>1.9E-3</v>
      </c>
      <c r="G337" s="202">
        <v>0.79200000000000004</v>
      </c>
      <c r="H337" s="203">
        <v>1.5</v>
      </c>
      <c r="I337" s="202">
        <v>0</v>
      </c>
      <c r="J337" s="250">
        <f>'.'!H334</f>
        <v>1.5200000000000001E-3</v>
      </c>
      <c r="K337" s="205" t="e">
        <f>IF(#REF!&gt;0,#REF!,0)</f>
        <v>#REF!</v>
      </c>
      <c r="L337" s="205" t="e">
        <f>IF(K337&gt;0,1,0)</f>
        <v>#REF!</v>
      </c>
      <c r="M337" s="205" t="e">
        <f>IF(#REF!&gt;0,#REF!,0)</f>
        <v>#REF!</v>
      </c>
      <c r="N337" s="205" t="e">
        <f>IF(M337&gt;0,1,0)</f>
        <v>#REF!</v>
      </c>
      <c r="O337" s="212">
        <f t="shared" si="134"/>
        <v>3.7999999999999991E-4</v>
      </c>
      <c r="P337" s="206"/>
    </row>
    <row r="338" spans="1:16" ht="12.75" x14ac:dyDescent="0.2">
      <c r="A338" s="224" t="s">
        <v>426</v>
      </c>
      <c r="B338" s="200" t="str">
        <f>IF(D338+G338&gt;0,B337,"")</f>
        <v>ул.Революционная-3, стр.1</v>
      </c>
      <c r="C338" s="203" t="str">
        <f>IF(G338+I338&gt;0,C337,"")</f>
        <v/>
      </c>
      <c r="D338" s="204">
        <v>6</v>
      </c>
      <c r="E338" s="210">
        <v>0</v>
      </c>
      <c r="F338" s="248">
        <f>'.'!AY335</f>
        <v>0</v>
      </c>
      <c r="G338" s="202">
        <v>0</v>
      </c>
      <c r="H338" s="203">
        <v>1.1000000000000001</v>
      </c>
      <c r="I338" s="202">
        <v>0</v>
      </c>
      <c r="J338" s="250">
        <f>'.'!H335</f>
        <v>0</v>
      </c>
      <c r="K338" s="205" t="e">
        <f>IF(#REF!&gt;0,#REF!,0)</f>
        <v>#REF!</v>
      </c>
      <c r="L338" s="205" t="e">
        <f t="shared" ref="L338:L340" si="165">IF(K338&gt;0,1,0)</f>
        <v>#REF!</v>
      </c>
      <c r="M338" s="205" t="e">
        <f>IF(#REF!&gt;0,#REF!,0)</f>
        <v>#REF!</v>
      </c>
      <c r="N338" s="205" t="e">
        <f t="shared" ref="N338:N340" si="166">IF(M338&gt;0,1,0)</f>
        <v>#REF!</v>
      </c>
      <c r="O338" s="212">
        <f t="shared" si="134"/>
        <v>0</v>
      </c>
      <c r="P338" s="206"/>
    </row>
    <row r="339" spans="1:16" ht="12.75" x14ac:dyDescent="0.2">
      <c r="A339" s="224" t="s">
        <v>426</v>
      </c>
      <c r="B339" s="200" t="str">
        <f>IF(D339+G339&gt;0,B337,"")</f>
        <v>ул.Революционная-3, стр.1</v>
      </c>
      <c r="C339" s="203" t="str">
        <f>IF(G339+I339&gt;0,C337,"")</f>
        <v/>
      </c>
      <c r="D339" s="204">
        <f>D338</f>
        <v>6</v>
      </c>
      <c r="E339" s="210">
        <v>0</v>
      </c>
      <c r="F339" s="248">
        <f>'.'!AY336</f>
        <v>0</v>
      </c>
      <c r="G339" s="202">
        <v>0</v>
      </c>
      <c r="H339" s="203">
        <v>1.5</v>
      </c>
      <c r="I339" s="202">
        <v>0</v>
      </c>
      <c r="J339" s="250">
        <f>'.'!H336</f>
        <v>0</v>
      </c>
      <c r="K339" s="205" t="e">
        <f>IF(#REF!&gt;0,#REF!,0)</f>
        <v>#REF!</v>
      </c>
      <c r="L339" s="205" t="e">
        <f t="shared" si="165"/>
        <v>#REF!</v>
      </c>
      <c r="M339" s="205" t="e">
        <f>IF(#REF!&gt;0,#REF!,0)</f>
        <v>#REF!</v>
      </c>
      <c r="N339" s="205" t="e">
        <f t="shared" si="166"/>
        <v>#REF!</v>
      </c>
      <c r="O339" s="212">
        <f t="shared" si="134"/>
        <v>0</v>
      </c>
      <c r="P339" s="206"/>
    </row>
    <row r="340" spans="1:16" ht="12.75" x14ac:dyDescent="0.2">
      <c r="A340" s="224" t="s">
        <v>426</v>
      </c>
      <c r="B340" s="200" t="str">
        <f>IF(D340+G340&gt;0,B337,"")</f>
        <v>ул.Революционная-3, стр.1</v>
      </c>
      <c r="C340" s="203" t="str">
        <f>IF(G340+I340&gt;0,C337,"")</f>
        <v/>
      </c>
      <c r="D340" s="204">
        <f>D338</f>
        <v>6</v>
      </c>
      <c r="E340" s="210">
        <v>0</v>
      </c>
      <c r="F340" s="248">
        <f>'.'!AY337</f>
        <v>0</v>
      </c>
      <c r="G340" s="202">
        <v>0</v>
      </c>
      <c r="H340" s="203">
        <v>1.1000000000000001</v>
      </c>
      <c r="I340" s="202">
        <v>0</v>
      </c>
      <c r="J340" s="250">
        <f>'.'!H337</f>
        <v>0</v>
      </c>
      <c r="K340" s="205" t="e">
        <f>IF(#REF!&gt;0,#REF!,0)</f>
        <v>#REF!</v>
      </c>
      <c r="L340" s="205" t="e">
        <f t="shared" si="165"/>
        <v>#REF!</v>
      </c>
      <c r="M340" s="205" t="e">
        <f>IF(#REF!&gt;0,#REF!,0)</f>
        <v>#REF!</v>
      </c>
      <c r="N340" s="205" t="e">
        <f t="shared" si="166"/>
        <v>#REF!</v>
      </c>
      <c r="O340" s="212">
        <f t="shared" ref="O340:O403" si="167">F340-J340</f>
        <v>0</v>
      </c>
      <c r="P340" s="206"/>
    </row>
    <row r="341" spans="1:16" ht="12.75" x14ac:dyDescent="0.2">
      <c r="A341" s="224" t="s">
        <v>426</v>
      </c>
      <c r="B341" s="200" t="s">
        <v>198</v>
      </c>
      <c r="C341" s="203" t="s">
        <v>195</v>
      </c>
      <c r="D341" s="204">
        <f>D342</f>
        <v>6</v>
      </c>
      <c r="E341" s="210">
        <v>1.3</v>
      </c>
      <c r="F341" s="248">
        <f>'.'!AY338</f>
        <v>1.9E-3</v>
      </c>
      <c r="G341" s="202">
        <v>0.86599999999999999</v>
      </c>
      <c r="H341" s="203">
        <v>1.5</v>
      </c>
      <c r="I341" s="202">
        <v>0</v>
      </c>
      <c r="J341" s="250">
        <f>'.'!H338</f>
        <v>1.433E-3</v>
      </c>
      <c r="K341" s="205" t="e">
        <f>IF(#REF!&gt;0,#REF!,0)</f>
        <v>#REF!</v>
      </c>
      <c r="L341" s="205" t="e">
        <f>IF(K341&gt;0,1,0)</f>
        <v>#REF!</v>
      </c>
      <c r="M341" s="205" t="e">
        <f>IF(#REF!&gt;0,#REF!,0)</f>
        <v>#REF!</v>
      </c>
      <c r="N341" s="205" t="e">
        <f>IF(M341&gt;0,1,0)</f>
        <v>#REF!</v>
      </c>
      <c r="O341" s="212">
        <f t="shared" si="167"/>
        <v>4.6699999999999997E-4</v>
      </c>
      <c r="P341" s="206"/>
    </row>
    <row r="342" spans="1:16" ht="12.75" x14ac:dyDescent="0.2">
      <c r="A342" s="224" t="s">
        <v>426</v>
      </c>
      <c r="B342" s="200" t="str">
        <f>IF(D342+G342&gt;0,B341,"")</f>
        <v>ул.Революционная-3, стр.2</v>
      </c>
      <c r="C342" s="203" t="str">
        <f>IF(G342+I342&gt;0,C341,"")</f>
        <v/>
      </c>
      <c r="D342" s="204">
        <v>6</v>
      </c>
      <c r="E342" s="210">
        <v>0</v>
      </c>
      <c r="F342" s="248">
        <f>'.'!AY339</f>
        <v>0</v>
      </c>
      <c r="G342" s="202">
        <v>0</v>
      </c>
      <c r="H342" s="203">
        <v>1.1000000000000001</v>
      </c>
      <c r="I342" s="202">
        <v>0</v>
      </c>
      <c r="J342" s="250">
        <f>'.'!H339</f>
        <v>0</v>
      </c>
      <c r="K342" s="205" t="e">
        <f>IF(#REF!&gt;0,#REF!,0)</f>
        <v>#REF!</v>
      </c>
      <c r="L342" s="205" t="e">
        <f t="shared" ref="L342:L344" si="168">IF(K342&gt;0,1,0)</f>
        <v>#REF!</v>
      </c>
      <c r="M342" s="205" t="e">
        <f>IF(#REF!&gt;0,#REF!,0)</f>
        <v>#REF!</v>
      </c>
      <c r="N342" s="205" t="e">
        <f t="shared" ref="N342:N344" si="169">IF(M342&gt;0,1,0)</f>
        <v>#REF!</v>
      </c>
      <c r="O342" s="212">
        <f t="shared" si="167"/>
        <v>0</v>
      </c>
      <c r="P342" s="206"/>
    </row>
    <row r="343" spans="1:16" ht="12.75" x14ac:dyDescent="0.2">
      <c r="A343" s="224" t="s">
        <v>426</v>
      </c>
      <c r="B343" s="200" t="str">
        <f>IF(D343+G343&gt;0,B341,"")</f>
        <v>ул.Революционная-3, стр.2</v>
      </c>
      <c r="C343" s="203" t="str">
        <f>IF(G343+I343&gt;0,C341,"")</f>
        <v/>
      </c>
      <c r="D343" s="204">
        <f>D342</f>
        <v>6</v>
      </c>
      <c r="E343" s="210">
        <v>0</v>
      </c>
      <c r="F343" s="248">
        <f>'.'!AY340</f>
        <v>0</v>
      </c>
      <c r="G343" s="202">
        <v>0</v>
      </c>
      <c r="H343" s="203">
        <v>1.5</v>
      </c>
      <c r="I343" s="202">
        <v>0</v>
      </c>
      <c r="J343" s="250">
        <f>'.'!H340</f>
        <v>0</v>
      </c>
      <c r="K343" s="205" t="e">
        <f>IF(#REF!&gt;0,#REF!,0)</f>
        <v>#REF!</v>
      </c>
      <c r="L343" s="205" t="e">
        <f t="shared" si="168"/>
        <v>#REF!</v>
      </c>
      <c r="M343" s="205" t="e">
        <f>IF(#REF!&gt;0,#REF!,0)</f>
        <v>#REF!</v>
      </c>
      <c r="N343" s="205" t="e">
        <f t="shared" si="169"/>
        <v>#REF!</v>
      </c>
      <c r="O343" s="212">
        <f t="shared" si="167"/>
        <v>0</v>
      </c>
      <c r="P343" s="206"/>
    </row>
    <row r="344" spans="1:16" ht="12.75" x14ac:dyDescent="0.2">
      <c r="A344" s="224" t="s">
        <v>426</v>
      </c>
      <c r="B344" s="200" t="str">
        <f>IF(D344+G344&gt;0,B341,"")</f>
        <v>ул.Революционная-3, стр.2</v>
      </c>
      <c r="C344" s="203" t="str">
        <f>IF(G344+I344&gt;0,C341,"")</f>
        <v/>
      </c>
      <c r="D344" s="204">
        <f>D342</f>
        <v>6</v>
      </c>
      <c r="E344" s="210">
        <v>0</v>
      </c>
      <c r="F344" s="248">
        <f>'.'!AY341</f>
        <v>0</v>
      </c>
      <c r="G344" s="202">
        <v>0</v>
      </c>
      <c r="H344" s="203">
        <v>1.1000000000000001</v>
      </c>
      <c r="I344" s="202">
        <v>0</v>
      </c>
      <c r="J344" s="250">
        <f>'.'!H341</f>
        <v>0</v>
      </c>
      <c r="K344" s="205" t="e">
        <f>IF(#REF!&gt;0,#REF!,0)</f>
        <v>#REF!</v>
      </c>
      <c r="L344" s="205" t="e">
        <f t="shared" si="168"/>
        <v>#REF!</v>
      </c>
      <c r="M344" s="205" t="e">
        <f>IF(#REF!&gt;0,#REF!,0)</f>
        <v>#REF!</v>
      </c>
      <c r="N344" s="205" t="e">
        <f t="shared" si="169"/>
        <v>#REF!</v>
      </c>
      <c r="O344" s="212">
        <f t="shared" si="167"/>
        <v>0</v>
      </c>
      <c r="P344" s="206"/>
    </row>
    <row r="345" spans="1:16" ht="12.75" x14ac:dyDescent="0.2">
      <c r="A345" s="224" t="s">
        <v>426</v>
      </c>
      <c r="B345" s="200" t="s">
        <v>199</v>
      </c>
      <c r="C345" s="203" t="s">
        <v>195</v>
      </c>
      <c r="D345" s="204">
        <f>D346</f>
        <v>6</v>
      </c>
      <c r="E345" s="210">
        <v>1.3</v>
      </c>
      <c r="F345" s="248">
        <f>'.'!AY342</f>
        <v>1.9E-3</v>
      </c>
      <c r="G345" s="202">
        <v>0.71899999999999997</v>
      </c>
      <c r="H345" s="203">
        <v>1.5</v>
      </c>
      <c r="I345" s="202">
        <v>0</v>
      </c>
      <c r="J345" s="250">
        <f>'.'!H342</f>
        <v>1.421E-3</v>
      </c>
      <c r="K345" s="205" t="e">
        <f>IF(#REF!&gt;0,#REF!,0)</f>
        <v>#REF!</v>
      </c>
      <c r="L345" s="205" t="e">
        <f>IF(K345&gt;0,1,0)</f>
        <v>#REF!</v>
      </c>
      <c r="M345" s="205" t="e">
        <f>IF(#REF!&gt;0,#REF!,0)</f>
        <v>#REF!</v>
      </c>
      <c r="N345" s="205" t="e">
        <f>IF(M345&gt;0,1,0)</f>
        <v>#REF!</v>
      </c>
      <c r="O345" s="212">
        <f t="shared" si="167"/>
        <v>4.7900000000000004E-4</v>
      </c>
      <c r="P345" s="206"/>
    </row>
    <row r="346" spans="1:16" ht="12.75" x14ac:dyDescent="0.2">
      <c r="A346" s="224" t="s">
        <v>426</v>
      </c>
      <c r="B346" s="200" t="str">
        <f>IF(D346+G346&gt;0,B345,"")</f>
        <v>ул.Революционная-3, стр.3</v>
      </c>
      <c r="C346" s="203" t="str">
        <f>IF(G346+I346&gt;0,C345,"")</f>
        <v/>
      </c>
      <c r="D346" s="204">
        <v>6</v>
      </c>
      <c r="E346" s="210">
        <v>0</v>
      </c>
      <c r="F346" s="248">
        <f>'.'!AY343</f>
        <v>0</v>
      </c>
      <c r="G346" s="202">
        <v>0</v>
      </c>
      <c r="H346" s="203">
        <v>1.1000000000000001</v>
      </c>
      <c r="I346" s="202">
        <v>0</v>
      </c>
      <c r="J346" s="250">
        <f>'.'!H343</f>
        <v>0</v>
      </c>
      <c r="K346" s="205" t="e">
        <f>IF(#REF!&gt;0,#REF!,0)</f>
        <v>#REF!</v>
      </c>
      <c r="L346" s="205" t="e">
        <f t="shared" ref="L346:L348" si="170">IF(K346&gt;0,1,0)</f>
        <v>#REF!</v>
      </c>
      <c r="M346" s="205" t="e">
        <f>IF(#REF!&gt;0,#REF!,0)</f>
        <v>#REF!</v>
      </c>
      <c r="N346" s="205" t="e">
        <f t="shared" ref="N346:N348" si="171">IF(M346&gt;0,1,0)</f>
        <v>#REF!</v>
      </c>
      <c r="O346" s="212">
        <f t="shared" si="167"/>
        <v>0</v>
      </c>
      <c r="P346" s="206"/>
    </row>
    <row r="347" spans="1:16" ht="12.75" x14ac:dyDescent="0.2">
      <c r="A347" s="224" t="s">
        <v>426</v>
      </c>
      <c r="B347" s="200" t="str">
        <f>IF(D347+G347&gt;0,B345,"")</f>
        <v>ул.Революционная-3, стр.3</v>
      </c>
      <c r="C347" s="203" t="str">
        <f>IF(G347+I347&gt;0,C345,"")</f>
        <v/>
      </c>
      <c r="D347" s="204">
        <f>D346</f>
        <v>6</v>
      </c>
      <c r="E347" s="210">
        <v>0</v>
      </c>
      <c r="F347" s="248">
        <f>'.'!AY344</f>
        <v>0</v>
      </c>
      <c r="G347" s="202">
        <v>0</v>
      </c>
      <c r="H347" s="203">
        <v>1.5</v>
      </c>
      <c r="I347" s="202">
        <v>0</v>
      </c>
      <c r="J347" s="250">
        <f>'.'!H344</f>
        <v>0</v>
      </c>
      <c r="K347" s="205" t="e">
        <f>IF(#REF!&gt;0,#REF!,0)</f>
        <v>#REF!</v>
      </c>
      <c r="L347" s="205" t="e">
        <f t="shared" si="170"/>
        <v>#REF!</v>
      </c>
      <c r="M347" s="205" t="e">
        <f>IF(#REF!&gt;0,#REF!,0)</f>
        <v>#REF!</v>
      </c>
      <c r="N347" s="205" t="e">
        <f t="shared" si="171"/>
        <v>#REF!</v>
      </c>
      <c r="O347" s="212">
        <f t="shared" si="167"/>
        <v>0</v>
      </c>
      <c r="P347" s="206"/>
    </row>
    <row r="348" spans="1:16" ht="12.75" x14ac:dyDescent="0.2">
      <c r="A348" s="224" t="s">
        <v>426</v>
      </c>
      <c r="B348" s="200" t="str">
        <f>IF(D348+G348&gt;0,B345,"")</f>
        <v>ул.Революционная-3, стр.3</v>
      </c>
      <c r="C348" s="203" t="str">
        <f>IF(G348+I348&gt;0,C345,"")</f>
        <v/>
      </c>
      <c r="D348" s="204">
        <f>D346</f>
        <v>6</v>
      </c>
      <c r="E348" s="210">
        <v>0</v>
      </c>
      <c r="F348" s="248">
        <f>'.'!AY345</f>
        <v>0</v>
      </c>
      <c r="G348" s="202">
        <v>0</v>
      </c>
      <c r="H348" s="203">
        <v>1.1000000000000001</v>
      </c>
      <c r="I348" s="202">
        <v>0</v>
      </c>
      <c r="J348" s="250">
        <f>'.'!H345</f>
        <v>0</v>
      </c>
      <c r="K348" s="205" t="e">
        <f>IF(#REF!&gt;0,#REF!,0)</f>
        <v>#REF!</v>
      </c>
      <c r="L348" s="205" t="e">
        <f t="shared" si="170"/>
        <v>#REF!</v>
      </c>
      <c r="M348" s="205" t="e">
        <f>IF(#REF!&gt;0,#REF!,0)</f>
        <v>#REF!</v>
      </c>
      <c r="N348" s="205" t="e">
        <f t="shared" si="171"/>
        <v>#REF!</v>
      </c>
      <c r="O348" s="212">
        <f t="shared" si="167"/>
        <v>0</v>
      </c>
      <c r="P348" s="206"/>
    </row>
    <row r="349" spans="1:16" ht="12.75" x14ac:dyDescent="0.2">
      <c r="A349" s="224" t="s">
        <v>426</v>
      </c>
      <c r="B349" s="200" t="s">
        <v>46</v>
      </c>
      <c r="C349" s="203" t="s">
        <v>200</v>
      </c>
      <c r="D349" s="204">
        <f>D350</f>
        <v>7</v>
      </c>
      <c r="E349" s="210">
        <v>0.2</v>
      </c>
      <c r="F349" s="248">
        <f>'.'!AY346</f>
        <v>5.9999999999999995E-4</v>
      </c>
      <c r="G349" s="202">
        <v>0.22000000000000003</v>
      </c>
      <c r="H349" s="203">
        <v>1.5</v>
      </c>
      <c r="I349" s="202">
        <v>0.115</v>
      </c>
      <c r="J349" s="250">
        <f>'.'!H346</f>
        <v>5.2999999999999998E-4</v>
      </c>
      <c r="K349" s="205" t="e">
        <f>IF(#REF!&gt;0,#REF!,0)</f>
        <v>#REF!</v>
      </c>
      <c r="L349" s="205" t="e">
        <f>IF(K349&gt;0,1,0)</f>
        <v>#REF!</v>
      </c>
      <c r="M349" s="205" t="e">
        <f>IF(#REF!&gt;0,#REF!,0)</f>
        <v>#REF!</v>
      </c>
      <c r="N349" s="205" t="e">
        <f>IF(M349&gt;0,1,0)</f>
        <v>#REF!</v>
      </c>
      <c r="O349" s="212">
        <f t="shared" si="167"/>
        <v>6.9999999999999967E-5</v>
      </c>
      <c r="P349" s="206"/>
    </row>
    <row r="350" spans="1:16" ht="12.75" x14ac:dyDescent="0.2">
      <c r="A350" s="224" t="s">
        <v>426</v>
      </c>
      <c r="B350" s="200" t="str">
        <f>IF(D350+G350&gt;0,B349,"")</f>
        <v/>
      </c>
      <c r="C350" s="203" t="str">
        <f>IF(G350+I350&gt;0,C349,"")</f>
        <v/>
      </c>
      <c r="D350" s="204">
        <v>7</v>
      </c>
      <c r="E350" s="210">
        <v>0</v>
      </c>
      <c r="F350" s="248">
        <f>'.'!AY347</f>
        <v>0</v>
      </c>
      <c r="G350" s="202">
        <v>0</v>
      </c>
      <c r="H350" s="203">
        <v>1.1000000000000001</v>
      </c>
      <c r="I350" s="202">
        <v>0</v>
      </c>
      <c r="J350" s="250">
        <f>'.'!H347</f>
        <v>0</v>
      </c>
      <c r="K350" s="205" t="e">
        <f>IF(#REF!&gt;0,#REF!,0)</f>
        <v>#REF!</v>
      </c>
      <c r="L350" s="205" t="e">
        <f t="shared" ref="L350:L352" si="172">IF(K350&gt;0,1,0)</f>
        <v>#REF!</v>
      </c>
      <c r="M350" s="205" t="e">
        <f>IF(#REF!&gt;0,#REF!,0)</f>
        <v>#REF!</v>
      </c>
      <c r="N350" s="205" t="e">
        <f t="shared" ref="N350:N352" si="173">IF(M350&gt;0,1,0)</f>
        <v>#REF!</v>
      </c>
      <c r="O350" s="212">
        <f t="shared" si="167"/>
        <v>0</v>
      </c>
      <c r="P350" s="206"/>
    </row>
    <row r="351" spans="1:16" ht="12.75" x14ac:dyDescent="0.2">
      <c r="A351" s="224" t="s">
        <v>426</v>
      </c>
      <c r="B351" s="200" t="str">
        <f>IF(D351+G351&gt;0,B349,"")</f>
        <v/>
      </c>
      <c r="C351" s="203" t="str">
        <f>IF(G351+I351&gt;0,C349,"")</f>
        <v/>
      </c>
      <c r="D351" s="204">
        <f>D350</f>
        <v>7</v>
      </c>
      <c r="E351" s="210">
        <v>0</v>
      </c>
      <c r="F351" s="248">
        <f>'.'!AY348</f>
        <v>0</v>
      </c>
      <c r="G351" s="202">
        <v>0</v>
      </c>
      <c r="H351" s="203">
        <v>1.5</v>
      </c>
      <c r="I351" s="202">
        <v>0</v>
      </c>
      <c r="J351" s="250">
        <f>'.'!H348</f>
        <v>0</v>
      </c>
      <c r="K351" s="205" t="e">
        <f>IF(#REF!&gt;0,#REF!,0)</f>
        <v>#REF!</v>
      </c>
      <c r="L351" s="205" t="e">
        <f t="shared" si="172"/>
        <v>#REF!</v>
      </c>
      <c r="M351" s="205" t="e">
        <f>IF(#REF!&gt;0,#REF!,0)</f>
        <v>#REF!</v>
      </c>
      <c r="N351" s="205" t="e">
        <f t="shared" si="173"/>
        <v>#REF!</v>
      </c>
      <c r="O351" s="212">
        <f t="shared" si="167"/>
        <v>0</v>
      </c>
      <c r="P351" s="206"/>
    </row>
    <row r="352" spans="1:16" ht="12.75" x14ac:dyDescent="0.2">
      <c r="A352" s="224" t="s">
        <v>426</v>
      </c>
      <c r="B352" s="200" t="str">
        <f>IF(D352+G352&gt;0,B349,"")</f>
        <v/>
      </c>
      <c r="C352" s="203" t="str">
        <f>IF(G352+I352&gt;0,C349,"")</f>
        <v/>
      </c>
      <c r="D352" s="204">
        <f>D350</f>
        <v>7</v>
      </c>
      <c r="E352" s="210">
        <v>0</v>
      </c>
      <c r="F352" s="248">
        <f>'.'!AY349</f>
        <v>0</v>
      </c>
      <c r="G352" s="202">
        <v>0</v>
      </c>
      <c r="H352" s="203">
        <v>1.1000000000000001</v>
      </c>
      <c r="I352" s="202">
        <v>0</v>
      </c>
      <c r="J352" s="250">
        <f>'.'!H349</f>
        <v>0</v>
      </c>
      <c r="K352" s="205" t="e">
        <f>IF(#REF!&gt;0,#REF!,0)</f>
        <v>#REF!</v>
      </c>
      <c r="L352" s="205" t="e">
        <f t="shared" si="172"/>
        <v>#REF!</v>
      </c>
      <c r="M352" s="205" t="e">
        <f>IF(#REF!&gt;0,#REF!,0)</f>
        <v>#REF!</v>
      </c>
      <c r="N352" s="205" t="e">
        <f t="shared" si="173"/>
        <v>#REF!</v>
      </c>
      <c r="O352" s="212">
        <f t="shared" si="167"/>
        <v>0</v>
      </c>
      <c r="P352" s="206"/>
    </row>
    <row r="353" spans="1:16" ht="12.75" x14ac:dyDescent="0.2">
      <c r="A353" s="224" t="s">
        <v>426</v>
      </c>
      <c r="B353" s="200" t="s">
        <v>46</v>
      </c>
      <c r="C353" s="203" t="s">
        <v>202</v>
      </c>
      <c r="D353" s="204">
        <f>D354</f>
        <v>7</v>
      </c>
      <c r="E353" s="210">
        <v>0.9</v>
      </c>
      <c r="F353" s="248">
        <f>'.'!AY350</f>
        <v>1.1000000000000001E-3</v>
      </c>
      <c r="G353" s="202">
        <v>0.84699999999999998</v>
      </c>
      <c r="H353" s="203">
        <v>1.5</v>
      </c>
      <c r="I353" s="202">
        <v>0</v>
      </c>
      <c r="J353" s="250">
        <f>'.'!H350</f>
        <v>9.4899999999999997E-4</v>
      </c>
      <c r="K353" s="205" t="e">
        <f>IF(#REF!&gt;0,#REF!,0)</f>
        <v>#REF!</v>
      </c>
      <c r="L353" s="205" t="e">
        <f>IF(K353&gt;0,1,0)</f>
        <v>#REF!</v>
      </c>
      <c r="M353" s="205" t="e">
        <f>IF(#REF!&gt;0,#REF!,0)</f>
        <v>#REF!</v>
      </c>
      <c r="N353" s="205" t="e">
        <f>IF(M353&gt;0,1,0)</f>
        <v>#REF!</v>
      </c>
      <c r="O353" s="212">
        <f t="shared" si="167"/>
        <v>1.5100000000000009E-4</v>
      </c>
      <c r="P353" s="206"/>
    </row>
    <row r="354" spans="1:16" ht="12.75" x14ac:dyDescent="0.2">
      <c r="A354" s="224" t="s">
        <v>426</v>
      </c>
      <c r="B354" s="200" t="str">
        <f>IF(D354+G354&gt;0,B353,"")</f>
        <v/>
      </c>
      <c r="C354" s="203" t="str">
        <f>IF(G354+I354&gt;0,C353,"")</f>
        <v/>
      </c>
      <c r="D354" s="204">
        <v>7</v>
      </c>
      <c r="E354" s="210">
        <v>0</v>
      </c>
      <c r="F354" s="248">
        <f>'.'!AY351</f>
        <v>0</v>
      </c>
      <c r="G354" s="202">
        <v>0</v>
      </c>
      <c r="H354" s="203">
        <v>1.1000000000000001</v>
      </c>
      <c r="I354" s="202">
        <v>0</v>
      </c>
      <c r="J354" s="250">
        <f>'.'!H351</f>
        <v>0</v>
      </c>
      <c r="K354" s="205" t="e">
        <f>IF(#REF!&gt;0,#REF!,0)</f>
        <v>#REF!</v>
      </c>
      <c r="L354" s="205" t="e">
        <f t="shared" ref="L354:L356" si="174">IF(K354&gt;0,1,0)</f>
        <v>#REF!</v>
      </c>
      <c r="M354" s="205" t="e">
        <f>IF(#REF!&gt;0,#REF!,0)</f>
        <v>#REF!</v>
      </c>
      <c r="N354" s="205" t="e">
        <f t="shared" ref="N354:N356" si="175">IF(M354&gt;0,1,0)</f>
        <v>#REF!</v>
      </c>
      <c r="O354" s="212">
        <f t="shared" si="167"/>
        <v>0</v>
      </c>
      <c r="P354" s="206"/>
    </row>
    <row r="355" spans="1:16" ht="12.75" x14ac:dyDescent="0.2">
      <c r="A355" s="224" t="s">
        <v>426</v>
      </c>
      <c r="B355" s="200" t="str">
        <f>IF(D355+G355&gt;0,B353,"")</f>
        <v/>
      </c>
      <c r="C355" s="203" t="str">
        <f>IF(G355+I355&gt;0,C353,"")</f>
        <v/>
      </c>
      <c r="D355" s="204">
        <f>D354</f>
        <v>7</v>
      </c>
      <c r="E355" s="210">
        <v>0</v>
      </c>
      <c r="F355" s="248">
        <f>'.'!AY352</f>
        <v>0</v>
      </c>
      <c r="G355" s="202">
        <v>0</v>
      </c>
      <c r="H355" s="203">
        <v>1.5</v>
      </c>
      <c r="I355" s="202">
        <v>0</v>
      </c>
      <c r="J355" s="250">
        <f>'.'!H352</f>
        <v>0</v>
      </c>
      <c r="K355" s="205" t="e">
        <f>IF(#REF!&gt;0,#REF!,0)</f>
        <v>#REF!</v>
      </c>
      <c r="L355" s="205" t="e">
        <f t="shared" si="174"/>
        <v>#REF!</v>
      </c>
      <c r="M355" s="205" t="e">
        <f>IF(#REF!&gt;0,#REF!,0)</f>
        <v>#REF!</v>
      </c>
      <c r="N355" s="205" t="e">
        <f t="shared" si="175"/>
        <v>#REF!</v>
      </c>
      <c r="O355" s="212">
        <f t="shared" si="167"/>
        <v>0</v>
      </c>
      <c r="P355" s="206"/>
    </row>
    <row r="356" spans="1:16" ht="12.75" x14ac:dyDescent="0.2">
      <c r="A356" s="224" t="s">
        <v>426</v>
      </c>
      <c r="B356" s="200" t="str">
        <f>IF(D356+G356&gt;0,B353,"")</f>
        <v/>
      </c>
      <c r="C356" s="203" t="str">
        <f>IF(G356+I356&gt;0,C353,"")</f>
        <v/>
      </c>
      <c r="D356" s="204">
        <f>D354</f>
        <v>7</v>
      </c>
      <c r="E356" s="210">
        <v>0</v>
      </c>
      <c r="F356" s="248">
        <f>'.'!AY353</f>
        <v>0</v>
      </c>
      <c r="G356" s="202">
        <v>0</v>
      </c>
      <c r="H356" s="203">
        <v>1.1000000000000001</v>
      </c>
      <c r="I356" s="202">
        <v>0</v>
      </c>
      <c r="J356" s="250">
        <f>'.'!H353</f>
        <v>0</v>
      </c>
      <c r="K356" s="205" t="e">
        <f>IF(#REF!&gt;0,#REF!,0)</f>
        <v>#REF!</v>
      </c>
      <c r="L356" s="205" t="e">
        <f t="shared" si="174"/>
        <v>#REF!</v>
      </c>
      <c r="M356" s="205" t="e">
        <f>IF(#REF!&gt;0,#REF!,0)</f>
        <v>#REF!</v>
      </c>
      <c r="N356" s="205" t="e">
        <f t="shared" si="175"/>
        <v>#REF!</v>
      </c>
      <c r="O356" s="212">
        <f t="shared" si="167"/>
        <v>0</v>
      </c>
      <c r="P356" s="206"/>
    </row>
    <row r="357" spans="1:16" ht="12.75" x14ac:dyDescent="0.2">
      <c r="A357" s="224" t="s">
        <v>426</v>
      </c>
      <c r="B357" s="200" t="s">
        <v>205</v>
      </c>
      <c r="C357" s="203" t="s">
        <v>204</v>
      </c>
      <c r="D357" s="204">
        <f>D358</f>
        <v>7</v>
      </c>
      <c r="E357" s="210">
        <v>0.6</v>
      </c>
      <c r="F357" s="248">
        <f>'.'!AY354</f>
        <v>8.0000000000000004E-4</v>
      </c>
      <c r="G357" s="202">
        <v>0.4</v>
      </c>
      <c r="H357" s="203">
        <v>1.5</v>
      </c>
      <c r="I357" s="202">
        <v>0.22199999999999998</v>
      </c>
      <c r="J357" s="250">
        <f>'.'!H354</f>
        <v>1.242E-3</v>
      </c>
      <c r="K357" s="205" t="e">
        <f>IF(#REF!&gt;0,#REF!,0)</f>
        <v>#REF!</v>
      </c>
      <c r="L357" s="205" t="e">
        <f>IF(K357&gt;0,1,0)</f>
        <v>#REF!</v>
      </c>
      <c r="M357" s="205" t="e">
        <f>IF(#REF!&gt;0,#REF!,0)</f>
        <v>#REF!</v>
      </c>
      <c r="N357" s="205" t="e">
        <f>IF(M357&gt;0,1,0)</f>
        <v>#REF!</v>
      </c>
      <c r="O357" s="212">
        <f t="shared" si="167"/>
        <v>-4.4200000000000001E-4</v>
      </c>
      <c r="P357" s="206"/>
    </row>
    <row r="358" spans="1:16" ht="12.75" x14ac:dyDescent="0.2">
      <c r="A358" s="224" t="s">
        <v>426</v>
      </c>
      <c r="B358" s="200" t="str">
        <f>IF(D358+G358&gt;0,B357,"")</f>
        <v>Вельск, ул.Горького-1, стр.7</v>
      </c>
      <c r="C358" s="203" t="str">
        <f>IF(G358+I358&gt;0,C357,"")</f>
        <v/>
      </c>
      <c r="D358" s="204">
        <v>7</v>
      </c>
      <c r="E358" s="210">
        <v>0</v>
      </c>
      <c r="F358" s="248">
        <f>'.'!AY355</f>
        <v>0</v>
      </c>
      <c r="G358" s="202">
        <v>0</v>
      </c>
      <c r="H358" s="203">
        <v>1.1000000000000001</v>
      </c>
      <c r="I358" s="202">
        <v>0</v>
      </c>
      <c r="J358" s="250">
        <f>'.'!H355</f>
        <v>0</v>
      </c>
      <c r="K358" s="205" t="e">
        <f>IF(#REF!&gt;0,#REF!,0)</f>
        <v>#REF!</v>
      </c>
      <c r="L358" s="205" t="e">
        <f t="shared" ref="L358:L360" si="176">IF(K358&gt;0,1,0)</f>
        <v>#REF!</v>
      </c>
      <c r="M358" s="205" t="e">
        <f>IF(#REF!&gt;0,#REF!,0)</f>
        <v>#REF!</v>
      </c>
      <c r="N358" s="205" t="e">
        <f t="shared" ref="N358:N360" si="177">IF(M358&gt;0,1,0)</f>
        <v>#REF!</v>
      </c>
      <c r="O358" s="212">
        <f t="shared" si="167"/>
        <v>0</v>
      </c>
      <c r="P358" s="206"/>
    </row>
    <row r="359" spans="1:16" ht="12.75" x14ac:dyDescent="0.2">
      <c r="A359" s="224" t="s">
        <v>426</v>
      </c>
      <c r="B359" s="200" t="str">
        <f>IF(D359+G359&gt;0,B357,"")</f>
        <v>Вельск, ул.Горького-1, стр.7</v>
      </c>
      <c r="C359" s="203" t="str">
        <f>IF(G359+I359&gt;0,C357,"")</f>
        <v/>
      </c>
      <c r="D359" s="204">
        <f>D358</f>
        <v>7</v>
      </c>
      <c r="E359" s="210">
        <v>0</v>
      </c>
      <c r="F359" s="248">
        <f>'.'!AY356</f>
        <v>0</v>
      </c>
      <c r="G359" s="202">
        <v>0</v>
      </c>
      <c r="H359" s="203">
        <v>1.5</v>
      </c>
      <c r="I359" s="202">
        <v>0</v>
      </c>
      <c r="J359" s="250">
        <f>'.'!H356</f>
        <v>0</v>
      </c>
      <c r="K359" s="205" t="e">
        <f>IF(#REF!&gt;0,#REF!,0)</f>
        <v>#REF!</v>
      </c>
      <c r="L359" s="205" t="e">
        <f t="shared" si="176"/>
        <v>#REF!</v>
      </c>
      <c r="M359" s="205" t="e">
        <f>IF(#REF!&gt;0,#REF!,0)</f>
        <v>#REF!</v>
      </c>
      <c r="N359" s="205" t="e">
        <f t="shared" si="177"/>
        <v>#REF!</v>
      </c>
      <c r="O359" s="212">
        <f t="shared" si="167"/>
        <v>0</v>
      </c>
      <c r="P359" s="206"/>
    </row>
    <row r="360" spans="1:16" ht="12.75" x14ac:dyDescent="0.2">
      <c r="A360" s="224" t="s">
        <v>426</v>
      </c>
      <c r="B360" s="200" t="str">
        <f>IF(D360+G360&gt;0,B357,"")</f>
        <v>Вельск, ул.Горького-1, стр.7</v>
      </c>
      <c r="C360" s="203" t="str">
        <f>IF(G360+I360&gt;0,C357,"")</f>
        <v/>
      </c>
      <c r="D360" s="204">
        <f>D358</f>
        <v>7</v>
      </c>
      <c r="E360" s="210">
        <v>0</v>
      </c>
      <c r="F360" s="248">
        <f>'.'!AY357</f>
        <v>0</v>
      </c>
      <c r="G360" s="202">
        <v>0</v>
      </c>
      <c r="H360" s="203">
        <v>1.1000000000000001</v>
      </c>
      <c r="I360" s="202">
        <v>0</v>
      </c>
      <c r="J360" s="250">
        <f>'.'!H357</f>
        <v>0</v>
      </c>
      <c r="K360" s="205" t="e">
        <f>IF(#REF!&gt;0,#REF!,0)</f>
        <v>#REF!</v>
      </c>
      <c r="L360" s="205" t="e">
        <f t="shared" si="176"/>
        <v>#REF!</v>
      </c>
      <c r="M360" s="205" t="e">
        <f>IF(#REF!&gt;0,#REF!,0)</f>
        <v>#REF!</v>
      </c>
      <c r="N360" s="205" t="e">
        <f t="shared" si="177"/>
        <v>#REF!</v>
      </c>
      <c r="O360" s="212">
        <f t="shared" si="167"/>
        <v>0</v>
      </c>
      <c r="P360" s="206"/>
    </row>
    <row r="361" spans="1:16" ht="12.75" x14ac:dyDescent="0.2">
      <c r="A361" s="224" t="s">
        <v>426</v>
      </c>
      <c r="B361" s="200" t="s">
        <v>207</v>
      </c>
      <c r="C361" s="203" t="s">
        <v>204</v>
      </c>
      <c r="D361" s="204">
        <f>D362</f>
        <v>6</v>
      </c>
      <c r="E361" s="210">
        <v>2.1</v>
      </c>
      <c r="F361" s="248">
        <f>'.'!AY358</f>
        <v>5.3E-3</v>
      </c>
      <c r="G361" s="202">
        <v>2.5700000000000003</v>
      </c>
      <c r="H361" s="203">
        <v>1.5</v>
      </c>
      <c r="I361" s="202">
        <v>1.43</v>
      </c>
      <c r="J361" s="250">
        <f>'.'!H358</f>
        <v>2E-3</v>
      </c>
      <c r="K361" s="205" t="e">
        <f>IF(#REF!&gt;0,#REF!,0)</f>
        <v>#REF!</v>
      </c>
      <c r="L361" s="205" t="e">
        <f>IF(K361&gt;0,1,0)</f>
        <v>#REF!</v>
      </c>
      <c r="M361" s="205" t="e">
        <f>IF(#REF!&gt;0,#REF!,0)</f>
        <v>#REF!</v>
      </c>
      <c r="N361" s="205" t="e">
        <f>IF(M361&gt;0,1,0)</f>
        <v>#REF!</v>
      </c>
      <c r="O361" s="212">
        <f t="shared" si="167"/>
        <v>3.3E-3</v>
      </c>
      <c r="P361" s="206"/>
    </row>
    <row r="362" spans="1:16" ht="12.75" x14ac:dyDescent="0.2">
      <c r="A362" s="224" t="s">
        <v>426</v>
      </c>
      <c r="B362" s="200" t="str">
        <f>IF(D362+G362&gt;0,B361,"")</f>
        <v>Вельск, ул.Горького-1, стр.19</v>
      </c>
      <c r="C362" s="203" t="str">
        <f>IF(G362+I362&gt;0,C361,"")</f>
        <v/>
      </c>
      <c r="D362" s="204">
        <v>6</v>
      </c>
      <c r="E362" s="210">
        <v>0</v>
      </c>
      <c r="F362" s="248">
        <f>'.'!AY359</f>
        <v>0</v>
      </c>
      <c r="G362" s="202">
        <v>0</v>
      </c>
      <c r="H362" s="203">
        <v>1.1000000000000001</v>
      </c>
      <c r="I362" s="202">
        <v>0</v>
      </c>
      <c r="J362" s="250">
        <f>'.'!H359</f>
        <v>0</v>
      </c>
      <c r="K362" s="205" t="e">
        <f>IF(#REF!&gt;0,#REF!,0)</f>
        <v>#REF!</v>
      </c>
      <c r="L362" s="205" t="e">
        <f t="shared" ref="L362:L364" si="178">IF(K362&gt;0,1,0)</f>
        <v>#REF!</v>
      </c>
      <c r="M362" s="205" t="e">
        <f>IF(#REF!&gt;0,#REF!,0)</f>
        <v>#REF!</v>
      </c>
      <c r="N362" s="205" t="e">
        <f t="shared" ref="N362:N364" si="179">IF(M362&gt;0,1,0)</f>
        <v>#REF!</v>
      </c>
      <c r="O362" s="212">
        <f t="shared" si="167"/>
        <v>0</v>
      </c>
      <c r="P362" s="206"/>
    </row>
    <row r="363" spans="1:16" ht="12.75" x14ac:dyDescent="0.2">
      <c r="A363" s="224" t="s">
        <v>426</v>
      </c>
      <c r="B363" s="200" t="str">
        <f>IF(D363+G363&gt;0,B361,"")</f>
        <v>Вельск, ул.Горького-1, стр.19</v>
      </c>
      <c r="C363" s="203" t="str">
        <f>IF(G363+I363&gt;0,C361,"")</f>
        <v/>
      </c>
      <c r="D363" s="204">
        <f>D362</f>
        <v>6</v>
      </c>
      <c r="E363" s="210">
        <v>0</v>
      </c>
      <c r="F363" s="248">
        <f>'.'!AY360</f>
        <v>0</v>
      </c>
      <c r="G363" s="202">
        <v>0</v>
      </c>
      <c r="H363" s="203">
        <v>1.5</v>
      </c>
      <c r="I363" s="202">
        <v>0</v>
      </c>
      <c r="J363" s="250">
        <f>'.'!H360</f>
        <v>0</v>
      </c>
      <c r="K363" s="205" t="e">
        <f>IF(#REF!&gt;0,#REF!,0)</f>
        <v>#REF!</v>
      </c>
      <c r="L363" s="205" t="e">
        <f t="shared" si="178"/>
        <v>#REF!</v>
      </c>
      <c r="M363" s="205" t="e">
        <f>IF(#REF!&gt;0,#REF!,0)</f>
        <v>#REF!</v>
      </c>
      <c r="N363" s="205" t="e">
        <f t="shared" si="179"/>
        <v>#REF!</v>
      </c>
      <c r="O363" s="212">
        <f t="shared" si="167"/>
        <v>0</v>
      </c>
      <c r="P363" s="206"/>
    </row>
    <row r="364" spans="1:16" ht="12.75" x14ac:dyDescent="0.2">
      <c r="A364" s="224" t="s">
        <v>426</v>
      </c>
      <c r="B364" s="200" t="str">
        <f>IF(D364+G364&gt;0,B361,"")</f>
        <v>Вельск, ул.Горького-1, стр.19</v>
      </c>
      <c r="C364" s="203" t="str">
        <f>IF(G364+I364&gt;0,C361,"")</f>
        <v/>
      </c>
      <c r="D364" s="204">
        <f>D362</f>
        <v>6</v>
      </c>
      <c r="E364" s="210">
        <v>0</v>
      </c>
      <c r="F364" s="248">
        <f>'.'!AY361</f>
        <v>0</v>
      </c>
      <c r="G364" s="202">
        <v>0</v>
      </c>
      <c r="H364" s="203">
        <v>1.1000000000000001</v>
      </c>
      <c r="I364" s="202">
        <v>0</v>
      </c>
      <c r="J364" s="250">
        <f>'.'!H361</f>
        <v>0</v>
      </c>
      <c r="K364" s="205" t="e">
        <f>IF(#REF!&gt;0,#REF!,0)</f>
        <v>#REF!</v>
      </c>
      <c r="L364" s="205" t="e">
        <f t="shared" si="178"/>
        <v>#REF!</v>
      </c>
      <c r="M364" s="205" t="e">
        <f>IF(#REF!&gt;0,#REF!,0)</f>
        <v>#REF!</v>
      </c>
      <c r="N364" s="205" t="e">
        <f t="shared" si="179"/>
        <v>#REF!</v>
      </c>
      <c r="O364" s="212">
        <f t="shared" si="167"/>
        <v>0</v>
      </c>
      <c r="P364" s="206"/>
    </row>
    <row r="365" spans="1:16" ht="12.75" x14ac:dyDescent="0.2">
      <c r="A365" s="224" t="s">
        <v>426</v>
      </c>
      <c r="B365" s="200" t="s">
        <v>46</v>
      </c>
      <c r="C365" s="203" t="s">
        <v>208</v>
      </c>
      <c r="D365" s="204">
        <f>D366</f>
        <v>6</v>
      </c>
      <c r="E365" s="210">
        <v>1</v>
      </c>
      <c r="F365" s="248">
        <f>'.'!AY362</f>
        <v>1.2999999999999999E-3</v>
      </c>
      <c r="G365" s="202">
        <v>0.86499999999999999</v>
      </c>
      <c r="H365" s="203">
        <v>1.5</v>
      </c>
      <c r="I365" s="202">
        <v>0</v>
      </c>
      <c r="J365" s="250">
        <f>'.'!H362</f>
        <v>1.039E-3</v>
      </c>
      <c r="K365" s="205" t="e">
        <f>IF(#REF!&gt;0,#REF!,0)</f>
        <v>#REF!</v>
      </c>
      <c r="L365" s="205" t="e">
        <f>IF(K365&gt;0,1,0)</f>
        <v>#REF!</v>
      </c>
      <c r="M365" s="205" t="e">
        <f>IF(#REF!&gt;0,#REF!,0)</f>
        <v>#REF!</v>
      </c>
      <c r="N365" s="205" t="e">
        <f>IF(M365&gt;0,1,0)</f>
        <v>#REF!</v>
      </c>
      <c r="O365" s="212">
        <f t="shared" si="167"/>
        <v>2.6099999999999995E-4</v>
      </c>
      <c r="P365" s="206"/>
    </row>
    <row r="366" spans="1:16" ht="12.75" x14ac:dyDescent="0.2">
      <c r="A366" s="224" t="s">
        <v>426</v>
      </c>
      <c r="B366" s="200" t="str">
        <f>IF(D366+G366&gt;0,B365,"")</f>
        <v/>
      </c>
      <c r="C366" s="203" t="str">
        <f>IF(G366+I366&gt;0,C365,"")</f>
        <v/>
      </c>
      <c r="D366" s="204">
        <v>6</v>
      </c>
      <c r="E366" s="210">
        <v>0</v>
      </c>
      <c r="F366" s="248">
        <f>'.'!AY363</f>
        <v>0</v>
      </c>
      <c r="G366" s="202">
        <v>0</v>
      </c>
      <c r="H366" s="203">
        <v>1.1000000000000001</v>
      </c>
      <c r="I366" s="202">
        <v>0</v>
      </c>
      <c r="J366" s="250">
        <f>'.'!H363</f>
        <v>0</v>
      </c>
      <c r="K366" s="205" t="e">
        <f>IF(#REF!&gt;0,#REF!,0)</f>
        <v>#REF!</v>
      </c>
      <c r="L366" s="205" t="e">
        <f t="shared" ref="L366:L368" si="180">IF(K366&gt;0,1,0)</f>
        <v>#REF!</v>
      </c>
      <c r="M366" s="205" t="e">
        <f>IF(#REF!&gt;0,#REF!,0)</f>
        <v>#REF!</v>
      </c>
      <c r="N366" s="205" t="e">
        <f t="shared" ref="N366:N368" si="181">IF(M366&gt;0,1,0)</f>
        <v>#REF!</v>
      </c>
      <c r="O366" s="212">
        <f t="shared" si="167"/>
        <v>0</v>
      </c>
      <c r="P366" s="206"/>
    </row>
    <row r="367" spans="1:16" ht="12.75" x14ac:dyDescent="0.2">
      <c r="A367" s="224" t="s">
        <v>426</v>
      </c>
      <c r="B367" s="200" t="str">
        <f>IF(D367+G367&gt;0,B365,"")</f>
        <v/>
      </c>
      <c r="C367" s="203" t="str">
        <f>IF(G367+I367&gt;0,C365,"")</f>
        <v/>
      </c>
      <c r="D367" s="204">
        <f>D366</f>
        <v>6</v>
      </c>
      <c r="E367" s="210">
        <v>0</v>
      </c>
      <c r="F367" s="248">
        <f>'.'!AY364</f>
        <v>0</v>
      </c>
      <c r="G367" s="202">
        <v>0</v>
      </c>
      <c r="H367" s="203">
        <v>1.5</v>
      </c>
      <c r="I367" s="202">
        <v>0</v>
      </c>
      <c r="J367" s="250">
        <f>'.'!H364</f>
        <v>0</v>
      </c>
      <c r="K367" s="205" t="e">
        <f>IF(#REF!&gt;0,#REF!,0)</f>
        <v>#REF!</v>
      </c>
      <c r="L367" s="205" t="e">
        <f t="shared" si="180"/>
        <v>#REF!</v>
      </c>
      <c r="M367" s="205" t="e">
        <f>IF(#REF!&gt;0,#REF!,0)</f>
        <v>#REF!</v>
      </c>
      <c r="N367" s="205" t="e">
        <f t="shared" si="181"/>
        <v>#REF!</v>
      </c>
      <c r="O367" s="212">
        <f t="shared" si="167"/>
        <v>0</v>
      </c>
      <c r="P367" s="206"/>
    </row>
    <row r="368" spans="1:16" ht="12.75" x14ac:dyDescent="0.2">
      <c r="A368" s="224" t="s">
        <v>426</v>
      </c>
      <c r="B368" s="200" t="str">
        <f>IF(D368+G368&gt;0,B365,"")</f>
        <v/>
      </c>
      <c r="C368" s="203" t="str">
        <f>IF(G368+I368&gt;0,C365,"")</f>
        <v/>
      </c>
      <c r="D368" s="204">
        <f>D366</f>
        <v>6</v>
      </c>
      <c r="E368" s="210">
        <v>0</v>
      </c>
      <c r="F368" s="248">
        <f>'.'!AY365</f>
        <v>0</v>
      </c>
      <c r="G368" s="202">
        <v>0</v>
      </c>
      <c r="H368" s="203">
        <v>1.1000000000000001</v>
      </c>
      <c r="I368" s="202">
        <v>0</v>
      </c>
      <c r="J368" s="250">
        <f>'.'!H365</f>
        <v>0</v>
      </c>
      <c r="K368" s="205" t="e">
        <f>IF(#REF!&gt;0,#REF!,0)</f>
        <v>#REF!</v>
      </c>
      <c r="L368" s="205" t="e">
        <f t="shared" si="180"/>
        <v>#REF!</v>
      </c>
      <c r="M368" s="205" t="e">
        <f>IF(#REF!&gt;0,#REF!,0)</f>
        <v>#REF!</v>
      </c>
      <c r="N368" s="205" t="e">
        <f t="shared" si="181"/>
        <v>#REF!</v>
      </c>
      <c r="O368" s="212">
        <f t="shared" si="167"/>
        <v>0</v>
      </c>
      <c r="P368" s="206"/>
    </row>
    <row r="369" spans="1:16" ht="12.75" x14ac:dyDescent="0.2">
      <c r="A369" s="224" t="s">
        <v>426</v>
      </c>
      <c r="B369" s="200" t="s">
        <v>96</v>
      </c>
      <c r="C369" s="203" t="s">
        <v>210</v>
      </c>
      <c r="D369" s="204">
        <f>D370</f>
        <v>6</v>
      </c>
      <c r="E369" s="210">
        <v>2.1</v>
      </c>
      <c r="F369" s="248">
        <f>'.'!AY366</f>
        <v>3.5999999999999999E-3</v>
      </c>
      <c r="G369" s="202">
        <v>2.5390000000000001</v>
      </c>
      <c r="H369" s="203">
        <v>1.5</v>
      </c>
      <c r="I369" s="202">
        <v>0</v>
      </c>
      <c r="J369" s="250">
        <f>'.'!H366</f>
        <v>3.5590000000000001E-3</v>
      </c>
      <c r="K369" s="205" t="e">
        <f>IF(#REF!&gt;0,#REF!,0)</f>
        <v>#REF!</v>
      </c>
      <c r="L369" s="205" t="e">
        <f>IF(K369&gt;0,1,0)</f>
        <v>#REF!</v>
      </c>
      <c r="M369" s="205" t="e">
        <f>IF(#REF!&gt;0,#REF!,0)</f>
        <v>#REF!</v>
      </c>
      <c r="N369" s="205" t="e">
        <f>IF(M369&gt;0,1,0)</f>
        <v>#REF!</v>
      </c>
      <c r="O369" s="212">
        <f t="shared" si="167"/>
        <v>4.0999999999999804E-5</v>
      </c>
      <c r="P369" s="206"/>
    </row>
    <row r="370" spans="1:16" ht="12.75" x14ac:dyDescent="0.2">
      <c r="A370" s="224" t="s">
        <v>426</v>
      </c>
      <c r="B370" s="200" t="str">
        <f>IF(D370+G370&gt;0,B369,"")</f>
        <v>Вельск, ул.Горького-1</v>
      </c>
      <c r="C370" s="203" t="str">
        <f>IF(G370+I370&gt;0,C369,"")</f>
        <v/>
      </c>
      <c r="D370" s="204">
        <v>6</v>
      </c>
      <c r="E370" s="210">
        <v>0</v>
      </c>
      <c r="F370" s="248">
        <f>'.'!AY367</f>
        <v>0</v>
      </c>
      <c r="G370" s="202">
        <v>0</v>
      </c>
      <c r="H370" s="203">
        <v>1.1000000000000001</v>
      </c>
      <c r="I370" s="202">
        <v>0</v>
      </c>
      <c r="J370" s="250">
        <f>'.'!H367</f>
        <v>0</v>
      </c>
      <c r="K370" s="205" t="e">
        <f>IF(#REF!&gt;0,#REF!,0)</f>
        <v>#REF!</v>
      </c>
      <c r="L370" s="205" t="e">
        <f t="shared" ref="L370:L372" si="182">IF(K370&gt;0,1,0)</f>
        <v>#REF!</v>
      </c>
      <c r="M370" s="205" t="e">
        <f>IF(#REF!&gt;0,#REF!,0)</f>
        <v>#REF!</v>
      </c>
      <c r="N370" s="205" t="e">
        <f t="shared" ref="N370:N372" si="183">IF(M370&gt;0,1,0)</f>
        <v>#REF!</v>
      </c>
      <c r="O370" s="212">
        <f t="shared" si="167"/>
        <v>0</v>
      </c>
      <c r="P370" s="206"/>
    </row>
    <row r="371" spans="1:16" ht="12.75" x14ac:dyDescent="0.2">
      <c r="A371" s="224" t="s">
        <v>426</v>
      </c>
      <c r="B371" s="200" t="str">
        <f>IF(D371+G371&gt;0,B369,"")</f>
        <v>Вельск, ул.Горького-1</v>
      </c>
      <c r="C371" s="203" t="str">
        <f>IF(G371+I371&gt;0,C369,"")</f>
        <v/>
      </c>
      <c r="D371" s="204">
        <f>D370</f>
        <v>6</v>
      </c>
      <c r="E371" s="210">
        <v>0</v>
      </c>
      <c r="F371" s="248">
        <f>'.'!AY368</f>
        <v>0</v>
      </c>
      <c r="G371" s="202">
        <v>0</v>
      </c>
      <c r="H371" s="203">
        <v>1.5</v>
      </c>
      <c r="I371" s="202">
        <v>0</v>
      </c>
      <c r="J371" s="250">
        <f>'.'!H368</f>
        <v>0</v>
      </c>
      <c r="K371" s="205" t="e">
        <f>IF(#REF!&gt;0,#REF!,0)</f>
        <v>#REF!</v>
      </c>
      <c r="L371" s="205" t="e">
        <f t="shared" si="182"/>
        <v>#REF!</v>
      </c>
      <c r="M371" s="205" t="e">
        <f>IF(#REF!&gt;0,#REF!,0)</f>
        <v>#REF!</v>
      </c>
      <c r="N371" s="205" t="e">
        <f t="shared" si="183"/>
        <v>#REF!</v>
      </c>
      <c r="O371" s="212">
        <f t="shared" si="167"/>
        <v>0</v>
      </c>
      <c r="P371" s="206"/>
    </row>
    <row r="372" spans="1:16" ht="12.75" x14ac:dyDescent="0.2">
      <c r="A372" s="224" t="s">
        <v>426</v>
      </c>
      <c r="B372" s="200" t="str">
        <f>IF(D372+G372&gt;0,B369,"")</f>
        <v>Вельск, ул.Горького-1</v>
      </c>
      <c r="C372" s="203" t="str">
        <f>IF(G372+I372&gt;0,C369,"")</f>
        <v/>
      </c>
      <c r="D372" s="204">
        <f>D370</f>
        <v>6</v>
      </c>
      <c r="E372" s="210">
        <v>0</v>
      </c>
      <c r="F372" s="248">
        <f>'.'!AY369</f>
        <v>0</v>
      </c>
      <c r="G372" s="202">
        <v>0</v>
      </c>
      <c r="H372" s="203">
        <v>1.1000000000000001</v>
      </c>
      <c r="I372" s="202">
        <v>0</v>
      </c>
      <c r="J372" s="250">
        <f>'.'!H369</f>
        <v>0</v>
      </c>
      <c r="K372" s="205" t="e">
        <f>IF(#REF!&gt;0,#REF!,0)</f>
        <v>#REF!</v>
      </c>
      <c r="L372" s="205" t="e">
        <f t="shared" si="182"/>
        <v>#REF!</v>
      </c>
      <c r="M372" s="205" t="e">
        <f>IF(#REF!&gt;0,#REF!,0)</f>
        <v>#REF!</v>
      </c>
      <c r="N372" s="205" t="e">
        <f t="shared" si="183"/>
        <v>#REF!</v>
      </c>
      <c r="O372" s="212">
        <f t="shared" si="167"/>
        <v>0</v>
      </c>
      <c r="P372" s="206"/>
    </row>
    <row r="373" spans="1:16" ht="12.75" x14ac:dyDescent="0.2">
      <c r="A373" s="224" t="s">
        <v>426</v>
      </c>
      <c r="B373" s="200" t="s">
        <v>212</v>
      </c>
      <c r="C373" s="203" t="s">
        <v>210</v>
      </c>
      <c r="D373" s="204">
        <f>D374</f>
        <v>6</v>
      </c>
      <c r="E373" s="210">
        <v>2</v>
      </c>
      <c r="F373" s="248">
        <f>'.'!AY370</f>
        <v>3.0000000000000001E-3</v>
      </c>
      <c r="G373" s="202">
        <v>1.139</v>
      </c>
      <c r="H373" s="203">
        <v>1.5</v>
      </c>
      <c r="I373" s="202">
        <v>0</v>
      </c>
      <c r="J373" s="250">
        <f>'.'!H370</f>
        <v>1.2900000000000001E-3</v>
      </c>
      <c r="K373" s="205" t="e">
        <f>IF(#REF!&gt;0,#REF!,0)</f>
        <v>#REF!</v>
      </c>
      <c r="L373" s="205" t="e">
        <f>IF(K373&gt;0,1,0)</f>
        <v>#REF!</v>
      </c>
      <c r="M373" s="205" t="e">
        <f>IF(#REF!&gt;0,#REF!,0)</f>
        <v>#REF!</v>
      </c>
      <c r="N373" s="205" t="e">
        <f>IF(M373&gt;0,1,0)</f>
        <v>#REF!</v>
      </c>
      <c r="O373" s="212">
        <f t="shared" si="167"/>
        <v>1.7099999999999999E-3</v>
      </c>
      <c r="P373" s="206"/>
    </row>
    <row r="374" spans="1:16" ht="12.75" x14ac:dyDescent="0.2">
      <c r="A374" s="224" t="s">
        <v>426</v>
      </c>
      <c r="B374" s="200" t="str">
        <f>IF(D374+G374&gt;0,B373,"")</f>
        <v>Вельск, ул.Горького-1, стр.20</v>
      </c>
      <c r="C374" s="203" t="str">
        <f>IF(G374+I374&gt;0,C373,"")</f>
        <v/>
      </c>
      <c r="D374" s="204">
        <v>6</v>
      </c>
      <c r="E374" s="210">
        <v>0</v>
      </c>
      <c r="F374" s="248">
        <f>'.'!AY371</f>
        <v>0</v>
      </c>
      <c r="G374" s="202">
        <v>0</v>
      </c>
      <c r="H374" s="203">
        <v>1.1000000000000001</v>
      </c>
      <c r="I374" s="202">
        <v>0</v>
      </c>
      <c r="J374" s="250">
        <f>'.'!H371</f>
        <v>0</v>
      </c>
      <c r="K374" s="205" t="e">
        <f>IF(#REF!&gt;0,#REF!,0)</f>
        <v>#REF!</v>
      </c>
      <c r="L374" s="205" t="e">
        <f t="shared" ref="L374:L376" si="184">IF(K374&gt;0,1,0)</f>
        <v>#REF!</v>
      </c>
      <c r="M374" s="205" t="e">
        <f>IF(#REF!&gt;0,#REF!,0)</f>
        <v>#REF!</v>
      </c>
      <c r="N374" s="205" t="e">
        <f t="shared" ref="N374:N376" si="185">IF(M374&gt;0,1,0)</f>
        <v>#REF!</v>
      </c>
      <c r="O374" s="212">
        <f t="shared" si="167"/>
        <v>0</v>
      </c>
      <c r="P374" s="206"/>
    </row>
    <row r="375" spans="1:16" ht="12.75" x14ac:dyDescent="0.2">
      <c r="A375" s="224" t="s">
        <v>426</v>
      </c>
      <c r="B375" s="200" t="str">
        <f>IF(D375+G375&gt;0,B373,"")</f>
        <v>Вельск, ул.Горького-1, стр.20</v>
      </c>
      <c r="C375" s="203" t="str">
        <f>IF(G375+I375&gt;0,C373,"")</f>
        <v/>
      </c>
      <c r="D375" s="204">
        <f>D374</f>
        <v>6</v>
      </c>
      <c r="E375" s="210">
        <v>0</v>
      </c>
      <c r="F375" s="248">
        <f>'.'!AY372</f>
        <v>0</v>
      </c>
      <c r="G375" s="202">
        <v>0</v>
      </c>
      <c r="H375" s="203">
        <v>1.5</v>
      </c>
      <c r="I375" s="202">
        <v>0</v>
      </c>
      <c r="J375" s="250">
        <f>'.'!H372</f>
        <v>0</v>
      </c>
      <c r="K375" s="205" t="e">
        <f>IF(#REF!&gt;0,#REF!,0)</f>
        <v>#REF!</v>
      </c>
      <c r="L375" s="205" t="e">
        <f t="shared" si="184"/>
        <v>#REF!</v>
      </c>
      <c r="M375" s="205" t="e">
        <f>IF(#REF!&gt;0,#REF!,0)</f>
        <v>#REF!</v>
      </c>
      <c r="N375" s="205" t="e">
        <f t="shared" si="185"/>
        <v>#REF!</v>
      </c>
      <c r="O375" s="212">
        <f t="shared" si="167"/>
        <v>0</v>
      </c>
      <c r="P375" s="206"/>
    </row>
    <row r="376" spans="1:16" ht="12.75" x14ac:dyDescent="0.2">
      <c r="A376" s="224" t="s">
        <v>426</v>
      </c>
      <c r="B376" s="200" t="str">
        <f>IF(D376+G376&gt;0,B373,"")</f>
        <v>Вельск, ул.Горького-1, стр.20</v>
      </c>
      <c r="C376" s="203" t="str">
        <f>IF(G376+I376&gt;0,C373,"")</f>
        <v/>
      </c>
      <c r="D376" s="204">
        <f>D374</f>
        <v>6</v>
      </c>
      <c r="E376" s="210">
        <v>0</v>
      </c>
      <c r="F376" s="248">
        <f>'.'!AY373</f>
        <v>0</v>
      </c>
      <c r="G376" s="202">
        <v>0</v>
      </c>
      <c r="H376" s="203">
        <v>1.1000000000000001</v>
      </c>
      <c r="I376" s="202">
        <v>0</v>
      </c>
      <c r="J376" s="250">
        <f>'.'!H373</f>
        <v>0</v>
      </c>
      <c r="K376" s="205" t="e">
        <f>IF(#REF!&gt;0,#REF!,0)</f>
        <v>#REF!</v>
      </c>
      <c r="L376" s="205" t="e">
        <f t="shared" si="184"/>
        <v>#REF!</v>
      </c>
      <c r="M376" s="205" t="e">
        <f>IF(#REF!&gt;0,#REF!,0)</f>
        <v>#REF!</v>
      </c>
      <c r="N376" s="205" t="e">
        <f t="shared" si="185"/>
        <v>#REF!</v>
      </c>
      <c r="O376" s="212">
        <f t="shared" si="167"/>
        <v>0</v>
      </c>
      <c r="P376" s="206"/>
    </row>
    <row r="377" spans="1:16" ht="12.75" x14ac:dyDescent="0.2">
      <c r="A377" s="224" t="s">
        <v>426</v>
      </c>
      <c r="B377" s="200" t="s">
        <v>214</v>
      </c>
      <c r="C377" s="203" t="s">
        <v>213</v>
      </c>
      <c r="D377" s="204">
        <f>D378</f>
        <v>6</v>
      </c>
      <c r="E377" s="210">
        <v>2.15</v>
      </c>
      <c r="F377" s="248">
        <f>'.'!AY374</f>
        <v>2.8999999999999998E-3</v>
      </c>
      <c r="G377" s="202">
        <v>1.2929999999999999</v>
      </c>
      <c r="H377" s="203">
        <v>1.5</v>
      </c>
      <c r="I377" s="202">
        <v>0</v>
      </c>
      <c r="J377" s="250">
        <f>'.'!H374</f>
        <v>1.3959999999999999E-3</v>
      </c>
      <c r="K377" s="205" t="e">
        <f>IF(#REF!&gt;0,#REF!,0)</f>
        <v>#REF!</v>
      </c>
      <c r="L377" s="205" t="e">
        <f>IF(K377&gt;0,1,0)</f>
        <v>#REF!</v>
      </c>
      <c r="M377" s="205" t="e">
        <f>IF(#REF!&gt;0,#REF!,0)</f>
        <v>#REF!</v>
      </c>
      <c r="N377" s="205" t="e">
        <f>IF(M377&gt;0,1,0)</f>
        <v>#REF!</v>
      </c>
      <c r="O377" s="212">
        <f t="shared" si="167"/>
        <v>1.5039999999999999E-3</v>
      </c>
      <c r="P377" s="206"/>
    </row>
    <row r="378" spans="1:16" ht="12.75" x14ac:dyDescent="0.2">
      <c r="A378" s="224" t="s">
        <v>426</v>
      </c>
      <c r="B378" s="200" t="str">
        <f>IF(D378+G378&gt;0,B377,"")</f>
        <v>Вельск, ул.Некрасова-13, стр.9</v>
      </c>
      <c r="C378" s="203" t="str">
        <f>IF(G378+I378&gt;0,C377,"")</f>
        <v/>
      </c>
      <c r="D378" s="204">
        <v>6</v>
      </c>
      <c r="E378" s="210">
        <v>0</v>
      </c>
      <c r="F378" s="248">
        <f>'.'!AY375</f>
        <v>0</v>
      </c>
      <c r="G378" s="202">
        <v>0</v>
      </c>
      <c r="H378" s="203">
        <v>1.1000000000000001</v>
      </c>
      <c r="I378" s="202">
        <v>0</v>
      </c>
      <c r="J378" s="250">
        <f>'.'!H375</f>
        <v>0</v>
      </c>
      <c r="K378" s="205" t="e">
        <f>IF(#REF!&gt;0,#REF!,0)</f>
        <v>#REF!</v>
      </c>
      <c r="L378" s="205" t="e">
        <f t="shared" ref="L378:L380" si="186">IF(K378&gt;0,1,0)</f>
        <v>#REF!</v>
      </c>
      <c r="M378" s="205" t="e">
        <f>IF(#REF!&gt;0,#REF!,0)</f>
        <v>#REF!</v>
      </c>
      <c r="N378" s="205" t="e">
        <f t="shared" ref="N378:N380" si="187">IF(M378&gt;0,1,0)</f>
        <v>#REF!</v>
      </c>
      <c r="O378" s="212">
        <f t="shared" si="167"/>
        <v>0</v>
      </c>
      <c r="P378" s="206"/>
    </row>
    <row r="379" spans="1:16" ht="12.75" x14ac:dyDescent="0.2">
      <c r="A379" s="224" t="s">
        <v>426</v>
      </c>
      <c r="B379" s="200" t="str">
        <f>IF(D379+G379&gt;0,B377,"")</f>
        <v>Вельск, ул.Некрасова-13, стр.9</v>
      </c>
      <c r="C379" s="203" t="str">
        <f>IF(G379+I379&gt;0,C377,"")</f>
        <v/>
      </c>
      <c r="D379" s="204">
        <f>D378</f>
        <v>6</v>
      </c>
      <c r="E379" s="210">
        <v>0</v>
      </c>
      <c r="F379" s="248">
        <f>'.'!AY376</f>
        <v>0</v>
      </c>
      <c r="G379" s="202">
        <v>0</v>
      </c>
      <c r="H379" s="203">
        <v>1.5</v>
      </c>
      <c r="I379" s="202">
        <v>0</v>
      </c>
      <c r="J379" s="250">
        <f>'.'!H376</f>
        <v>0</v>
      </c>
      <c r="K379" s="205" t="e">
        <f>IF(#REF!&gt;0,#REF!,0)</f>
        <v>#REF!</v>
      </c>
      <c r="L379" s="205" t="e">
        <f t="shared" si="186"/>
        <v>#REF!</v>
      </c>
      <c r="M379" s="205" t="e">
        <f>IF(#REF!&gt;0,#REF!,0)</f>
        <v>#REF!</v>
      </c>
      <c r="N379" s="205" t="e">
        <f t="shared" si="187"/>
        <v>#REF!</v>
      </c>
      <c r="O379" s="212">
        <f t="shared" si="167"/>
        <v>0</v>
      </c>
      <c r="P379" s="206"/>
    </row>
    <row r="380" spans="1:16" ht="12.75" x14ac:dyDescent="0.2">
      <c r="A380" s="224" t="s">
        <v>426</v>
      </c>
      <c r="B380" s="200" t="str">
        <f>IF(D380+G380&gt;0,B377,"")</f>
        <v>Вельск, ул.Некрасова-13, стр.9</v>
      </c>
      <c r="C380" s="203" t="str">
        <f>IF(G380+I380&gt;0,C377,"")</f>
        <v/>
      </c>
      <c r="D380" s="204">
        <f>D378</f>
        <v>6</v>
      </c>
      <c r="E380" s="210">
        <v>0</v>
      </c>
      <c r="F380" s="248">
        <f>'.'!AY377</f>
        <v>0</v>
      </c>
      <c r="G380" s="202">
        <v>0</v>
      </c>
      <c r="H380" s="203">
        <v>1.1000000000000001</v>
      </c>
      <c r="I380" s="202">
        <v>0</v>
      </c>
      <c r="J380" s="250">
        <f>'.'!H377</f>
        <v>0</v>
      </c>
      <c r="K380" s="205" t="e">
        <f>IF(#REF!&gt;0,#REF!,0)</f>
        <v>#REF!</v>
      </c>
      <c r="L380" s="205" t="e">
        <f t="shared" si="186"/>
        <v>#REF!</v>
      </c>
      <c r="M380" s="205" t="e">
        <f>IF(#REF!&gt;0,#REF!,0)</f>
        <v>#REF!</v>
      </c>
      <c r="N380" s="205" t="e">
        <f t="shared" si="187"/>
        <v>#REF!</v>
      </c>
      <c r="O380" s="212">
        <f t="shared" si="167"/>
        <v>0</v>
      </c>
      <c r="P380" s="206"/>
    </row>
    <row r="381" spans="1:16" ht="12.75" x14ac:dyDescent="0.2">
      <c r="A381" s="224" t="s">
        <v>426</v>
      </c>
      <c r="B381" s="200" t="s">
        <v>217</v>
      </c>
      <c r="C381" s="203" t="s">
        <v>216</v>
      </c>
      <c r="D381" s="204">
        <f>D382</f>
        <v>6</v>
      </c>
      <c r="E381" s="210">
        <v>2</v>
      </c>
      <c r="F381" s="248">
        <f>'.'!AY378</f>
        <v>2.8E-3</v>
      </c>
      <c r="G381" s="202">
        <v>0.99199999999999999</v>
      </c>
      <c r="H381" s="203">
        <v>1.5</v>
      </c>
      <c r="I381" s="202">
        <v>0</v>
      </c>
      <c r="J381" s="250">
        <f>'.'!H378</f>
        <v>1.951E-3</v>
      </c>
      <c r="K381" s="205" t="e">
        <f>IF(#REF!&gt;0,#REF!,0)</f>
        <v>#REF!</v>
      </c>
      <c r="L381" s="205" t="e">
        <f>IF(K381&gt;0,1,0)</f>
        <v>#REF!</v>
      </c>
      <c r="M381" s="205" t="e">
        <f>IF(#REF!&gt;0,#REF!,0)</f>
        <v>#REF!</v>
      </c>
      <c r="N381" s="205" t="e">
        <f>IF(M381&gt;0,1,0)</f>
        <v>#REF!</v>
      </c>
      <c r="O381" s="212">
        <f t="shared" si="167"/>
        <v>8.4899999999999993E-4</v>
      </c>
      <c r="P381" s="206"/>
    </row>
    <row r="382" spans="1:16" ht="12.75" x14ac:dyDescent="0.2">
      <c r="A382" s="224" t="s">
        <v>426</v>
      </c>
      <c r="B382" s="200" t="str">
        <f>IF(D382+G382&gt;0,B381,"")</f>
        <v>Вельск, ул.Дзержинского-66В</v>
      </c>
      <c r="C382" s="203" t="str">
        <f>IF(G382+I382&gt;0,C381,"")</f>
        <v/>
      </c>
      <c r="D382" s="204">
        <v>6</v>
      </c>
      <c r="E382" s="210">
        <v>0</v>
      </c>
      <c r="F382" s="248">
        <f>'.'!AY379</f>
        <v>0</v>
      </c>
      <c r="G382" s="202">
        <v>0</v>
      </c>
      <c r="H382" s="203">
        <v>1.1000000000000001</v>
      </c>
      <c r="I382" s="202">
        <v>0</v>
      </c>
      <c r="J382" s="250">
        <f>'.'!H379</f>
        <v>0</v>
      </c>
      <c r="K382" s="205" t="e">
        <f>IF(#REF!&gt;0,#REF!,0)</f>
        <v>#REF!</v>
      </c>
      <c r="L382" s="205" t="e">
        <f t="shared" ref="L382:L384" si="188">IF(K382&gt;0,1,0)</f>
        <v>#REF!</v>
      </c>
      <c r="M382" s="205" t="e">
        <f>IF(#REF!&gt;0,#REF!,0)</f>
        <v>#REF!</v>
      </c>
      <c r="N382" s="205" t="e">
        <f t="shared" ref="N382:N384" si="189">IF(M382&gt;0,1,0)</f>
        <v>#REF!</v>
      </c>
      <c r="O382" s="212">
        <f t="shared" si="167"/>
        <v>0</v>
      </c>
      <c r="P382" s="206"/>
    </row>
    <row r="383" spans="1:16" ht="12.75" x14ac:dyDescent="0.2">
      <c r="A383" s="224" t="s">
        <v>426</v>
      </c>
      <c r="B383" s="200" t="str">
        <f>IF(D383+G383&gt;0,B381,"")</f>
        <v>Вельск, ул.Дзержинского-66В</v>
      </c>
      <c r="C383" s="203" t="str">
        <f>IF(G383+I383&gt;0,C381,"")</f>
        <v/>
      </c>
      <c r="D383" s="204">
        <f>D382</f>
        <v>6</v>
      </c>
      <c r="E383" s="210">
        <v>0</v>
      </c>
      <c r="F383" s="248">
        <f>'.'!AY380</f>
        <v>0</v>
      </c>
      <c r="G383" s="202">
        <v>0</v>
      </c>
      <c r="H383" s="203">
        <v>1.5</v>
      </c>
      <c r="I383" s="202">
        <v>0</v>
      </c>
      <c r="J383" s="250">
        <f>'.'!H380</f>
        <v>0</v>
      </c>
      <c r="K383" s="205" t="e">
        <f>IF(#REF!&gt;0,#REF!,0)</f>
        <v>#REF!</v>
      </c>
      <c r="L383" s="205" t="e">
        <f t="shared" si="188"/>
        <v>#REF!</v>
      </c>
      <c r="M383" s="205" t="e">
        <f>IF(#REF!&gt;0,#REF!,0)</f>
        <v>#REF!</v>
      </c>
      <c r="N383" s="205" t="e">
        <f t="shared" si="189"/>
        <v>#REF!</v>
      </c>
      <c r="O383" s="212">
        <f t="shared" si="167"/>
        <v>0</v>
      </c>
      <c r="P383" s="206"/>
    </row>
    <row r="384" spans="1:16" ht="12.75" x14ac:dyDescent="0.2">
      <c r="A384" s="224" t="s">
        <v>426</v>
      </c>
      <c r="B384" s="200" t="str">
        <f>IF(D384+G384&gt;0,B381,"")</f>
        <v>Вельск, ул.Дзержинского-66В</v>
      </c>
      <c r="C384" s="203" t="str">
        <f>IF(G384+I384&gt;0,C381,"")</f>
        <v/>
      </c>
      <c r="D384" s="204">
        <f>D382</f>
        <v>6</v>
      </c>
      <c r="E384" s="210">
        <v>0</v>
      </c>
      <c r="F384" s="248">
        <f>'.'!AY381</f>
        <v>0</v>
      </c>
      <c r="G384" s="202">
        <v>0</v>
      </c>
      <c r="H384" s="203">
        <v>1.1000000000000001</v>
      </c>
      <c r="I384" s="202">
        <v>0</v>
      </c>
      <c r="J384" s="250">
        <f>'.'!H381</f>
        <v>0</v>
      </c>
      <c r="K384" s="205" t="e">
        <f>IF(#REF!&gt;0,#REF!,0)</f>
        <v>#REF!</v>
      </c>
      <c r="L384" s="205" t="e">
        <f t="shared" si="188"/>
        <v>#REF!</v>
      </c>
      <c r="M384" s="205" t="e">
        <f>IF(#REF!&gt;0,#REF!,0)</f>
        <v>#REF!</v>
      </c>
      <c r="N384" s="205" t="e">
        <f t="shared" si="189"/>
        <v>#REF!</v>
      </c>
      <c r="O384" s="212">
        <f t="shared" si="167"/>
        <v>0</v>
      </c>
      <c r="P384" s="206"/>
    </row>
    <row r="385" spans="1:16" ht="12.75" x14ac:dyDescent="0.2">
      <c r="A385" s="224" t="s">
        <v>426</v>
      </c>
      <c r="B385" s="200" t="s">
        <v>219</v>
      </c>
      <c r="C385" s="203" t="s">
        <v>216</v>
      </c>
      <c r="D385" s="204">
        <f>D386</f>
        <v>6</v>
      </c>
      <c r="E385" s="210">
        <v>3</v>
      </c>
      <c r="F385" s="248">
        <f>'.'!AY382</f>
        <v>4.9999999999999992E-3</v>
      </c>
      <c r="G385" s="202">
        <v>2.1269999999999998</v>
      </c>
      <c r="H385" s="203">
        <v>1.5</v>
      </c>
      <c r="I385" s="202">
        <v>0</v>
      </c>
      <c r="J385" s="250">
        <f>'.'!H382</f>
        <v>3.1280000000000001E-3</v>
      </c>
      <c r="K385" s="205" t="e">
        <f>IF(#REF!&gt;0,#REF!,0)</f>
        <v>#REF!</v>
      </c>
      <c r="L385" s="205" t="e">
        <f>IF(K385&gt;0,1,0)</f>
        <v>#REF!</v>
      </c>
      <c r="M385" s="205" t="e">
        <f>IF(#REF!&gt;0,#REF!,0)</f>
        <v>#REF!</v>
      </c>
      <c r="N385" s="205" t="e">
        <f>IF(M385&gt;0,1,0)</f>
        <v>#REF!</v>
      </c>
      <c r="O385" s="212">
        <f t="shared" si="167"/>
        <v>1.8719999999999991E-3</v>
      </c>
      <c r="P385" s="206"/>
    </row>
    <row r="386" spans="1:16" ht="12.75" x14ac:dyDescent="0.2">
      <c r="A386" s="224" t="s">
        <v>426</v>
      </c>
      <c r="B386" s="200" t="str">
        <f>IF(D386+G386&gt;0,B385,"")</f>
        <v>Вельск, ул.Дзержинского-86, корп.2</v>
      </c>
      <c r="C386" s="203" t="str">
        <f>IF(G386+I386&gt;0,C385,"")</f>
        <v/>
      </c>
      <c r="D386" s="204">
        <v>6</v>
      </c>
      <c r="E386" s="210">
        <v>0</v>
      </c>
      <c r="F386" s="248">
        <f>'.'!AY383</f>
        <v>0</v>
      </c>
      <c r="G386" s="202">
        <v>0</v>
      </c>
      <c r="H386" s="203">
        <v>1.1000000000000001</v>
      </c>
      <c r="I386" s="202">
        <v>0</v>
      </c>
      <c r="J386" s="250">
        <f>'.'!H383</f>
        <v>0</v>
      </c>
      <c r="K386" s="205" t="e">
        <f>IF(#REF!&gt;0,#REF!,0)</f>
        <v>#REF!</v>
      </c>
      <c r="L386" s="205" t="e">
        <f t="shared" ref="L386:L388" si="190">IF(K386&gt;0,1,0)</f>
        <v>#REF!</v>
      </c>
      <c r="M386" s="205" t="e">
        <f>IF(#REF!&gt;0,#REF!,0)</f>
        <v>#REF!</v>
      </c>
      <c r="N386" s="205" t="e">
        <f t="shared" ref="N386:N388" si="191">IF(M386&gt;0,1,0)</f>
        <v>#REF!</v>
      </c>
      <c r="O386" s="212">
        <f t="shared" si="167"/>
        <v>0</v>
      </c>
      <c r="P386" s="206"/>
    </row>
    <row r="387" spans="1:16" ht="12.75" x14ac:dyDescent="0.2">
      <c r="A387" s="224" t="s">
        <v>426</v>
      </c>
      <c r="B387" s="200" t="str">
        <f>IF(D387+G387&gt;0,B385,"")</f>
        <v>Вельск, ул.Дзержинского-86, корп.2</v>
      </c>
      <c r="C387" s="203" t="str">
        <f>IF(G387+I387&gt;0,C385,"")</f>
        <v/>
      </c>
      <c r="D387" s="204">
        <f>D386</f>
        <v>6</v>
      </c>
      <c r="E387" s="210">
        <v>0</v>
      </c>
      <c r="F387" s="248">
        <f>'.'!AY384</f>
        <v>0</v>
      </c>
      <c r="G387" s="202">
        <v>0</v>
      </c>
      <c r="H387" s="203">
        <v>1.5</v>
      </c>
      <c r="I387" s="202">
        <v>0</v>
      </c>
      <c r="J387" s="250">
        <f>'.'!H384</f>
        <v>0</v>
      </c>
      <c r="K387" s="205" t="e">
        <f>IF(#REF!&gt;0,#REF!,0)</f>
        <v>#REF!</v>
      </c>
      <c r="L387" s="205" t="e">
        <f t="shared" si="190"/>
        <v>#REF!</v>
      </c>
      <c r="M387" s="205" t="e">
        <f>IF(#REF!&gt;0,#REF!,0)</f>
        <v>#REF!</v>
      </c>
      <c r="N387" s="205" t="e">
        <f t="shared" si="191"/>
        <v>#REF!</v>
      </c>
      <c r="O387" s="212">
        <f t="shared" si="167"/>
        <v>0</v>
      </c>
      <c r="P387" s="206"/>
    </row>
    <row r="388" spans="1:16" ht="12.75" x14ac:dyDescent="0.2">
      <c r="A388" s="224" t="s">
        <v>426</v>
      </c>
      <c r="B388" s="200" t="str">
        <f>IF(D388+G388&gt;0,B385,"")</f>
        <v>Вельск, ул.Дзержинского-86, корп.2</v>
      </c>
      <c r="C388" s="203" t="str">
        <f>IF(G388+I388&gt;0,C385,"")</f>
        <v/>
      </c>
      <c r="D388" s="204">
        <f>D386</f>
        <v>6</v>
      </c>
      <c r="E388" s="210">
        <v>0</v>
      </c>
      <c r="F388" s="248">
        <f>'.'!AY385</f>
        <v>0</v>
      </c>
      <c r="G388" s="202">
        <v>0</v>
      </c>
      <c r="H388" s="203">
        <v>1.1000000000000001</v>
      </c>
      <c r="I388" s="202">
        <v>0</v>
      </c>
      <c r="J388" s="250">
        <f>'.'!H385</f>
        <v>0</v>
      </c>
      <c r="K388" s="205" t="e">
        <f>IF(#REF!&gt;0,#REF!,0)</f>
        <v>#REF!</v>
      </c>
      <c r="L388" s="205" t="e">
        <f t="shared" si="190"/>
        <v>#REF!</v>
      </c>
      <c r="M388" s="205" t="e">
        <f>IF(#REF!&gt;0,#REF!,0)</f>
        <v>#REF!</v>
      </c>
      <c r="N388" s="205" t="e">
        <f t="shared" si="191"/>
        <v>#REF!</v>
      </c>
      <c r="O388" s="212">
        <f t="shared" si="167"/>
        <v>0</v>
      </c>
      <c r="P388" s="206"/>
    </row>
    <row r="389" spans="1:16" ht="12.75" x14ac:dyDescent="0.2">
      <c r="A389" s="224" t="s">
        <v>426</v>
      </c>
      <c r="B389" s="200" t="s">
        <v>46</v>
      </c>
      <c r="C389" s="203" t="s">
        <v>221</v>
      </c>
      <c r="D389" s="204">
        <f>D390</f>
        <v>6</v>
      </c>
      <c r="E389" s="210">
        <v>1.5</v>
      </c>
      <c r="F389" s="248">
        <f>'.'!AY386</f>
        <v>2E-3</v>
      </c>
      <c r="G389" s="202">
        <v>0.84199999999999997</v>
      </c>
      <c r="H389" s="203">
        <v>1.5</v>
      </c>
      <c r="I389" s="202">
        <v>0</v>
      </c>
      <c r="J389" s="250">
        <f>'.'!H386</f>
        <v>9.8400000000000007E-4</v>
      </c>
      <c r="K389" s="205" t="e">
        <f>IF(#REF!&gt;0,#REF!,0)</f>
        <v>#REF!</v>
      </c>
      <c r="L389" s="205" t="e">
        <f>IF(K389&gt;0,1,0)</f>
        <v>#REF!</v>
      </c>
      <c r="M389" s="205" t="e">
        <f>IF(#REF!&gt;0,#REF!,0)</f>
        <v>#REF!</v>
      </c>
      <c r="N389" s="205" t="e">
        <f>IF(M389&gt;0,1,0)</f>
        <v>#REF!</v>
      </c>
      <c r="O389" s="212">
        <f t="shared" si="167"/>
        <v>1.016E-3</v>
      </c>
      <c r="P389" s="206"/>
    </row>
    <row r="390" spans="1:16" ht="12.75" x14ac:dyDescent="0.2">
      <c r="A390" s="224" t="s">
        <v>426</v>
      </c>
      <c r="B390" s="200" t="str">
        <f>IF(D390+G390&gt;0,B389,"")</f>
        <v/>
      </c>
      <c r="C390" s="203" t="str">
        <f>IF(G390+I390&gt;0,C389,"")</f>
        <v/>
      </c>
      <c r="D390" s="204">
        <v>6</v>
      </c>
      <c r="E390" s="210">
        <v>0</v>
      </c>
      <c r="F390" s="248">
        <f>'.'!AY387</f>
        <v>0</v>
      </c>
      <c r="G390" s="202">
        <v>0</v>
      </c>
      <c r="H390" s="203">
        <v>1.1000000000000001</v>
      </c>
      <c r="I390" s="202">
        <v>0</v>
      </c>
      <c r="J390" s="250">
        <f>'.'!H387</f>
        <v>0</v>
      </c>
      <c r="K390" s="205" t="e">
        <f>IF(#REF!&gt;0,#REF!,0)</f>
        <v>#REF!</v>
      </c>
      <c r="L390" s="205" t="e">
        <f t="shared" ref="L390:L392" si="192">IF(K390&gt;0,1,0)</f>
        <v>#REF!</v>
      </c>
      <c r="M390" s="205" t="e">
        <f>IF(#REF!&gt;0,#REF!,0)</f>
        <v>#REF!</v>
      </c>
      <c r="N390" s="205" t="e">
        <f t="shared" ref="N390:N392" si="193">IF(M390&gt;0,1,0)</f>
        <v>#REF!</v>
      </c>
      <c r="O390" s="212">
        <f t="shared" si="167"/>
        <v>0</v>
      </c>
      <c r="P390" s="206"/>
    </row>
    <row r="391" spans="1:16" ht="12.75" x14ac:dyDescent="0.2">
      <c r="A391" s="224" t="s">
        <v>426</v>
      </c>
      <c r="B391" s="200" t="str">
        <f>IF(D391+G391&gt;0,B389,"")</f>
        <v/>
      </c>
      <c r="C391" s="203" t="str">
        <f>IF(G391+I391&gt;0,C389,"")</f>
        <v/>
      </c>
      <c r="D391" s="204">
        <f>D390</f>
        <v>6</v>
      </c>
      <c r="E391" s="210">
        <v>0</v>
      </c>
      <c r="F391" s="248">
        <f>'.'!AY388</f>
        <v>0</v>
      </c>
      <c r="G391" s="202">
        <v>0</v>
      </c>
      <c r="H391" s="203">
        <v>1.5</v>
      </c>
      <c r="I391" s="202">
        <v>0</v>
      </c>
      <c r="J391" s="250">
        <f>'.'!H388</f>
        <v>0</v>
      </c>
      <c r="K391" s="205" t="e">
        <f>IF(#REF!&gt;0,#REF!,0)</f>
        <v>#REF!</v>
      </c>
      <c r="L391" s="205" t="e">
        <f t="shared" si="192"/>
        <v>#REF!</v>
      </c>
      <c r="M391" s="205" t="e">
        <f>IF(#REF!&gt;0,#REF!,0)</f>
        <v>#REF!</v>
      </c>
      <c r="N391" s="205" t="e">
        <f t="shared" si="193"/>
        <v>#REF!</v>
      </c>
      <c r="O391" s="212">
        <f t="shared" si="167"/>
        <v>0</v>
      </c>
      <c r="P391" s="206"/>
    </row>
    <row r="392" spans="1:16" ht="12.75" x14ac:dyDescent="0.2">
      <c r="A392" s="224" t="s">
        <v>426</v>
      </c>
      <c r="B392" s="200" t="str">
        <f>IF(D392+G392&gt;0,B389,"")</f>
        <v/>
      </c>
      <c r="C392" s="203" t="str">
        <f>IF(G392+I392&gt;0,C389,"")</f>
        <v/>
      </c>
      <c r="D392" s="204">
        <f>D390</f>
        <v>6</v>
      </c>
      <c r="E392" s="210">
        <v>0</v>
      </c>
      <c r="F392" s="248">
        <f>'.'!AY389</f>
        <v>0</v>
      </c>
      <c r="G392" s="202">
        <v>0</v>
      </c>
      <c r="H392" s="203">
        <v>1.1000000000000001</v>
      </c>
      <c r="I392" s="202">
        <v>0</v>
      </c>
      <c r="J392" s="250">
        <f>'.'!H389</f>
        <v>0</v>
      </c>
      <c r="K392" s="205" t="e">
        <f>IF(#REF!&gt;0,#REF!,0)</f>
        <v>#REF!</v>
      </c>
      <c r="L392" s="205" t="e">
        <f t="shared" si="192"/>
        <v>#REF!</v>
      </c>
      <c r="M392" s="205" t="e">
        <f>IF(#REF!&gt;0,#REF!,0)</f>
        <v>#REF!</v>
      </c>
      <c r="N392" s="205" t="e">
        <f t="shared" si="193"/>
        <v>#REF!</v>
      </c>
      <c r="O392" s="212">
        <f t="shared" si="167"/>
        <v>0</v>
      </c>
      <c r="P392" s="206"/>
    </row>
    <row r="393" spans="1:16" ht="12.75" x14ac:dyDescent="0.2">
      <c r="A393" s="224" t="s">
        <v>426</v>
      </c>
      <c r="B393" s="200" t="s">
        <v>46</v>
      </c>
      <c r="C393" s="203" t="s">
        <v>223</v>
      </c>
      <c r="D393" s="204">
        <f>D394</f>
        <v>7</v>
      </c>
      <c r="E393" s="210">
        <v>0.9</v>
      </c>
      <c r="F393" s="248">
        <f>'.'!AY390</f>
        <v>1.1000000000000001E-3</v>
      </c>
      <c r="G393" s="202">
        <v>0.22600000000000001</v>
      </c>
      <c r="H393" s="203">
        <v>1.5</v>
      </c>
      <c r="I393" s="202">
        <v>0</v>
      </c>
      <c r="J393" s="250">
        <f>'.'!H390</f>
        <v>5.1400000000000003E-4</v>
      </c>
      <c r="K393" s="205" t="e">
        <f>IF(#REF!&gt;0,#REF!,0)</f>
        <v>#REF!</v>
      </c>
      <c r="L393" s="205" t="e">
        <f>IF(K393&gt;0,1,0)</f>
        <v>#REF!</v>
      </c>
      <c r="M393" s="205" t="e">
        <f>IF(#REF!&gt;0,#REF!,0)</f>
        <v>#REF!</v>
      </c>
      <c r="N393" s="205" t="e">
        <f>IF(M393&gt;0,1,0)</f>
        <v>#REF!</v>
      </c>
      <c r="O393" s="212">
        <f t="shared" si="167"/>
        <v>5.8600000000000004E-4</v>
      </c>
      <c r="P393" s="206"/>
    </row>
    <row r="394" spans="1:16" ht="12.75" x14ac:dyDescent="0.2">
      <c r="A394" s="224" t="s">
        <v>426</v>
      </c>
      <c r="B394" s="200" t="str">
        <f>IF(D394+G394&gt;0,B393,"")</f>
        <v/>
      </c>
      <c r="C394" s="203" t="str">
        <f>IF(G394+I394&gt;0,C393,"")</f>
        <v/>
      </c>
      <c r="D394" s="204">
        <v>7</v>
      </c>
      <c r="E394" s="210">
        <v>0</v>
      </c>
      <c r="F394" s="248">
        <f>'.'!AY391</f>
        <v>0</v>
      </c>
      <c r="G394" s="202">
        <v>0</v>
      </c>
      <c r="H394" s="203">
        <v>1.1000000000000001</v>
      </c>
      <c r="I394" s="202">
        <v>0</v>
      </c>
      <c r="J394" s="250">
        <f>'.'!H391</f>
        <v>0</v>
      </c>
      <c r="K394" s="205" t="e">
        <f>IF(#REF!&gt;0,#REF!,0)</f>
        <v>#REF!</v>
      </c>
      <c r="L394" s="205" t="e">
        <f t="shared" ref="L394:L396" si="194">IF(K394&gt;0,1,0)</f>
        <v>#REF!</v>
      </c>
      <c r="M394" s="205" t="e">
        <f>IF(#REF!&gt;0,#REF!,0)</f>
        <v>#REF!</v>
      </c>
      <c r="N394" s="205" t="e">
        <f t="shared" ref="N394:N396" si="195">IF(M394&gt;0,1,0)</f>
        <v>#REF!</v>
      </c>
      <c r="O394" s="212">
        <f t="shared" si="167"/>
        <v>0</v>
      </c>
      <c r="P394" s="206"/>
    </row>
    <row r="395" spans="1:16" ht="12.75" x14ac:dyDescent="0.2">
      <c r="A395" s="224" t="s">
        <v>426</v>
      </c>
      <c r="B395" s="200" t="str">
        <f>IF(D395+G395&gt;0,B393,"")</f>
        <v/>
      </c>
      <c r="C395" s="203" t="str">
        <f>IF(G395+I395&gt;0,C393,"")</f>
        <v/>
      </c>
      <c r="D395" s="204">
        <f>D394</f>
        <v>7</v>
      </c>
      <c r="E395" s="210">
        <v>0</v>
      </c>
      <c r="F395" s="248">
        <f>'.'!AY392</f>
        <v>0</v>
      </c>
      <c r="G395" s="202">
        <v>0</v>
      </c>
      <c r="H395" s="203">
        <v>1.5</v>
      </c>
      <c r="I395" s="202">
        <v>0</v>
      </c>
      <c r="J395" s="250">
        <f>'.'!H392</f>
        <v>0</v>
      </c>
      <c r="K395" s="205" t="e">
        <f>IF(#REF!&gt;0,#REF!,0)</f>
        <v>#REF!</v>
      </c>
      <c r="L395" s="205" t="e">
        <f t="shared" si="194"/>
        <v>#REF!</v>
      </c>
      <c r="M395" s="205" t="e">
        <f>IF(#REF!&gt;0,#REF!,0)</f>
        <v>#REF!</v>
      </c>
      <c r="N395" s="205" t="e">
        <f t="shared" si="195"/>
        <v>#REF!</v>
      </c>
      <c r="O395" s="212">
        <f t="shared" si="167"/>
        <v>0</v>
      </c>
      <c r="P395" s="206"/>
    </row>
    <row r="396" spans="1:16" ht="12.75" x14ac:dyDescent="0.2">
      <c r="A396" s="224" t="s">
        <v>426</v>
      </c>
      <c r="B396" s="200" t="str">
        <f>IF(D396+G396&gt;0,B393,"")</f>
        <v/>
      </c>
      <c r="C396" s="203" t="str">
        <f>IF(G396+I396&gt;0,C393,"")</f>
        <v/>
      </c>
      <c r="D396" s="204">
        <f>D394</f>
        <v>7</v>
      </c>
      <c r="E396" s="210">
        <v>0</v>
      </c>
      <c r="F396" s="248">
        <f>'.'!AY393</f>
        <v>0</v>
      </c>
      <c r="G396" s="202">
        <v>0</v>
      </c>
      <c r="H396" s="203">
        <v>1.1000000000000001</v>
      </c>
      <c r="I396" s="202">
        <v>0</v>
      </c>
      <c r="J396" s="250">
        <f>'.'!H393</f>
        <v>0</v>
      </c>
      <c r="K396" s="205" t="e">
        <f>IF(#REF!&gt;0,#REF!,0)</f>
        <v>#REF!</v>
      </c>
      <c r="L396" s="205" t="e">
        <f t="shared" si="194"/>
        <v>#REF!</v>
      </c>
      <c r="M396" s="205" t="e">
        <f>IF(#REF!&gt;0,#REF!,0)</f>
        <v>#REF!</v>
      </c>
      <c r="N396" s="205" t="e">
        <f t="shared" si="195"/>
        <v>#REF!</v>
      </c>
      <c r="O396" s="212">
        <f t="shared" si="167"/>
        <v>0</v>
      </c>
      <c r="P396" s="206"/>
    </row>
    <row r="397" spans="1:16" ht="12.75" x14ac:dyDescent="0.2">
      <c r="A397" s="224" t="s">
        <v>426</v>
      </c>
      <c r="B397" s="200" t="s">
        <v>226</v>
      </c>
      <c r="C397" s="203" t="s">
        <v>225</v>
      </c>
      <c r="D397" s="204">
        <f>D398</f>
        <v>6</v>
      </c>
      <c r="E397" s="210">
        <v>2.6</v>
      </c>
      <c r="F397" s="248">
        <f>'.'!AY394</f>
        <v>3.8999999999999998E-3</v>
      </c>
      <c r="G397" s="202">
        <v>1.0169999999999999</v>
      </c>
      <c r="H397" s="203">
        <v>1.5</v>
      </c>
      <c r="I397" s="202">
        <v>0</v>
      </c>
      <c r="J397" s="250">
        <f>'.'!H394</f>
        <v>2.3270000000000001E-3</v>
      </c>
      <c r="K397" s="205" t="e">
        <f>IF(#REF!&gt;0,#REF!,0)</f>
        <v>#REF!</v>
      </c>
      <c r="L397" s="205" t="e">
        <f>IF(K397&gt;0,1,0)</f>
        <v>#REF!</v>
      </c>
      <c r="M397" s="205" t="e">
        <f>IF(#REF!&gt;0,#REF!,0)</f>
        <v>#REF!</v>
      </c>
      <c r="N397" s="205" t="e">
        <f>IF(M397&gt;0,1,0)</f>
        <v>#REF!</v>
      </c>
      <c r="O397" s="212">
        <f t="shared" si="167"/>
        <v>1.5729999999999997E-3</v>
      </c>
      <c r="P397" s="206"/>
    </row>
    <row r="398" spans="1:16" ht="12.75" x14ac:dyDescent="0.2">
      <c r="A398" s="224" t="s">
        <v>426</v>
      </c>
      <c r="B398" s="200" t="str">
        <f>IF(D398+G398&gt;0,B397,"")</f>
        <v>Вельск, ул.Попова-17</v>
      </c>
      <c r="C398" s="203" t="str">
        <f>IF(G398+I398&gt;0,C397,"")</f>
        <v/>
      </c>
      <c r="D398" s="204">
        <v>6</v>
      </c>
      <c r="E398" s="210">
        <v>0</v>
      </c>
      <c r="F398" s="248">
        <f>'.'!AY395</f>
        <v>0</v>
      </c>
      <c r="G398" s="202">
        <v>0</v>
      </c>
      <c r="H398" s="203">
        <v>1.1000000000000001</v>
      </c>
      <c r="I398" s="202">
        <v>0</v>
      </c>
      <c r="J398" s="250">
        <f>'.'!H395</f>
        <v>0</v>
      </c>
      <c r="K398" s="205" t="e">
        <f>IF(#REF!&gt;0,#REF!,0)</f>
        <v>#REF!</v>
      </c>
      <c r="L398" s="205" t="e">
        <f t="shared" ref="L398:L400" si="196">IF(K398&gt;0,1,0)</f>
        <v>#REF!</v>
      </c>
      <c r="M398" s="205" t="e">
        <f>IF(#REF!&gt;0,#REF!,0)</f>
        <v>#REF!</v>
      </c>
      <c r="N398" s="205" t="e">
        <f t="shared" ref="N398:N400" si="197">IF(M398&gt;0,1,0)</f>
        <v>#REF!</v>
      </c>
      <c r="O398" s="212">
        <f t="shared" si="167"/>
        <v>0</v>
      </c>
      <c r="P398" s="206"/>
    </row>
    <row r="399" spans="1:16" ht="12.75" x14ac:dyDescent="0.2">
      <c r="A399" s="224" t="s">
        <v>426</v>
      </c>
      <c r="B399" s="200" t="str">
        <f>IF(D399+G399&gt;0,B397,"")</f>
        <v>Вельск, ул.Попова-17</v>
      </c>
      <c r="C399" s="203" t="str">
        <f>IF(G399+I399&gt;0,C397,"")</f>
        <v/>
      </c>
      <c r="D399" s="204">
        <f>D398</f>
        <v>6</v>
      </c>
      <c r="E399" s="210">
        <v>0</v>
      </c>
      <c r="F399" s="248">
        <f>'.'!AY396</f>
        <v>0</v>
      </c>
      <c r="G399" s="202">
        <v>0</v>
      </c>
      <c r="H399" s="203">
        <v>1.5</v>
      </c>
      <c r="I399" s="202">
        <v>0</v>
      </c>
      <c r="J399" s="250">
        <f>'.'!H396</f>
        <v>0</v>
      </c>
      <c r="K399" s="205" t="e">
        <f>IF(#REF!&gt;0,#REF!,0)</f>
        <v>#REF!</v>
      </c>
      <c r="L399" s="205" t="e">
        <f t="shared" si="196"/>
        <v>#REF!</v>
      </c>
      <c r="M399" s="205" t="e">
        <f>IF(#REF!&gt;0,#REF!,0)</f>
        <v>#REF!</v>
      </c>
      <c r="N399" s="205" t="e">
        <f t="shared" si="197"/>
        <v>#REF!</v>
      </c>
      <c r="O399" s="212">
        <f t="shared" si="167"/>
        <v>0</v>
      </c>
      <c r="P399" s="206"/>
    </row>
    <row r="400" spans="1:16" ht="12.75" x14ac:dyDescent="0.2">
      <c r="A400" s="224" t="s">
        <v>426</v>
      </c>
      <c r="B400" s="200" t="str">
        <f>IF(D400+G400&gt;0,B397,"")</f>
        <v>Вельск, ул.Попова-17</v>
      </c>
      <c r="C400" s="203" t="str">
        <f>IF(G400+I400&gt;0,C397,"")</f>
        <v/>
      </c>
      <c r="D400" s="204">
        <f>D398</f>
        <v>6</v>
      </c>
      <c r="E400" s="210">
        <v>0</v>
      </c>
      <c r="F400" s="248">
        <f>'.'!AY397</f>
        <v>0</v>
      </c>
      <c r="G400" s="202">
        <v>0</v>
      </c>
      <c r="H400" s="203">
        <v>1.1000000000000001</v>
      </c>
      <c r="I400" s="202">
        <v>0</v>
      </c>
      <c r="J400" s="250">
        <f>'.'!H397</f>
        <v>0</v>
      </c>
      <c r="K400" s="205" t="e">
        <f>IF(#REF!&gt;0,#REF!,0)</f>
        <v>#REF!</v>
      </c>
      <c r="L400" s="205" t="e">
        <f t="shared" si="196"/>
        <v>#REF!</v>
      </c>
      <c r="M400" s="205" t="e">
        <f>IF(#REF!&gt;0,#REF!,0)</f>
        <v>#REF!</v>
      </c>
      <c r="N400" s="205" t="e">
        <f t="shared" si="197"/>
        <v>#REF!</v>
      </c>
      <c r="O400" s="212">
        <f t="shared" si="167"/>
        <v>0</v>
      </c>
      <c r="P400" s="206"/>
    </row>
    <row r="401" spans="1:16" ht="12.75" x14ac:dyDescent="0.2">
      <c r="A401" s="224" t="s">
        <v>426</v>
      </c>
      <c r="B401" s="200" t="s">
        <v>226</v>
      </c>
      <c r="C401" s="203" t="s">
        <v>225</v>
      </c>
      <c r="D401" s="204">
        <f>D402</f>
        <v>6</v>
      </c>
      <c r="E401" s="210">
        <v>0.13500000000000001</v>
      </c>
      <c r="F401" s="248">
        <f>'.'!AY398</f>
        <v>2.3000000000000001E-4</v>
      </c>
      <c r="G401" s="202">
        <v>0</v>
      </c>
      <c r="H401" s="203">
        <v>1.5</v>
      </c>
      <c r="I401" s="202">
        <v>0</v>
      </c>
      <c r="J401" s="250">
        <f>'.'!H398</f>
        <v>0</v>
      </c>
      <c r="K401" s="205" t="e">
        <f>IF(#REF!&gt;0,#REF!,0)</f>
        <v>#REF!</v>
      </c>
      <c r="L401" s="205" t="e">
        <f>IF(K401&gt;0,1,0)</f>
        <v>#REF!</v>
      </c>
      <c r="M401" s="205" t="e">
        <f>IF(#REF!&gt;0,#REF!,0)</f>
        <v>#REF!</v>
      </c>
      <c r="N401" s="205" t="e">
        <f>IF(M401&gt;0,1,0)</f>
        <v>#REF!</v>
      </c>
      <c r="O401" s="212">
        <f t="shared" si="167"/>
        <v>2.3000000000000001E-4</v>
      </c>
      <c r="P401" s="206"/>
    </row>
    <row r="402" spans="1:16" ht="12.75" x14ac:dyDescent="0.2">
      <c r="A402" s="224" t="s">
        <v>426</v>
      </c>
      <c r="B402" s="200" t="str">
        <f>IF(D402+G402&gt;0,B401,"")</f>
        <v>Вельск, ул.Попова-17</v>
      </c>
      <c r="C402" s="203" t="str">
        <f>IF(G402+I402&gt;0,C401,"")</f>
        <v/>
      </c>
      <c r="D402" s="204">
        <v>6</v>
      </c>
      <c r="E402" s="210">
        <v>0</v>
      </c>
      <c r="F402" s="248">
        <f>'.'!AY399</f>
        <v>0</v>
      </c>
      <c r="G402" s="202">
        <v>0</v>
      </c>
      <c r="H402" s="203">
        <v>1.1000000000000001</v>
      </c>
      <c r="I402" s="202">
        <v>0</v>
      </c>
      <c r="J402" s="250">
        <f>'.'!H399</f>
        <v>0</v>
      </c>
      <c r="K402" s="205" t="e">
        <f>IF(#REF!&gt;0,#REF!,0)</f>
        <v>#REF!</v>
      </c>
      <c r="L402" s="205" t="e">
        <f t="shared" ref="L402:L404" si="198">IF(K402&gt;0,1,0)</f>
        <v>#REF!</v>
      </c>
      <c r="M402" s="205" t="e">
        <f>IF(#REF!&gt;0,#REF!,0)</f>
        <v>#REF!</v>
      </c>
      <c r="N402" s="205" t="e">
        <f t="shared" ref="N402:N404" si="199">IF(M402&gt;0,1,0)</f>
        <v>#REF!</v>
      </c>
      <c r="O402" s="212">
        <f t="shared" si="167"/>
        <v>0</v>
      </c>
      <c r="P402" s="206"/>
    </row>
    <row r="403" spans="1:16" ht="12.75" x14ac:dyDescent="0.2">
      <c r="A403" s="224" t="s">
        <v>426</v>
      </c>
      <c r="B403" s="200" t="str">
        <f>IF(D403+G403&gt;0,B401,"")</f>
        <v>Вельск, ул.Попова-17</v>
      </c>
      <c r="C403" s="203" t="str">
        <f>IF(G403+I403&gt;0,C401,"")</f>
        <v/>
      </c>
      <c r="D403" s="204">
        <f>D402</f>
        <v>6</v>
      </c>
      <c r="E403" s="210">
        <v>0</v>
      </c>
      <c r="F403" s="248">
        <f>'.'!AY400</f>
        <v>0</v>
      </c>
      <c r="G403" s="202">
        <v>0</v>
      </c>
      <c r="H403" s="203">
        <v>1.5</v>
      </c>
      <c r="I403" s="202">
        <v>0</v>
      </c>
      <c r="J403" s="250">
        <f>'.'!H400</f>
        <v>0</v>
      </c>
      <c r="K403" s="205" t="e">
        <f>IF(#REF!&gt;0,#REF!,0)</f>
        <v>#REF!</v>
      </c>
      <c r="L403" s="205" t="e">
        <f t="shared" si="198"/>
        <v>#REF!</v>
      </c>
      <c r="M403" s="205" t="e">
        <f>IF(#REF!&gt;0,#REF!,0)</f>
        <v>#REF!</v>
      </c>
      <c r="N403" s="205" t="e">
        <f t="shared" si="199"/>
        <v>#REF!</v>
      </c>
      <c r="O403" s="212">
        <f t="shared" si="167"/>
        <v>0</v>
      </c>
      <c r="P403" s="206"/>
    </row>
    <row r="404" spans="1:16" ht="12.75" x14ac:dyDescent="0.2">
      <c r="A404" s="224" t="s">
        <v>426</v>
      </c>
      <c r="B404" s="200" t="str">
        <f>IF(D404+G404&gt;0,B401,"")</f>
        <v>Вельск, ул.Попова-17</v>
      </c>
      <c r="C404" s="203" t="str">
        <f>IF(G404+I404&gt;0,C401,"")</f>
        <v/>
      </c>
      <c r="D404" s="204">
        <f>D402</f>
        <v>6</v>
      </c>
      <c r="E404" s="210">
        <v>0</v>
      </c>
      <c r="F404" s="248">
        <f>'.'!AY401</f>
        <v>0</v>
      </c>
      <c r="G404" s="202">
        <v>0</v>
      </c>
      <c r="H404" s="203">
        <v>1.1000000000000001</v>
      </c>
      <c r="I404" s="202">
        <v>0</v>
      </c>
      <c r="J404" s="250">
        <f>'.'!H401</f>
        <v>0</v>
      </c>
      <c r="K404" s="205" t="e">
        <f>IF(#REF!&gt;0,#REF!,0)</f>
        <v>#REF!</v>
      </c>
      <c r="L404" s="205" t="e">
        <f t="shared" si="198"/>
        <v>#REF!</v>
      </c>
      <c r="M404" s="205" t="e">
        <f>IF(#REF!&gt;0,#REF!,0)</f>
        <v>#REF!</v>
      </c>
      <c r="N404" s="205" t="e">
        <f t="shared" si="199"/>
        <v>#REF!</v>
      </c>
      <c r="O404" s="212">
        <f t="shared" ref="O404:O467" si="200">F404-J404</f>
        <v>0</v>
      </c>
      <c r="P404" s="206"/>
    </row>
    <row r="405" spans="1:16" ht="12.75" x14ac:dyDescent="0.2">
      <c r="A405" s="224" t="s">
        <v>426</v>
      </c>
      <c r="B405" s="200" t="s">
        <v>46</v>
      </c>
      <c r="C405" s="203" t="s">
        <v>229</v>
      </c>
      <c r="D405" s="204">
        <f>D406</f>
        <v>6</v>
      </c>
      <c r="E405" s="210">
        <v>2</v>
      </c>
      <c r="F405" s="248">
        <f>'.'!AY402</f>
        <v>2.3E-3</v>
      </c>
      <c r="G405" s="202">
        <v>1.9279999999999999</v>
      </c>
      <c r="H405" s="203">
        <v>1.5</v>
      </c>
      <c r="I405" s="202">
        <v>0</v>
      </c>
      <c r="J405" s="250">
        <f>'.'!H402</f>
        <v>2.0839999999999999E-3</v>
      </c>
      <c r="K405" s="205" t="e">
        <f>IF(#REF!&gt;0,#REF!,0)</f>
        <v>#REF!</v>
      </c>
      <c r="L405" s="205" t="e">
        <f>IF(K405&gt;0,1,0)</f>
        <v>#REF!</v>
      </c>
      <c r="M405" s="205" t="e">
        <f>IF(#REF!&gt;0,#REF!,0)</f>
        <v>#REF!</v>
      </c>
      <c r="N405" s="205" t="e">
        <f>IF(M405&gt;0,1,0)</f>
        <v>#REF!</v>
      </c>
      <c r="O405" s="212">
        <f t="shared" si="200"/>
        <v>2.1600000000000005E-4</v>
      </c>
      <c r="P405" s="206"/>
    </row>
    <row r="406" spans="1:16" ht="12.75" x14ac:dyDescent="0.2">
      <c r="A406" s="224" t="s">
        <v>426</v>
      </c>
      <c r="B406" s="200" t="str">
        <f>IF(D406+G406&gt;0,B405,"")</f>
        <v/>
      </c>
      <c r="C406" s="203" t="str">
        <f>IF(G406+I406&gt;0,C405,"")</f>
        <v/>
      </c>
      <c r="D406" s="204">
        <v>6</v>
      </c>
      <c r="E406" s="210">
        <v>0</v>
      </c>
      <c r="F406" s="248">
        <f>'.'!AY403</f>
        <v>0</v>
      </c>
      <c r="G406" s="202">
        <v>0</v>
      </c>
      <c r="H406" s="203">
        <v>1.1000000000000001</v>
      </c>
      <c r="I406" s="202">
        <v>0</v>
      </c>
      <c r="J406" s="250">
        <f>'.'!H403</f>
        <v>0</v>
      </c>
      <c r="K406" s="205" t="e">
        <f>IF(#REF!&gt;0,#REF!,0)</f>
        <v>#REF!</v>
      </c>
      <c r="L406" s="205" t="e">
        <f t="shared" ref="L406:L408" si="201">IF(K406&gt;0,1,0)</f>
        <v>#REF!</v>
      </c>
      <c r="M406" s="205" t="e">
        <f>IF(#REF!&gt;0,#REF!,0)</f>
        <v>#REF!</v>
      </c>
      <c r="N406" s="205" t="e">
        <f t="shared" ref="N406:N408" si="202">IF(M406&gt;0,1,0)</f>
        <v>#REF!</v>
      </c>
      <c r="O406" s="212">
        <f t="shared" si="200"/>
        <v>0</v>
      </c>
      <c r="P406" s="206"/>
    </row>
    <row r="407" spans="1:16" ht="12.75" x14ac:dyDescent="0.2">
      <c r="A407" s="224" t="s">
        <v>426</v>
      </c>
      <c r="B407" s="200" t="str">
        <f>IF(D407+G407&gt;0,B405,"")</f>
        <v/>
      </c>
      <c r="C407" s="203" t="str">
        <f>IF(G407+I407&gt;0,C405,"")</f>
        <v/>
      </c>
      <c r="D407" s="204">
        <f>D406</f>
        <v>6</v>
      </c>
      <c r="E407" s="210">
        <v>0</v>
      </c>
      <c r="F407" s="248">
        <f>'.'!AY404</f>
        <v>0</v>
      </c>
      <c r="G407" s="202">
        <v>0</v>
      </c>
      <c r="H407" s="203">
        <v>1.5</v>
      </c>
      <c r="I407" s="202">
        <v>0</v>
      </c>
      <c r="J407" s="250">
        <f>'.'!H404</f>
        <v>0</v>
      </c>
      <c r="K407" s="205" t="e">
        <f>IF(#REF!&gt;0,#REF!,0)</f>
        <v>#REF!</v>
      </c>
      <c r="L407" s="205" t="e">
        <f t="shared" si="201"/>
        <v>#REF!</v>
      </c>
      <c r="M407" s="205" t="e">
        <f>IF(#REF!&gt;0,#REF!,0)</f>
        <v>#REF!</v>
      </c>
      <c r="N407" s="205" t="e">
        <f t="shared" si="202"/>
        <v>#REF!</v>
      </c>
      <c r="O407" s="212">
        <f t="shared" si="200"/>
        <v>0</v>
      </c>
      <c r="P407" s="206"/>
    </row>
    <row r="408" spans="1:16" ht="12.75" x14ac:dyDescent="0.2">
      <c r="A408" s="224" t="s">
        <v>426</v>
      </c>
      <c r="B408" s="200" t="str">
        <f>IF(D408+G408&gt;0,B405,"")</f>
        <v/>
      </c>
      <c r="C408" s="203" t="str">
        <f>IF(G408+I408&gt;0,C405,"")</f>
        <v/>
      </c>
      <c r="D408" s="204">
        <f>D406</f>
        <v>6</v>
      </c>
      <c r="E408" s="210">
        <v>0</v>
      </c>
      <c r="F408" s="248">
        <f>'.'!AY405</f>
        <v>0</v>
      </c>
      <c r="G408" s="202">
        <v>0</v>
      </c>
      <c r="H408" s="203">
        <v>1.1000000000000001</v>
      </c>
      <c r="I408" s="202">
        <v>0</v>
      </c>
      <c r="J408" s="250">
        <f>'.'!H405</f>
        <v>0</v>
      </c>
      <c r="K408" s="205" t="e">
        <f>IF(#REF!&gt;0,#REF!,0)</f>
        <v>#REF!</v>
      </c>
      <c r="L408" s="205" t="e">
        <f t="shared" si="201"/>
        <v>#REF!</v>
      </c>
      <c r="M408" s="205" t="e">
        <f>IF(#REF!&gt;0,#REF!,0)</f>
        <v>#REF!</v>
      </c>
      <c r="N408" s="205" t="e">
        <f t="shared" si="202"/>
        <v>#REF!</v>
      </c>
      <c r="O408" s="212">
        <f t="shared" si="200"/>
        <v>0</v>
      </c>
      <c r="P408" s="206"/>
    </row>
    <row r="409" spans="1:16" ht="12.75" x14ac:dyDescent="0.2">
      <c r="A409" s="224" t="s">
        <v>426</v>
      </c>
      <c r="B409" s="200" t="s">
        <v>46</v>
      </c>
      <c r="C409" s="203" t="s">
        <v>231</v>
      </c>
      <c r="D409" s="204">
        <f>D410</f>
        <v>7</v>
      </c>
      <c r="E409" s="210">
        <v>0.3</v>
      </c>
      <c r="F409" s="248">
        <f>'.'!AY406</f>
        <v>4.0000000000000002E-4</v>
      </c>
      <c r="G409" s="202">
        <v>0.17599999999999999</v>
      </c>
      <c r="H409" s="203">
        <v>1.5</v>
      </c>
      <c r="I409" s="202">
        <v>0</v>
      </c>
      <c r="J409" s="250">
        <f>'.'!H406</f>
        <v>2.9999999999999997E-4</v>
      </c>
      <c r="K409" s="205" t="e">
        <f>IF(#REF!&gt;0,#REF!,0)</f>
        <v>#REF!</v>
      </c>
      <c r="L409" s="205" t="e">
        <f>IF(K409&gt;0,1,0)</f>
        <v>#REF!</v>
      </c>
      <c r="M409" s="205" t="e">
        <f>IF(#REF!&gt;0,#REF!,0)</f>
        <v>#REF!</v>
      </c>
      <c r="N409" s="205" t="e">
        <f>IF(M409&gt;0,1,0)</f>
        <v>#REF!</v>
      </c>
      <c r="O409" s="212">
        <f t="shared" si="200"/>
        <v>1.0000000000000005E-4</v>
      </c>
      <c r="P409" s="206"/>
    </row>
    <row r="410" spans="1:16" ht="12.75" x14ac:dyDescent="0.2">
      <c r="A410" s="224" t="s">
        <v>426</v>
      </c>
      <c r="B410" s="200" t="str">
        <f>IF(D410+G410&gt;0,B409,"")</f>
        <v/>
      </c>
      <c r="C410" s="203" t="str">
        <f>IF(G410+I410&gt;0,C409,"")</f>
        <v/>
      </c>
      <c r="D410" s="204">
        <v>7</v>
      </c>
      <c r="E410" s="210">
        <v>0</v>
      </c>
      <c r="F410" s="248">
        <f>'.'!AY407</f>
        <v>0</v>
      </c>
      <c r="G410" s="202">
        <v>0</v>
      </c>
      <c r="H410" s="203">
        <v>1.1000000000000001</v>
      </c>
      <c r="I410" s="202">
        <v>0</v>
      </c>
      <c r="J410" s="250">
        <f>'.'!H407</f>
        <v>0</v>
      </c>
      <c r="K410" s="205" t="e">
        <f>IF(#REF!&gt;0,#REF!,0)</f>
        <v>#REF!</v>
      </c>
      <c r="L410" s="205" t="e">
        <f t="shared" ref="L410:L412" si="203">IF(K410&gt;0,1,0)</f>
        <v>#REF!</v>
      </c>
      <c r="M410" s="205" t="e">
        <f>IF(#REF!&gt;0,#REF!,0)</f>
        <v>#REF!</v>
      </c>
      <c r="N410" s="205" t="e">
        <f t="shared" ref="N410:N412" si="204">IF(M410&gt;0,1,0)</f>
        <v>#REF!</v>
      </c>
      <c r="O410" s="212">
        <f t="shared" si="200"/>
        <v>0</v>
      </c>
      <c r="P410" s="206"/>
    </row>
    <row r="411" spans="1:16" ht="12.75" x14ac:dyDescent="0.2">
      <c r="A411" s="224" t="s">
        <v>426</v>
      </c>
      <c r="B411" s="200" t="str">
        <f>IF(D411+G411&gt;0,B409,"")</f>
        <v/>
      </c>
      <c r="C411" s="203" t="str">
        <f>IF(G411+I411&gt;0,C409,"")</f>
        <v/>
      </c>
      <c r="D411" s="204">
        <f>D410</f>
        <v>7</v>
      </c>
      <c r="E411" s="210">
        <v>0</v>
      </c>
      <c r="F411" s="248">
        <f>'.'!AY408</f>
        <v>0</v>
      </c>
      <c r="G411" s="202">
        <v>0</v>
      </c>
      <c r="H411" s="203">
        <v>1.5</v>
      </c>
      <c r="I411" s="202">
        <v>0</v>
      </c>
      <c r="J411" s="250">
        <f>'.'!H408</f>
        <v>0</v>
      </c>
      <c r="K411" s="205" t="e">
        <f>IF(#REF!&gt;0,#REF!,0)</f>
        <v>#REF!</v>
      </c>
      <c r="L411" s="205" t="e">
        <f t="shared" si="203"/>
        <v>#REF!</v>
      </c>
      <c r="M411" s="205" t="e">
        <f>IF(#REF!&gt;0,#REF!,0)</f>
        <v>#REF!</v>
      </c>
      <c r="N411" s="205" t="e">
        <f t="shared" si="204"/>
        <v>#REF!</v>
      </c>
      <c r="O411" s="212">
        <f t="shared" si="200"/>
        <v>0</v>
      </c>
      <c r="P411" s="206"/>
    </row>
    <row r="412" spans="1:16" ht="12.75" x14ac:dyDescent="0.2">
      <c r="A412" s="224" t="s">
        <v>426</v>
      </c>
      <c r="B412" s="200" t="str">
        <f>IF(D412+G412&gt;0,B409,"")</f>
        <v/>
      </c>
      <c r="C412" s="203" t="str">
        <f>IF(G412+I412&gt;0,C409,"")</f>
        <v/>
      </c>
      <c r="D412" s="204">
        <f>D410</f>
        <v>7</v>
      </c>
      <c r="E412" s="210">
        <v>0</v>
      </c>
      <c r="F412" s="248">
        <f>'.'!AY409</f>
        <v>0</v>
      </c>
      <c r="G412" s="202">
        <v>0</v>
      </c>
      <c r="H412" s="203">
        <v>1.1000000000000001</v>
      </c>
      <c r="I412" s="202">
        <v>0</v>
      </c>
      <c r="J412" s="250">
        <f>'.'!H409</f>
        <v>0</v>
      </c>
      <c r="K412" s="205" t="e">
        <f>IF(#REF!&gt;0,#REF!,0)</f>
        <v>#REF!</v>
      </c>
      <c r="L412" s="205" t="e">
        <f t="shared" si="203"/>
        <v>#REF!</v>
      </c>
      <c r="M412" s="205" t="e">
        <f>IF(#REF!&gt;0,#REF!,0)</f>
        <v>#REF!</v>
      </c>
      <c r="N412" s="205" t="e">
        <f t="shared" si="204"/>
        <v>#REF!</v>
      </c>
      <c r="O412" s="212">
        <f t="shared" si="200"/>
        <v>0</v>
      </c>
      <c r="P412" s="206"/>
    </row>
    <row r="413" spans="1:16" ht="12.75" x14ac:dyDescent="0.2">
      <c r="A413" s="224" t="s">
        <v>426</v>
      </c>
      <c r="B413" s="200" t="s">
        <v>46</v>
      </c>
      <c r="C413" s="203" t="s">
        <v>233</v>
      </c>
      <c r="D413" s="204">
        <f>D414</f>
        <v>7</v>
      </c>
      <c r="E413" s="210">
        <v>0.9</v>
      </c>
      <c r="F413" s="248">
        <f>'.'!AY410</f>
        <v>1.1999999999999999E-3</v>
      </c>
      <c r="G413" s="202">
        <v>0.59</v>
      </c>
      <c r="H413" s="203">
        <v>1.5</v>
      </c>
      <c r="I413" s="202">
        <v>0</v>
      </c>
      <c r="J413" s="250">
        <f>'.'!H410</f>
        <v>5.9400000000000002E-4</v>
      </c>
      <c r="K413" s="205" t="e">
        <f>IF(#REF!&gt;0,#REF!,0)</f>
        <v>#REF!</v>
      </c>
      <c r="L413" s="205" t="e">
        <f>IF(K413&gt;0,1,0)</f>
        <v>#REF!</v>
      </c>
      <c r="M413" s="205" t="e">
        <f>IF(#REF!&gt;0,#REF!,0)</f>
        <v>#REF!</v>
      </c>
      <c r="N413" s="205" t="e">
        <f>IF(M413&gt;0,1,0)</f>
        <v>#REF!</v>
      </c>
      <c r="O413" s="212">
        <f t="shared" si="200"/>
        <v>6.0599999999999988E-4</v>
      </c>
      <c r="P413" s="206"/>
    </row>
    <row r="414" spans="1:16" ht="12.75" x14ac:dyDescent="0.2">
      <c r="A414" s="224" t="s">
        <v>426</v>
      </c>
      <c r="B414" s="200" t="str">
        <f>IF(D414+G414&gt;0,B413,"")</f>
        <v/>
      </c>
      <c r="C414" s="203" t="str">
        <f>IF(G414+I414&gt;0,C413,"")</f>
        <v/>
      </c>
      <c r="D414" s="204">
        <v>7</v>
      </c>
      <c r="E414" s="210">
        <v>0</v>
      </c>
      <c r="F414" s="248">
        <f>'.'!AY411</f>
        <v>0</v>
      </c>
      <c r="G414" s="202">
        <v>0</v>
      </c>
      <c r="H414" s="203">
        <v>1.1000000000000001</v>
      </c>
      <c r="I414" s="202">
        <v>0</v>
      </c>
      <c r="J414" s="250">
        <f>'.'!H411</f>
        <v>0</v>
      </c>
      <c r="K414" s="205" t="e">
        <f>IF(#REF!&gt;0,#REF!,0)</f>
        <v>#REF!</v>
      </c>
      <c r="L414" s="205" t="e">
        <f t="shared" ref="L414:L416" si="205">IF(K414&gt;0,1,0)</f>
        <v>#REF!</v>
      </c>
      <c r="M414" s="205" t="e">
        <f>IF(#REF!&gt;0,#REF!,0)</f>
        <v>#REF!</v>
      </c>
      <c r="N414" s="205" t="e">
        <f t="shared" ref="N414:N416" si="206">IF(M414&gt;0,1,0)</f>
        <v>#REF!</v>
      </c>
      <c r="O414" s="212">
        <f t="shared" si="200"/>
        <v>0</v>
      </c>
      <c r="P414" s="206"/>
    </row>
    <row r="415" spans="1:16" ht="12.75" x14ac:dyDescent="0.2">
      <c r="A415" s="224" t="s">
        <v>426</v>
      </c>
      <c r="B415" s="200" t="str">
        <f>IF(D415+G415&gt;0,B413,"")</f>
        <v/>
      </c>
      <c r="C415" s="203" t="str">
        <f>IF(G415+I415&gt;0,C413,"")</f>
        <v/>
      </c>
      <c r="D415" s="204">
        <f>D414</f>
        <v>7</v>
      </c>
      <c r="E415" s="210">
        <v>0</v>
      </c>
      <c r="F415" s="248">
        <f>'.'!AY412</f>
        <v>0</v>
      </c>
      <c r="G415" s="202">
        <v>0</v>
      </c>
      <c r="H415" s="203">
        <v>1.5</v>
      </c>
      <c r="I415" s="202">
        <v>0</v>
      </c>
      <c r="J415" s="250">
        <f>'.'!H412</f>
        <v>0</v>
      </c>
      <c r="K415" s="205" t="e">
        <f>IF(#REF!&gt;0,#REF!,0)</f>
        <v>#REF!</v>
      </c>
      <c r="L415" s="205" t="e">
        <f t="shared" si="205"/>
        <v>#REF!</v>
      </c>
      <c r="M415" s="205" t="e">
        <f>IF(#REF!&gt;0,#REF!,0)</f>
        <v>#REF!</v>
      </c>
      <c r="N415" s="205" t="e">
        <f t="shared" si="206"/>
        <v>#REF!</v>
      </c>
      <c r="O415" s="212">
        <f t="shared" si="200"/>
        <v>0</v>
      </c>
      <c r="P415" s="206"/>
    </row>
    <row r="416" spans="1:16" ht="12.75" x14ac:dyDescent="0.2">
      <c r="A416" s="224" t="s">
        <v>426</v>
      </c>
      <c r="B416" s="200" t="str">
        <f>IF(D416+G416&gt;0,B413,"")</f>
        <v/>
      </c>
      <c r="C416" s="203" t="str">
        <f>IF(G416+I416&gt;0,C413,"")</f>
        <v/>
      </c>
      <c r="D416" s="204">
        <f>D414</f>
        <v>7</v>
      </c>
      <c r="E416" s="210">
        <v>0</v>
      </c>
      <c r="F416" s="248">
        <f>'.'!AY413</f>
        <v>0</v>
      </c>
      <c r="G416" s="202">
        <v>0</v>
      </c>
      <c r="H416" s="203">
        <v>1.1000000000000001</v>
      </c>
      <c r="I416" s="202">
        <v>0</v>
      </c>
      <c r="J416" s="250">
        <f>'.'!H413</f>
        <v>0</v>
      </c>
      <c r="K416" s="205" t="e">
        <f>IF(#REF!&gt;0,#REF!,0)</f>
        <v>#REF!</v>
      </c>
      <c r="L416" s="205" t="e">
        <f t="shared" si="205"/>
        <v>#REF!</v>
      </c>
      <c r="M416" s="205" t="e">
        <f>IF(#REF!&gt;0,#REF!,0)</f>
        <v>#REF!</v>
      </c>
      <c r="N416" s="205" t="e">
        <f t="shared" si="206"/>
        <v>#REF!</v>
      </c>
      <c r="O416" s="212">
        <f t="shared" si="200"/>
        <v>0</v>
      </c>
      <c r="P416" s="206"/>
    </row>
    <row r="417" spans="1:16" ht="12.75" x14ac:dyDescent="0.2">
      <c r="A417" s="224" t="s">
        <v>426</v>
      </c>
      <c r="B417" s="200" t="s">
        <v>46</v>
      </c>
      <c r="C417" s="203" t="s">
        <v>235</v>
      </c>
      <c r="D417" s="204">
        <f>D418</f>
        <v>7</v>
      </c>
      <c r="E417" s="210">
        <v>0.6</v>
      </c>
      <c r="F417" s="248">
        <f>'.'!AY414</f>
        <v>8.0000000000000004E-4</v>
      </c>
      <c r="G417" s="202">
        <v>0.126</v>
      </c>
      <c r="H417" s="203">
        <v>1.5</v>
      </c>
      <c r="I417" s="202">
        <v>0</v>
      </c>
      <c r="J417" s="250">
        <f>'.'!H414</f>
        <v>2.5500000000000002E-4</v>
      </c>
      <c r="K417" s="205" t="e">
        <f>IF(#REF!&gt;0,#REF!,0)</f>
        <v>#REF!</v>
      </c>
      <c r="L417" s="205" t="e">
        <f>IF(K417&gt;0,1,0)</f>
        <v>#REF!</v>
      </c>
      <c r="M417" s="205" t="e">
        <f>IF(#REF!&gt;0,#REF!,0)</f>
        <v>#REF!</v>
      </c>
      <c r="N417" s="205" t="e">
        <f>IF(M417&gt;0,1,0)</f>
        <v>#REF!</v>
      </c>
      <c r="O417" s="212">
        <f t="shared" si="200"/>
        <v>5.4500000000000002E-4</v>
      </c>
      <c r="P417" s="206"/>
    </row>
    <row r="418" spans="1:16" ht="12.75" x14ac:dyDescent="0.2">
      <c r="A418" s="224" t="s">
        <v>426</v>
      </c>
      <c r="B418" s="200" t="str">
        <f>IF(D418+G418&gt;0,B417,"")</f>
        <v/>
      </c>
      <c r="C418" s="203" t="str">
        <f>IF(G418+I418&gt;0,C417,"")</f>
        <v/>
      </c>
      <c r="D418" s="204">
        <v>7</v>
      </c>
      <c r="E418" s="210">
        <v>0</v>
      </c>
      <c r="F418" s="248">
        <f>'.'!AY415</f>
        <v>0</v>
      </c>
      <c r="G418" s="202">
        <v>0</v>
      </c>
      <c r="H418" s="203">
        <v>1.1000000000000001</v>
      </c>
      <c r="I418" s="202">
        <v>0</v>
      </c>
      <c r="J418" s="250">
        <f>'.'!H415</f>
        <v>0</v>
      </c>
      <c r="K418" s="205" t="e">
        <f>IF(#REF!&gt;0,#REF!,0)</f>
        <v>#REF!</v>
      </c>
      <c r="L418" s="205" t="e">
        <f t="shared" ref="L418:L420" si="207">IF(K418&gt;0,1,0)</f>
        <v>#REF!</v>
      </c>
      <c r="M418" s="205" t="e">
        <f>IF(#REF!&gt;0,#REF!,0)</f>
        <v>#REF!</v>
      </c>
      <c r="N418" s="205" t="e">
        <f t="shared" ref="N418:N420" si="208">IF(M418&gt;0,1,0)</f>
        <v>#REF!</v>
      </c>
      <c r="O418" s="212">
        <f t="shared" si="200"/>
        <v>0</v>
      </c>
      <c r="P418" s="206"/>
    </row>
    <row r="419" spans="1:16" ht="12.75" x14ac:dyDescent="0.2">
      <c r="A419" s="224" t="s">
        <v>426</v>
      </c>
      <c r="B419" s="200" t="str">
        <f>IF(D419+G419&gt;0,B417,"")</f>
        <v/>
      </c>
      <c r="C419" s="203" t="str">
        <f>IF(G419+I419&gt;0,C417,"")</f>
        <v/>
      </c>
      <c r="D419" s="204">
        <f>D418</f>
        <v>7</v>
      </c>
      <c r="E419" s="210">
        <v>0</v>
      </c>
      <c r="F419" s="248">
        <f>'.'!AY416</f>
        <v>0</v>
      </c>
      <c r="G419" s="202">
        <v>0</v>
      </c>
      <c r="H419" s="203">
        <v>1.5</v>
      </c>
      <c r="I419" s="202">
        <v>0</v>
      </c>
      <c r="J419" s="250">
        <f>'.'!H416</f>
        <v>0</v>
      </c>
      <c r="K419" s="205" t="e">
        <f>IF(#REF!&gt;0,#REF!,0)</f>
        <v>#REF!</v>
      </c>
      <c r="L419" s="205" t="e">
        <f t="shared" si="207"/>
        <v>#REF!</v>
      </c>
      <c r="M419" s="205" t="e">
        <f>IF(#REF!&gt;0,#REF!,0)</f>
        <v>#REF!</v>
      </c>
      <c r="N419" s="205" t="e">
        <f t="shared" si="208"/>
        <v>#REF!</v>
      </c>
      <c r="O419" s="212">
        <f t="shared" si="200"/>
        <v>0</v>
      </c>
      <c r="P419" s="206"/>
    </row>
    <row r="420" spans="1:16" ht="12.75" x14ac:dyDescent="0.2">
      <c r="A420" s="224" t="s">
        <v>426</v>
      </c>
      <c r="B420" s="200" t="str">
        <f>IF(D420+G420&gt;0,B417,"")</f>
        <v/>
      </c>
      <c r="C420" s="203" t="str">
        <f>IF(G420+I420&gt;0,C417,"")</f>
        <v/>
      </c>
      <c r="D420" s="204">
        <f>D418</f>
        <v>7</v>
      </c>
      <c r="E420" s="210">
        <v>0</v>
      </c>
      <c r="F420" s="248">
        <f>'.'!AY417</f>
        <v>0</v>
      </c>
      <c r="G420" s="202">
        <v>0</v>
      </c>
      <c r="H420" s="203">
        <v>1.1000000000000001</v>
      </c>
      <c r="I420" s="202">
        <v>0</v>
      </c>
      <c r="J420" s="250">
        <f>'.'!H417</f>
        <v>0</v>
      </c>
      <c r="K420" s="205" t="e">
        <f>IF(#REF!&gt;0,#REF!,0)</f>
        <v>#REF!</v>
      </c>
      <c r="L420" s="205" t="e">
        <f t="shared" si="207"/>
        <v>#REF!</v>
      </c>
      <c r="M420" s="205" t="e">
        <f>IF(#REF!&gt;0,#REF!,0)</f>
        <v>#REF!</v>
      </c>
      <c r="N420" s="205" t="e">
        <f t="shared" si="208"/>
        <v>#REF!</v>
      </c>
      <c r="O420" s="212">
        <f t="shared" si="200"/>
        <v>0</v>
      </c>
      <c r="P420" s="206"/>
    </row>
    <row r="421" spans="1:16" ht="12.75" x14ac:dyDescent="0.2">
      <c r="A421" s="224" t="s">
        <v>426</v>
      </c>
      <c r="B421" s="200" t="s">
        <v>46</v>
      </c>
      <c r="C421" s="203" t="s">
        <v>237</v>
      </c>
      <c r="D421" s="204">
        <f>D422</f>
        <v>7</v>
      </c>
      <c r="E421" s="210">
        <v>0.7</v>
      </c>
      <c r="F421" s="248">
        <f>'.'!AY418</f>
        <v>8.9999999999999998E-4</v>
      </c>
      <c r="G421" s="202">
        <v>0.37</v>
      </c>
      <c r="H421" s="203">
        <v>1.5</v>
      </c>
      <c r="I421" s="202">
        <v>0</v>
      </c>
      <c r="J421" s="250">
        <f>'.'!H418</f>
        <v>2.0799999999999999E-4</v>
      </c>
      <c r="K421" s="205" t="e">
        <f>IF(#REF!&gt;0,#REF!,0)</f>
        <v>#REF!</v>
      </c>
      <c r="L421" s="205" t="e">
        <f>IF(K421&gt;0,1,0)</f>
        <v>#REF!</v>
      </c>
      <c r="M421" s="205" t="e">
        <f>IF(#REF!&gt;0,#REF!,0)</f>
        <v>#REF!</v>
      </c>
      <c r="N421" s="205" t="e">
        <f>IF(M421&gt;0,1,0)</f>
        <v>#REF!</v>
      </c>
      <c r="O421" s="212">
        <f t="shared" si="200"/>
        <v>6.9200000000000002E-4</v>
      </c>
      <c r="P421" s="206"/>
    </row>
    <row r="422" spans="1:16" ht="12.75" x14ac:dyDescent="0.2">
      <c r="A422" s="224" t="s">
        <v>426</v>
      </c>
      <c r="B422" s="200" t="str">
        <f>IF(D422+G422&gt;0,B421,"")</f>
        <v/>
      </c>
      <c r="C422" s="203" t="str">
        <f>IF(G422+I422&gt;0,C421,"")</f>
        <v/>
      </c>
      <c r="D422" s="204">
        <v>7</v>
      </c>
      <c r="E422" s="210">
        <v>0</v>
      </c>
      <c r="F422" s="248">
        <f>'.'!AY419</f>
        <v>0</v>
      </c>
      <c r="G422" s="202">
        <v>0</v>
      </c>
      <c r="H422" s="203">
        <v>1.1000000000000001</v>
      </c>
      <c r="I422" s="202">
        <v>0</v>
      </c>
      <c r="J422" s="250">
        <f>'.'!H419</f>
        <v>0</v>
      </c>
      <c r="K422" s="205" t="e">
        <f>IF(#REF!&gt;0,#REF!,0)</f>
        <v>#REF!</v>
      </c>
      <c r="L422" s="205" t="e">
        <f t="shared" ref="L422:L424" si="209">IF(K422&gt;0,1,0)</f>
        <v>#REF!</v>
      </c>
      <c r="M422" s="205" t="e">
        <f>IF(#REF!&gt;0,#REF!,0)</f>
        <v>#REF!</v>
      </c>
      <c r="N422" s="205" t="e">
        <f t="shared" ref="N422:N424" si="210">IF(M422&gt;0,1,0)</f>
        <v>#REF!</v>
      </c>
      <c r="O422" s="212">
        <f t="shared" si="200"/>
        <v>0</v>
      </c>
      <c r="P422" s="206"/>
    </row>
    <row r="423" spans="1:16" ht="12.75" x14ac:dyDescent="0.2">
      <c r="A423" s="224" t="s">
        <v>426</v>
      </c>
      <c r="B423" s="200" t="str">
        <f>IF(D423+G423&gt;0,B421,"")</f>
        <v/>
      </c>
      <c r="C423" s="203" t="str">
        <f>IF(G423+I423&gt;0,C421,"")</f>
        <v/>
      </c>
      <c r="D423" s="204">
        <f>D422</f>
        <v>7</v>
      </c>
      <c r="E423" s="210">
        <v>0</v>
      </c>
      <c r="F423" s="248">
        <f>'.'!AY420</f>
        <v>0</v>
      </c>
      <c r="G423" s="202">
        <v>0</v>
      </c>
      <c r="H423" s="203">
        <v>1.5</v>
      </c>
      <c r="I423" s="202">
        <v>0</v>
      </c>
      <c r="J423" s="250">
        <f>'.'!H420</f>
        <v>0</v>
      </c>
      <c r="K423" s="205" t="e">
        <f>IF(#REF!&gt;0,#REF!,0)</f>
        <v>#REF!</v>
      </c>
      <c r="L423" s="205" t="e">
        <f t="shared" si="209"/>
        <v>#REF!</v>
      </c>
      <c r="M423" s="205" t="e">
        <f>IF(#REF!&gt;0,#REF!,0)</f>
        <v>#REF!</v>
      </c>
      <c r="N423" s="205" t="e">
        <f t="shared" si="210"/>
        <v>#REF!</v>
      </c>
      <c r="O423" s="212">
        <f t="shared" si="200"/>
        <v>0</v>
      </c>
      <c r="P423" s="206"/>
    </row>
    <row r="424" spans="1:16" ht="12.75" x14ac:dyDescent="0.2">
      <c r="A424" s="224" t="s">
        <v>426</v>
      </c>
      <c r="B424" s="200" t="str">
        <f>IF(D424+G424&gt;0,B421,"")</f>
        <v/>
      </c>
      <c r="C424" s="203" t="str">
        <f>IF(G424+I424&gt;0,C421,"")</f>
        <v/>
      </c>
      <c r="D424" s="204">
        <f>D422</f>
        <v>7</v>
      </c>
      <c r="E424" s="210">
        <v>0</v>
      </c>
      <c r="F424" s="248">
        <f>'.'!AY421</f>
        <v>0</v>
      </c>
      <c r="G424" s="202">
        <v>0</v>
      </c>
      <c r="H424" s="203">
        <v>1.1000000000000001</v>
      </c>
      <c r="I424" s="202">
        <v>0</v>
      </c>
      <c r="J424" s="250">
        <f>'.'!H421</f>
        <v>0</v>
      </c>
      <c r="K424" s="205" t="e">
        <f>IF(#REF!&gt;0,#REF!,0)</f>
        <v>#REF!</v>
      </c>
      <c r="L424" s="205" t="e">
        <f t="shared" si="209"/>
        <v>#REF!</v>
      </c>
      <c r="M424" s="205" t="e">
        <f>IF(#REF!&gt;0,#REF!,0)</f>
        <v>#REF!</v>
      </c>
      <c r="N424" s="205" t="e">
        <f t="shared" si="210"/>
        <v>#REF!</v>
      </c>
      <c r="O424" s="212">
        <f t="shared" si="200"/>
        <v>0</v>
      </c>
      <c r="P424" s="206"/>
    </row>
    <row r="425" spans="1:16" ht="12.75" x14ac:dyDescent="0.2">
      <c r="A425" s="224" t="s">
        <v>426</v>
      </c>
      <c r="B425" s="200" t="s">
        <v>46</v>
      </c>
      <c r="C425" s="203" t="s">
        <v>239</v>
      </c>
      <c r="D425" s="204">
        <f>D426</f>
        <v>6</v>
      </c>
      <c r="E425" s="210">
        <v>1</v>
      </c>
      <c r="F425" s="248">
        <f>'.'!AY422</f>
        <v>1.5E-3</v>
      </c>
      <c r="G425" s="202">
        <v>0.79600000000000004</v>
      </c>
      <c r="H425" s="203">
        <v>1.5</v>
      </c>
      <c r="I425" s="202">
        <v>0</v>
      </c>
      <c r="J425" s="250">
        <f>'.'!H422</f>
        <v>9.2200000000000008E-4</v>
      </c>
      <c r="K425" s="205" t="e">
        <f>IF(#REF!&gt;0,#REF!,0)</f>
        <v>#REF!</v>
      </c>
      <c r="L425" s="205" t="e">
        <f>IF(K425&gt;0,1,0)</f>
        <v>#REF!</v>
      </c>
      <c r="M425" s="205" t="e">
        <f>IF(#REF!&gt;0,#REF!,0)</f>
        <v>#REF!</v>
      </c>
      <c r="N425" s="205" t="e">
        <f>IF(M425&gt;0,1,0)</f>
        <v>#REF!</v>
      </c>
      <c r="O425" s="212">
        <f t="shared" si="200"/>
        <v>5.7799999999999995E-4</v>
      </c>
      <c r="P425" s="206"/>
    </row>
    <row r="426" spans="1:16" ht="12.75" x14ac:dyDescent="0.2">
      <c r="A426" s="224" t="s">
        <v>426</v>
      </c>
      <c r="B426" s="200" t="str">
        <f>IF(D426+G426&gt;0,B425,"")</f>
        <v/>
      </c>
      <c r="C426" s="203" t="str">
        <f>IF(G426+I426&gt;0,C425,"")</f>
        <v/>
      </c>
      <c r="D426" s="204">
        <v>6</v>
      </c>
      <c r="E426" s="210">
        <v>0</v>
      </c>
      <c r="F426" s="248">
        <f>'.'!AY423</f>
        <v>0</v>
      </c>
      <c r="G426" s="202">
        <v>0</v>
      </c>
      <c r="H426" s="203">
        <v>1.1000000000000001</v>
      </c>
      <c r="I426" s="202">
        <v>0</v>
      </c>
      <c r="J426" s="250">
        <f>'.'!H423</f>
        <v>0</v>
      </c>
      <c r="K426" s="205" t="e">
        <f>IF(#REF!&gt;0,#REF!,0)</f>
        <v>#REF!</v>
      </c>
      <c r="L426" s="205" t="e">
        <f t="shared" ref="L426:L428" si="211">IF(K426&gt;0,1,0)</f>
        <v>#REF!</v>
      </c>
      <c r="M426" s="205" t="e">
        <f>IF(#REF!&gt;0,#REF!,0)</f>
        <v>#REF!</v>
      </c>
      <c r="N426" s="205" t="e">
        <f t="shared" ref="N426:N428" si="212">IF(M426&gt;0,1,0)</f>
        <v>#REF!</v>
      </c>
      <c r="O426" s="212">
        <f t="shared" si="200"/>
        <v>0</v>
      </c>
      <c r="P426" s="206"/>
    </row>
    <row r="427" spans="1:16" ht="12.75" x14ac:dyDescent="0.2">
      <c r="A427" s="224" t="s">
        <v>426</v>
      </c>
      <c r="B427" s="200" t="str">
        <f>IF(D427+G427&gt;0,B425,"")</f>
        <v/>
      </c>
      <c r="C427" s="203" t="str">
        <f>IF(G427+I427&gt;0,C425,"")</f>
        <v/>
      </c>
      <c r="D427" s="204">
        <f>D426</f>
        <v>6</v>
      </c>
      <c r="E427" s="210">
        <v>0</v>
      </c>
      <c r="F427" s="248">
        <f>'.'!AY424</f>
        <v>0</v>
      </c>
      <c r="G427" s="202">
        <v>0</v>
      </c>
      <c r="H427" s="203">
        <v>1.5</v>
      </c>
      <c r="I427" s="202">
        <v>0</v>
      </c>
      <c r="J427" s="250">
        <f>'.'!H424</f>
        <v>0</v>
      </c>
      <c r="K427" s="205" t="e">
        <f>IF(#REF!&gt;0,#REF!,0)</f>
        <v>#REF!</v>
      </c>
      <c r="L427" s="205" t="e">
        <f t="shared" si="211"/>
        <v>#REF!</v>
      </c>
      <c r="M427" s="205" t="e">
        <f>IF(#REF!&gt;0,#REF!,0)</f>
        <v>#REF!</v>
      </c>
      <c r="N427" s="205" t="e">
        <f t="shared" si="212"/>
        <v>#REF!</v>
      </c>
      <c r="O427" s="212">
        <f t="shared" si="200"/>
        <v>0</v>
      </c>
      <c r="P427" s="206"/>
    </row>
    <row r="428" spans="1:16" ht="12.75" x14ac:dyDescent="0.2">
      <c r="A428" s="224" t="s">
        <v>426</v>
      </c>
      <c r="B428" s="200" t="str">
        <f>IF(D428+G428&gt;0,B425,"")</f>
        <v/>
      </c>
      <c r="C428" s="203" t="str">
        <f>IF(G428+I428&gt;0,C425,"")</f>
        <v/>
      </c>
      <c r="D428" s="204">
        <f>D426</f>
        <v>6</v>
      </c>
      <c r="E428" s="210">
        <v>0</v>
      </c>
      <c r="F428" s="248">
        <f>'.'!AY425</f>
        <v>0</v>
      </c>
      <c r="G428" s="202">
        <v>0</v>
      </c>
      <c r="H428" s="203">
        <v>1.1000000000000001</v>
      </c>
      <c r="I428" s="202">
        <v>0</v>
      </c>
      <c r="J428" s="250">
        <f>'.'!H425</f>
        <v>0</v>
      </c>
      <c r="K428" s="205" t="e">
        <f>IF(#REF!&gt;0,#REF!,0)</f>
        <v>#REF!</v>
      </c>
      <c r="L428" s="205" t="e">
        <f t="shared" si="211"/>
        <v>#REF!</v>
      </c>
      <c r="M428" s="205" t="e">
        <f>IF(#REF!&gt;0,#REF!,0)</f>
        <v>#REF!</v>
      </c>
      <c r="N428" s="205" t="e">
        <f t="shared" si="212"/>
        <v>#REF!</v>
      </c>
      <c r="O428" s="212">
        <f t="shared" si="200"/>
        <v>0</v>
      </c>
      <c r="P428" s="206"/>
    </row>
    <row r="429" spans="1:16" ht="12.75" x14ac:dyDescent="0.2">
      <c r="A429" s="224" t="s">
        <v>426</v>
      </c>
      <c r="B429" s="200" t="s">
        <v>46</v>
      </c>
      <c r="C429" s="203" t="s">
        <v>241</v>
      </c>
      <c r="D429" s="204">
        <f>D430</f>
        <v>6</v>
      </c>
      <c r="E429" s="210">
        <v>1.2</v>
      </c>
      <c r="F429" s="248">
        <f>'.'!AY426</f>
        <v>1.6000000000000001E-3</v>
      </c>
      <c r="G429" s="202">
        <v>0.8</v>
      </c>
      <c r="H429" s="203">
        <v>1.5</v>
      </c>
      <c r="I429" s="202">
        <v>0</v>
      </c>
      <c r="J429" s="250">
        <f>'.'!H426</f>
        <v>9.2500000000000004E-4</v>
      </c>
      <c r="K429" s="205" t="e">
        <f>IF(#REF!&gt;0,#REF!,0)</f>
        <v>#REF!</v>
      </c>
      <c r="L429" s="205" t="e">
        <f>IF(K429&gt;0,1,0)</f>
        <v>#REF!</v>
      </c>
      <c r="M429" s="205" t="e">
        <f>IF(#REF!&gt;0,#REF!,0)</f>
        <v>#REF!</v>
      </c>
      <c r="N429" s="205" t="e">
        <f>IF(M429&gt;0,1,0)</f>
        <v>#REF!</v>
      </c>
      <c r="O429" s="212">
        <f t="shared" si="200"/>
        <v>6.7500000000000004E-4</v>
      </c>
      <c r="P429" s="206"/>
    </row>
    <row r="430" spans="1:16" ht="12.75" x14ac:dyDescent="0.2">
      <c r="A430" s="224" t="s">
        <v>426</v>
      </c>
      <c r="B430" s="200" t="str">
        <f>IF(D430+G430&gt;0,B429,"")</f>
        <v/>
      </c>
      <c r="C430" s="203" t="str">
        <f>IF(G430+I430&gt;0,C429,"")</f>
        <v/>
      </c>
      <c r="D430" s="204">
        <v>6</v>
      </c>
      <c r="E430" s="210">
        <v>0</v>
      </c>
      <c r="F430" s="248">
        <f>'.'!AY427</f>
        <v>0</v>
      </c>
      <c r="G430" s="202">
        <v>0</v>
      </c>
      <c r="H430" s="203">
        <v>1.1000000000000001</v>
      </c>
      <c r="I430" s="202">
        <v>0</v>
      </c>
      <c r="J430" s="250">
        <f>'.'!H427</f>
        <v>0</v>
      </c>
      <c r="K430" s="205" t="e">
        <f>IF(#REF!&gt;0,#REF!,0)</f>
        <v>#REF!</v>
      </c>
      <c r="L430" s="205" t="e">
        <f t="shared" ref="L430:L432" si="213">IF(K430&gt;0,1,0)</f>
        <v>#REF!</v>
      </c>
      <c r="M430" s="205" t="e">
        <f>IF(#REF!&gt;0,#REF!,0)</f>
        <v>#REF!</v>
      </c>
      <c r="N430" s="205" t="e">
        <f t="shared" ref="N430:N432" si="214">IF(M430&gt;0,1,0)</f>
        <v>#REF!</v>
      </c>
      <c r="O430" s="212">
        <f t="shared" si="200"/>
        <v>0</v>
      </c>
      <c r="P430" s="206"/>
    </row>
    <row r="431" spans="1:16" ht="12.75" x14ac:dyDescent="0.2">
      <c r="A431" s="224" t="s">
        <v>426</v>
      </c>
      <c r="B431" s="200" t="str">
        <f>IF(D431+G431&gt;0,B429,"")</f>
        <v/>
      </c>
      <c r="C431" s="203" t="str">
        <f>IF(G431+I431&gt;0,C429,"")</f>
        <v/>
      </c>
      <c r="D431" s="204">
        <f>D430</f>
        <v>6</v>
      </c>
      <c r="E431" s="210">
        <v>0</v>
      </c>
      <c r="F431" s="248">
        <f>'.'!AY428</f>
        <v>0</v>
      </c>
      <c r="G431" s="202">
        <v>0</v>
      </c>
      <c r="H431" s="203">
        <v>1.5</v>
      </c>
      <c r="I431" s="202">
        <v>0</v>
      </c>
      <c r="J431" s="250">
        <f>'.'!H428</f>
        <v>0</v>
      </c>
      <c r="K431" s="205" t="e">
        <f>IF(#REF!&gt;0,#REF!,0)</f>
        <v>#REF!</v>
      </c>
      <c r="L431" s="205" t="e">
        <f t="shared" si="213"/>
        <v>#REF!</v>
      </c>
      <c r="M431" s="205" t="e">
        <f>IF(#REF!&gt;0,#REF!,0)</f>
        <v>#REF!</v>
      </c>
      <c r="N431" s="205" t="e">
        <f t="shared" si="214"/>
        <v>#REF!</v>
      </c>
      <c r="O431" s="212">
        <f t="shared" si="200"/>
        <v>0</v>
      </c>
      <c r="P431" s="206"/>
    </row>
    <row r="432" spans="1:16" ht="12.75" x14ac:dyDescent="0.2">
      <c r="A432" s="224" t="s">
        <v>426</v>
      </c>
      <c r="B432" s="200" t="str">
        <f>IF(D432+G432&gt;0,B429,"")</f>
        <v/>
      </c>
      <c r="C432" s="203" t="str">
        <f>IF(G432+I432&gt;0,C429,"")</f>
        <v/>
      </c>
      <c r="D432" s="204">
        <f>D430</f>
        <v>6</v>
      </c>
      <c r="E432" s="210">
        <v>0</v>
      </c>
      <c r="F432" s="248">
        <f>'.'!AY429</f>
        <v>0</v>
      </c>
      <c r="G432" s="202">
        <v>0</v>
      </c>
      <c r="H432" s="203">
        <v>1.1000000000000001</v>
      </c>
      <c r="I432" s="202">
        <v>0</v>
      </c>
      <c r="J432" s="250">
        <f>'.'!H429</f>
        <v>0</v>
      </c>
      <c r="K432" s="205" t="e">
        <f>IF(#REF!&gt;0,#REF!,0)</f>
        <v>#REF!</v>
      </c>
      <c r="L432" s="205" t="e">
        <f t="shared" si="213"/>
        <v>#REF!</v>
      </c>
      <c r="M432" s="205" t="e">
        <f>IF(#REF!&gt;0,#REF!,0)</f>
        <v>#REF!</v>
      </c>
      <c r="N432" s="205" t="e">
        <f t="shared" si="214"/>
        <v>#REF!</v>
      </c>
      <c r="O432" s="212">
        <f t="shared" si="200"/>
        <v>0</v>
      </c>
      <c r="P432" s="206"/>
    </row>
    <row r="433" spans="1:16" ht="12.75" x14ac:dyDescent="0.2">
      <c r="A433" s="224" t="s">
        <v>426</v>
      </c>
      <c r="B433" s="200" t="s">
        <v>46</v>
      </c>
      <c r="C433" s="203" t="s">
        <v>243</v>
      </c>
      <c r="D433" s="204">
        <f>D434</f>
        <v>6</v>
      </c>
      <c r="E433" s="210">
        <v>1.2</v>
      </c>
      <c r="F433" s="248">
        <f>'.'!AY430</f>
        <v>2E-3</v>
      </c>
      <c r="G433" s="202">
        <v>1.2</v>
      </c>
      <c r="H433" s="203">
        <v>1.5</v>
      </c>
      <c r="I433" s="202">
        <v>0</v>
      </c>
      <c r="J433" s="250">
        <f>'.'!H430</f>
        <v>2E-3</v>
      </c>
      <c r="K433" s="205" t="e">
        <f>IF(#REF!&gt;0,#REF!,0)</f>
        <v>#REF!</v>
      </c>
      <c r="L433" s="205" t="e">
        <f>IF(K433&gt;0,1,0)</f>
        <v>#REF!</v>
      </c>
      <c r="M433" s="205" t="e">
        <f>IF(#REF!&gt;0,#REF!,0)</f>
        <v>#REF!</v>
      </c>
      <c r="N433" s="205" t="e">
        <f>IF(M433&gt;0,1,0)</f>
        <v>#REF!</v>
      </c>
      <c r="O433" s="212">
        <f t="shared" si="200"/>
        <v>0</v>
      </c>
      <c r="P433" s="206"/>
    </row>
    <row r="434" spans="1:16" ht="12.75" x14ac:dyDescent="0.2">
      <c r="A434" s="224" t="s">
        <v>426</v>
      </c>
      <c r="B434" s="200" t="str">
        <f>IF(D434+G434&gt;0,B433,"")</f>
        <v/>
      </c>
      <c r="C434" s="203" t="str">
        <f>IF(G434+I434&gt;0,C433,"")</f>
        <v/>
      </c>
      <c r="D434" s="204">
        <v>6</v>
      </c>
      <c r="E434" s="210">
        <v>0</v>
      </c>
      <c r="F434" s="248">
        <f>'.'!AY431</f>
        <v>0</v>
      </c>
      <c r="G434" s="202">
        <v>0</v>
      </c>
      <c r="H434" s="203">
        <v>1.1000000000000001</v>
      </c>
      <c r="I434" s="202">
        <v>0</v>
      </c>
      <c r="J434" s="250">
        <f>'.'!H431</f>
        <v>0</v>
      </c>
      <c r="K434" s="205" t="e">
        <f>IF(#REF!&gt;0,#REF!,0)</f>
        <v>#REF!</v>
      </c>
      <c r="L434" s="205" t="e">
        <f t="shared" ref="L434:L436" si="215">IF(K434&gt;0,1,0)</f>
        <v>#REF!</v>
      </c>
      <c r="M434" s="205" t="e">
        <f>IF(#REF!&gt;0,#REF!,0)</f>
        <v>#REF!</v>
      </c>
      <c r="N434" s="205" t="e">
        <f t="shared" ref="N434:N436" si="216">IF(M434&gt;0,1,0)</f>
        <v>#REF!</v>
      </c>
      <c r="O434" s="212">
        <f t="shared" si="200"/>
        <v>0</v>
      </c>
      <c r="P434" s="206"/>
    </row>
    <row r="435" spans="1:16" ht="12.75" x14ac:dyDescent="0.2">
      <c r="A435" s="224" t="s">
        <v>426</v>
      </c>
      <c r="B435" s="200" t="str">
        <f>IF(D435+G435&gt;0,B433,"")</f>
        <v/>
      </c>
      <c r="C435" s="203" t="str">
        <f>IF(G435+I435&gt;0,C433,"")</f>
        <v/>
      </c>
      <c r="D435" s="204">
        <f>D434</f>
        <v>6</v>
      </c>
      <c r="E435" s="210">
        <v>0</v>
      </c>
      <c r="F435" s="248">
        <f>'.'!AY432</f>
        <v>0</v>
      </c>
      <c r="G435" s="202">
        <v>0</v>
      </c>
      <c r="H435" s="203">
        <v>1.5</v>
      </c>
      <c r="I435" s="202">
        <v>0</v>
      </c>
      <c r="J435" s="250">
        <f>'.'!H432</f>
        <v>0</v>
      </c>
      <c r="K435" s="205" t="e">
        <f>IF(#REF!&gt;0,#REF!,0)</f>
        <v>#REF!</v>
      </c>
      <c r="L435" s="205" t="e">
        <f t="shared" si="215"/>
        <v>#REF!</v>
      </c>
      <c r="M435" s="205" t="e">
        <f>IF(#REF!&gt;0,#REF!,0)</f>
        <v>#REF!</v>
      </c>
      <c r="N435" s="205" t="e">
        <f t="shared" si="216"/>
        <v>#REF!</v>
      </c>
      <c r="O435" s="212">
        <f t="shared" si="200"/>
        <v>0</v>
      </c>
      <c r="P435" s="206"/>
    </row>
    <row r="436" spans="1:16" ht="12.75" x14ac:dyDescent="0.2">
      <c r="A436" s="224" t="s">
        <v>426</v>
      </c>
      <c r="B436" s="200" t="str">
        <f>IF(D436+G436&gt;0,B433,"")</f>
        <v/>
      </c>
      <c r="C436" s="203" t="str">
        <f>IF(G436+I436&gt;0,C433,"")</f>
        <v/>
      </c>
      <c r="D436" s="204">
        <f>D434</f>
        <v>6</v>
      </c>
      <c r="E436" s="210">
        <v>0</v>
      </c>
      <c r="F436" s="248">
        <f>'.'!AY433</f>
        <v>0</v>
      </c>
      <c r="G436" s="202">
        <v>0</v>
      </c>
      <c r="H436" s="203">
        <v>1.1000000000000001</v>
      </c>
      <c r="I436" s="202">
        <v>0</v>
      </c>
      <c r="J436" s="250">
        <f>'.'!H433</f>
        <v>0</v>
      </c>
      <c r="K436" s="205" t="e">
        <f>IF(#REF!&gt;0,#REF!,0)</f>
        <v>#REF!</v>
      </c>
      <c r="L436" s="205" t="e">
        <f t="shared" si="215"/>
        <v>#REF!</v>
      </c>
      <c r="M436" s="205" t="e">
        <f>IF(#REF!&gt;0,#REF!,0)</f>
        <v>#REF!</v>
      </c>
      <c r="N436" s="205" t="e">
        <f t="shared" si="216"/>
        <v>#REF!</v>
      </c>
      <c r="O436" s="212">
        <f t="shared" si="200"/>
        <v>0</v>
      </c>
      <c r="P436" s="206"/>
    </row>
    <row r="437" spans="1:16" ht="12.75" x14ac:dyDescent="0.2">
      <c r="A437" s="224" t="s">
        <v>426</v>
      </c>
      <c r="B437" s="200" t="s">
        <v>46</v>
      </c>
      <c r="C437" s="203" t="s">
        <v>245</v>
      </c>
      <c r="D437" s="204">
        <f>D438</f>
        <v>7</v>
      </c>
      <c r="E437" s="210">
        <v>0.19</v>
      </c>
      <c r="F437" s="248">
        <f>'.'!AY434</f>
        <v>3.5E-4</v>
      </c>
      <c r="G437" s="202">
        <v>0.20900000000000002</v>
      </c>
      <c r="H437" s="203">
        <v>1.5</v>
      </c>
      <c r="I437" s="202">
        <v>0.02</v>
      </c>
      <c r="J437" s="250">
        <f>'.'!H434</f>
        <v>3.5399999999999999E-4</v>
      </c>
      <c r="K437" s="205" t="e">
        <f>IF(#REF!&gt;0,#REF!,0)</f>
        <v>#REF!</v>
      </c>
      <c r="L437" s="205" t="e">
        <f>IF(K437&gt;0,1,0)</f>
        <v>#REF!</v>
      </c>
      <c r="M437" s="205" t="e">
        <f>IF(#REF!&gt;0,#REF!,0)</f>
        <v>#REF!</v>
      </c>
      <c r="N437" s="205" t="e">
        <f>IF(M437&gt;0,1,0)</f>
        <v>#REF!</v>
      </c>
      <c r="O437" s="212">
        <f t="shared" si="200"/>
        <v>-3.9999999999999888E-6</v>
      </c>
      <c r="P437" s="206"/>
    </row>
    <row r="438" spans="1:16" ht="12.75" x14ac:dyDescent="0.2">
      <c r="A438" s="224" t="s">
        <v>426</v>
      </c>
      <c r="B438" s="200" t="str">
        <f>IF(D438+G438&gt;0,B437,"")</f>
        <v/>
      </c>
      <c r="C438" s="203" t="str">
        <f>IF(G438+I438&gt;0,C437,"")</f>
        <v/>
      </c>
      <c r="D438" s="204">
        <v>7</v>
      </c>
      <c r="E438" s="210">
        <v>0</v>
      </c>
      <c r="F438" s="248">
        <f>'.'!AY435</f>
        <v>0</v>
      </c>
      <c r="G438" s="202">
        <v>0</v>
      </c>
      <c r="H438" s="203">
        <v>1.1000000000000001</v>
      </c>
      <c r="I438" s="202">
        <v>0</v>
      </c>
      <c r="J438" s="250">
        <f>'.'!H435</f>
        <v>0</v>
      </c>
      <c r="K438" s="205" t="e">
        <f>IF(#REF!&gt;0,#REF!,0)</f>
        <v>#REF!</v>
      </c>
      <c r="L438" s="205" t="e">
        <f t="shared" ref="L438:L440" si="217">IF(K438&gt;0,1,0)</f>
        <v>#REF!</v>
      </c>
      <c r="M438" s="205" t="e">
        <f>IF(#REF!&gt;0,#REF!,0)</f>
        <v>#REF!</v>
      </c>
      <c r="N438" s="205" t="e">
        <f t="shared" ref="N438:N440" si="218">IF(M438&gt;0,1,0)</f>
        <v>#REF!</v>
      </c>
      <c r="O438" s="212">
        <f t="shared" si="200"/>
        <v>0</v>
      </c>
      <c r="P438" s="206"/>
    </row>
    <row r="439" spans="1:16" ht="12.75" x14ac:dyDescent="0.2">
      <c r="A439" s="224" t="s">
        <v>426</v>
      </c>
      <c r="B439" s="200" t="str">
        <f>IF(D439+G439&gt;0,B437,"")</f>
        <v/>
      </c>
      <c r="C439" s="203" t="str">
        <f>IF(G439+I439&gt;0,C437,"")</f>
        <v/>
      </c>
      <c r="D439" s="204">
        <f>D438</f>
        <v>7</v>
      </c>
      <c r="E439" s="210">
        <v>0</v>
      </c>
      <c r="F439" s="248">
        <f>'.'!AY436</f>
        <v>0</v>
      </c>
      <c r="G439" s="202">
        <v>0</v>
      </c>
      <c r="H439" s="203">
        <v>1.5</v>
      </c>
      <c r="I439" s="202">
        <v>0</v>
      </c>
      <c r="J439" s="250">
        <f>'.'!H436</f>
        <v>0</v>
      </c>
      <c r="K439" s="205" t="e">
        <f>IF(#REF!&gt;0,#REF!,0)</f>
        <v>#REF!</v>
      </c>
      <c r="L439" s="205" t="e">
        <f t="shared" si="217"/>
        <v>#REF!</v>
      </c>
      <c r="M439" s="205" t="e">
        <f>IF(#REF!&gt;0,#REF!,0)</f>
        <v>#REF!</v>
      </c>
      <c r="N439" s="205" t="e">
        <f t="shared" si="218"/>
        <v>#REF!</v>
      </c>
      <c r="O439" s="212">
        <f t="shared" si="200"/>
        <v>0</v>
      </c>
      <c r="P439" s="206"/>
    </row>
    <row r="440" spans="1:16" ht="12.75" x14ac:dyDescent="0.2">
      <c r="A440" s="224" t="s">
        <v>426</v>
      </c>
      <c r="B440" s="200" t="str">
        <f>IF(D440+G440&gt;0,B437,"")</f>
        <v/>
      </c>
      <c r="C440" s="203" t="str">
        <f>IF(G440+I440&gt;0,C437,"")</f>
        <v/>
      </c>
      <c r="D440" s="204">
        <f>D438</f>
        <v>7</v>
      </c>
      <c r="E440" s="210">
        <v>0</v>
      </c>
      <c r="F440" s="248">
        <f>'.'!AY437</f>
        <v>0</v>
      </c>
      <c r="G440" s="202">
        <v>0</v>
      </c>
      <c r="H440" s="203">
        <v>1.1000000000000001</v>
      </c>
      <c r="I440" s="202">
        <v>0</v>
      </c>
      <c r="J440" s="250">
        <f>'.'!H437</f>
        <v>0</v>
      </c>
      <c r="K440" s="205" t="e">
        <f>IF(#REF!&gt;0,#REF!,0)</f>
        <v>#REF!</v>
      </c>
      <c r="L440" s="205" t="e">
        <f t="shared" si="217"/>
        <v>#REF!</v>
      </c>
      <c r="M440" s="205" t="e">
        <f>IF(#REF!&gt;0,#REF!,0)</f>
        <v>#REF!</v>
      </c>
      <c r="N440" s="205" t="e">
        <f t="shared" si="218"/>
        <v>#REF!</v>
      </c>
      <c r="O440" s="212">
        <f t="shared" si="200"/>
        <v>0</v>
      </c>
      <c r="P440" s="206"/>
    </row>
    <row r="441" spans="1:16" ht="12.75" x14ac:dyDescent="0.2">
      <c r="A441" s="224" t="s">
        <v>426</v>
      </c>
      <c r="B441" s="200" t="s">
        <v>248</v>
      </c>
      <c r="C441" s="203" t="s">
        <v>247</v>
      </c>
      <c r="D441" s="204">
        <f>D442</f>
        <v>6</v>
      </c>
      <c r="E441" s="210">
        <v>8</v>
      </c>
      <c r="F441" s="248">
        <f>'.'!AY438</f>
        <v>1.2999999999999999E-2</v>
      </c>
      <c r="G441" s="202">
        <v>7.9290000000000003</v>
      </c>
      <c r="H441" s="203">
        <v>1.5</v>
      </c>
      <c r="I441" s="202">
        <v>0</v>
      </c>
      <c r="J441" s="250">
        <f>'.'!H438</f>
        <v>7.9869999999999993E-3</v>
      </c>
      <c r="K441" s="205" t="e">
        <f>IF(#REF!&gt;0,#REF!,0)</f>
        <v>#REF!</v>
      </c>
      <c r="L441" s="205" t="e">
        <f>IF(K441&gt;0,1,0)</f>
        <v>#REF!</v>
      </c>
      <c r="M441" s="205" t="e">
        <f>IF(#REF!&gt;0,#REF!,0)</f>
        <v>#REF!</v>
      </c>
      <c r="N441" s="205" t="e">
        <f>IF(M441&gt;0,1,0)</f>
        <v>#REF!</v>
      </c>
      <c r="O441" s="212">
        <f t="shared" si="200"/>
        <v>5.0130000000000001E-3</v>
      </c>
      <c r="P441" s="206"/>
    </row>
    <row r="442" spans="1:16" ht="12.75" x14ac:dyDescent="0.2">
      <c r="A442" s="224" t="s">
        <v>426</v>
      </c>
      <c r="B442" s="200" t="str">
        <f>IF(D442+G442&gt;0,B441,"")</f>
        <v>Вельск, ул.Некрасова-13, стр.1/1, 1/2</v>
      </c>
      <c r="C442" s="203" t="str">
        <f>IF(G442+I442&gt;0,C441,"")</f>
        <v/>
      </c>
      <c r="D442" s="204">
        <v>6</v>
      </c>
      <c r="E442" s="210">
        <v>0</v>
      </c>
      <c r="F442" s="248">
        <f>'.'!AY439</f>
        <v>0</v>
      </c>
      <c r="G442" s="202">
        <v>0</v>
      </c>
      <c r="H442" s="203">
        <v>1.1000000000000001</v>
      </c>
      <c r="I442" s="202">
        <v>0</v>
      </c>
      <c r="J442" s="250">
        <f>'.'!H439</f>
        <v>0</v>
      </c>
      <c r="K442" s="205" t="e">
        <f>IF(#REF!&gt;0,#REF!,0)</f>
        <v>#REF!</v>
      </c>
      <c r="L442" s="205" t="e">
        <f t="shared" ref="L442:L444" si="219">IF(K442&gt;0,1,0)</f>
        <v>#REF!</v>
      </c>
      <c r="M442" s="205" t="e">
        <f>IF(#REF!&gt;0,#REF!,0)</f>
        <v>#REF!</v>
      </c>
      <c r="N442" s="205" t="e">
        <f t="shared" ref="N442:N444" si="220">IF(M442&gt;0,1,0)</f>
        <v>#REF!</v>
      </c>
      <c r="O442" s="212">
        <f t="shared" si="200"/>
        <v>0</v>
      </c>
      <c r="P442" s="206"/>
    </row>
    <row r="443" spans="1:16" ht="12.75" x14ac:dyDescent="0.2">
      <c r="A443" s="224" t="s">
        <v>426</v>
      </c>
      <c r="B443" s="200" t="str">
        <f>IF(D443+G443&gt;0,B441,"")</f>
        <v>Вельск, ул.Некрасова-13, стр.1/1, 1/2</v>
      </c>
      <c r="C443" s="203" t="str">
        <f>IF(G443+I443&gt;0,C441,"")</f>
        <v/>
      </c>
      <c r="D443" s="204">
        <f>D442</f>
        <v>6</v>
      </c>
      <c r="E443" s="210">
        <v>0</v>
      </c>
      <c r="F443" s="248">
        <f>'.'!AY440</f>
        <v>0</v>
      </c>
      <c r="G443" s="202">
        <v>0</v>
      </c>
      <c r="H443" s="203">
        <v>1.5</v>
      </c>
      <c r="I443" s="202">
        <v>0</v>
      </c>
      <c r="J443" s="250">
        <f>'.'!H440</f>
        <v>0</v>
      </c>
      <c r="K443" s="205" t="e">
        <f>IF(#REF!&gt;0,#REF!,0)</f>
        <v>#REF!</v>
      </c>
      <c r="L443" s="205" t="e">
        <f t="shared" si="219"/>
        <v>#REF!</v>
      </c>
      <c r="M443" s="205" t="e">
        <f>IF(#REF!&gt;0,#REF!,0)</f>
        <v>#REF!</v>
      </c>
      <c r="N443" s="205" t="e">
        <f t="shared" si="220"/>
        <v>#REF!</v>
      </c>
      <c r="O443" s="212">
        <f t="shared" si="200"/>
        <v>0</v>
      </c>
      <c r="P443" s="206"/>
    </row>
    <row r="444" spans="1:16" ht="12.75" x14ac:dyDescent="0.2">
      <c r="A444" s="224" t="s">
        <v>426</v>
      </c>
      <c r="B444" s="200" t="str">
        <f>IF(D444+G444&gt;0,B441,"")</f>
        <v>Вельск, ул.Некрасова-13, стр.1/1, 1/2</v>
      </c>
      <c r="C444" s="203" t="str">
        <f>IF(G444+I444&gt;0,C441,"")</f>
        <v/>
      </c>
      <c r="D444" s="204">
        <f>D442</f>
        <v>6</v>
      </c>
      <c r="E444" s="210">
        <v>0</v>
      </c>
      <c r="F444" s="248">
        <f>'.'!AY441</f>
        <v>0</v>
      </c>
      <c r="G444" s="202">
        <v>0</v>
      </c>
      <c r="H444" s="203">
        <v>1.1000000000000001</v>
      </c>
      <c r="I444" s="202">
        <v>0</v>
      </c>
      <c r="J444" s="250">
        <f>'.'!H441</f>
        <v>0</v>
      </c>
      <c r="K444" s="205" t="e">
        <f>IF(#REF!&gt;0,#REF!,0)</f>
        <v>#REF!</v>
      </c>
      <c r="L444" s="205" t="e">
        <f t="shared" si="219"/>
        <v>#REF!</v>
      </c>
      <c r="M444" s="205" t="e">
        <f>IF(#REF!&gt;0,#REF!,0)</f>
        <v>#REF!</v>
      </c>
      <c r="N444" s="205" t="e">
        <f t="shared" si="220"/>
        <v>#REF!</v>
      </c>
      <c r="O444" s="212">
        <f t="shared" si="200"/>
        <v>0</v>
      </c>
      <c r="P444" s="206"/>
    </row>
    <row r="445" spans="1:16" ht="12.75" x14ac:dyDescent="0.2">
      <c r="A445" s="224" t="s">
        <v>426</v>
      </c>
      <c r="B445" s="200" t="s">
        <v>250</v>
      </c>
      <c r="C445" s="203" t="s">
        <v>247</v>
      </c>
      <c r="D445" s="204">
        <f>D446</f>
        <v>7</v>
      </c>
      <c r="E445" s="210">
        <v>0.7</v>
      </c>
      <c r="F445" s="248">
        <f>'.'!AY442</f>
        <v>1E-3</v>
      </c>
      <c r="G445" s="202">
        <v>0.60199999999999998</v>
      </c>
      <c r="H445" s="203">
        <v>1.5</v>
      </c>
      <c r="I445" s="202">
        <v>0</v>
      </c>
      <c r="J445" s="250">
        <f>'.'!H442</f>
        <v>9.5199999999999994E-4</v>
      </c>
      <c r="K445" s="205" t="e">
        <f>IF(#REF!&gt;0,#REF!,0)</f>
        <v>#REF!</v>
      </c>
      <c r="L445" s="205" t="e">
        <f>IF(K445&gt;0,1,0)</f>
        <v>#REF!</v>
      </c>
      <c r="M445" s="205" t="e">
        <f>IF(#REF!&gt;0,#REF!,0)</f>
        <v>#REF!</v>
      </c>
      <c r="N445" s="205" t="e">
        <f>IF(M445&gt;0,1,0)</f>
        <v>#REF!</v>
      </c>
      <c r="O445" s="212">
        <f t="shared" si="200"/>
        <v>4.8000000000000083E-5</v>
      </c>
      <c r="P445" s="206"/>
    </row>
    <row r="446" spans="1:16" ht="12.75" x14ac:dyDescent="0.2">
      <c r="A446" s="224" t="s">
        <v>426</v>
      </c>
      <c r="B446" s="200" t="str">
        <f>IF(D446+G446&gt;0,B445,"")</f>
        <v>Вельск, ул.Октябрьская-25а</v>
      </c>
      <c r="C446" s="203" t="str">
        <f>IF(G446+I446&gt;0,C445,"")</f>
        <v/>
      </c>
      <c r="D446" s="204">
        <v>7</v>
      </c>
      <c r="E446" s="210">
        <v>0</v>
      </c>
      <c r="F446" s="248">
        <f>'.'!AY443</f>
        <v>0</v>
      </c>
      <c r="G446" s="202">
        <v>0</v>
      </c>
      <c r="H446" s="203">
        <v>1.1000000000000001</v>
      </c>
      <c r="I446" s="202">
        <v>0</v>
      </c>
      <c r="J446" s="250">
        <f>'.'!H443</f>
        <v>0</v>
      </c>
      <c r="K446" s="205" t="e">
        <f>IF(#REF!&gt;0,#REF!,0)</f>
        <v>#REF!</v>
      </c>
      <c r="L446" s="205" t="e">
        <f t="shared" ref="L446:L448" si="221">IF(K446&gt;0,1,0)</f>
        <v>#REF!</v>
      </c>
      <c r="M446" s="205" t="e">
        <f>IF(#REF!&gt;0,#REF!,0)</f>
        <v>#REF!</v>
      </c>
      <c r="N446" s="205" t="e">
        <f t="shared" ref="N446:N448" si="222">IF(M446&gt;0,1,0)</f>
        <v>#REF!</v>
      </c>
      <c r="O446" s="212">
        <f t="shared" si="200"/>
        <v>0</v>
      </c>
      <c r="P446" s="206"/>
    </row>
    <row r="447" spans="1:16" ht="12.75" x14ac:dyDescent="0.2">
      <c r="A447" s="224" t="s">
        <v>426</v>
      </c>
      <c r="B447" s="200" t="str">
        <f>IF(D447+G447&gt;0,B445,"")</f>
        <v>Вельск, ул.Октябрьская-25а</v>
      </c>
      <c r="C447" s="203" t="str">
        <f>IF(G447+I447&gt;0,C445,"")</f>
        <v/>
      </c>
      <c r="D447" s="204">
        <f>D446</f>
        <v>7</v>
      </c>
      <c r="E447" s="210">
        <v>0</v>
      </c>
      <c r="F447" s="248">
        <f>'.'!AY444</f>
        <v>0</v>
      </c>
      <c r="G447" s="202">
        <v>0</v>
      </c>
      <c r="H447" s="203">
        <v>1.5</v>
      </c>
      <c r="I447" s="202">
        <v>0</v>
      </c>
      <c r="J447" s="250">
        <f>'.'!H444</f>
        <v>0</v>
      </c>
      <c r="K447" s="205" t="e">
        <f>IF(#REF!&gt;0,#REF!,0)</f>
        <v>#REF!</v>
      </c>
      <c r="L447" s="205" t="e">
        <f t="shared" si="221"/>
        <v>#REF!</v>
      </c>
      <c r="M447" s="205" t="e">
        <f>IF(#REF!&gt;0,#REF!,0)</f>
        <v>#REF!</v>
      </c>
      <c r="N447" s="205" t="e">
        <f t="shared" si="222"/>
        <v>#REF!</v>
      </c>
      <c r="O447" s="212">
        <f t="shared" si="200"/>
        <v>0</v>
      </c>
      <c r="P447" s="206"/>
    </row>
    <row r="448" spans="1:16" ht="12.75" x14ac:dyDescent="0.2">
      <c r="A448" s="224" t="s">
        <v>426</v>
      </c>
      <c r="B448" s="200" t="str">
        <f>IF(D448+G448&gt;0,B445,"")</f>
        <v>Вельск, ул.Октябрьская-25а</v>
      </c>
      <c r="C448" s="203" t="str">
        <f>IF(G448+I448&gt;0,C445,"")</f>
        <v/>
      </c>
      <c r="D448" s="204">
        <f>D446</f>
        <v>7</v>
      </c>
      <c r="E448" s="210">
        <v>0</v>
      </c>
      <c r="F448" s="248">
        <f>'.'!AY445</f>
        <v>0</v>
      </c>
      <c r="G448" s="202">
        <v>0</v>
      </c>
      <c r="H448" s="203">
        <v>1.1000000000000001</v>
      </c>
      <c r="I448" s="202">
        <v>0</v>
      </c>
      <c r="J448" s="250">
        <f>'.'!H445</f>
        <v>0</v>
      </c>
      <c r="K448" s="205" t="e">
        <f>IF(#REF!&gt;0,#REF!,0)</f>
        <v>#REF!</v>
      </c>
      <c r="L448" s="205" t="e">
        <f t="shared" si="221"/>
        <v>#REF!</v>
      </c>
      <c r="M448" s="205" t="e">
        <f>IF(#REF!&gt;0,#REF!,0)</f>
        <v>#REF!</v>
      </c>
      <c r="N448" s="205" t="e">
        <f t="shared" si="222"/>
        <v>#REF!</v>
      </c>
      <c r="O448" s="212">
        <f t="shared" si="200"/>
        <v>0</v>
      </c>
      <c r="P448" s="206"/>
    </row>
    <row r="449" spans="1:16" ht="12.75" x14ac:dyDescent="0.2">
      <c r="A449" s="224" t="s">
        <v>426</v>
      </c>
      <c r="B449" s="200" t="s">
        <v>251</v>
      </c>
      <c r="C449" s="203" t="s">
        <v>247</v>
      </c>
      <c r="D449" s="204">
        <f>D450</f>
        <v>6</v>
      </c>
      <c r="E449" s="210">
        <v>1.7</v>
      </c>
      <c r="F449" s="248">
        <f>'.'!AY446</f>
        <v>2.3E-3</v>
      </c>
      <c r="G449" s="202">
        <v>1.2</v>
      </c>
      <c r="H449" s="203">
        <v>1.5</v>
      </c>
      <c r="I449" s="202">
        <v>0</v>
      </c>
      <c r="J449" s="250">
        <f>'.'!H446</f>
        <v>1.2230000000000001E-3</v>
      </c>
      <c r="K449" s="205" t="e">
        <f>IF(#REF!&gt;0,#REF!,0)</f>
        <v>#REF!</v>
      </c>
      <c r="L449" s="205" t="e">
        <f>IF(K449&gt;0,1,0)</f>
        <v>#REF!</v>
      </c>
      <c r="M449" s="205" t="e">
        <f>IF(#REF!&gt;0,#REF!,0)</f>
        <v>#REF!</v>
      </c>
      <c r="N449" s="205" t="e">
        <f>IF(M449&gt;0,1,0)</f>
        <v>#REF!</v>
      </c>
      <c r="O449" s="212">
        <f t="shared" si="200"/>
        <v>1.0769999999999998E-3</v>
      </c>
      <c r="P449" s="206"/>
    </row>
    <row r="450" spans="1:16" ht="12.75" x14ac:dyDescent="0.2">
      <c r="A450" s="224" t="s">
        <v>426</v>
      </c>
      <c r="B450" s="200" t="str">
        <f>IF(D450+G450&gt;0,B449,"")</f>
        <v>Вельск, ул.Октябрьская-96а</v>
      </c>
      <c r="C450" s="203" t="str">
        <f>IF(G450+I450&gt;0,C449,"")</f>
        <v/>
      </c>
      <c r="D450" s="204">
        <v>6</v>
      </c>
      <c r="E450" s="210">
        <v>0</v>
      </c>
      <c r="F450" s="248">
        <f>'.'!AY447</f>
        <v>0</v>
      </c>
      <c r="G450" s="202">
        <v>0</v>
      </c>
      <c r="H450" s="203">
        <v>1.1000000000000001</v>
      </c>
      <c r="I450" s="202">
        <v>0</v>
      </c>
      <c r="J450" s="250">
        <f>'.'!H447</f>
        <v>0</v>
      </c>
      <c r="K450" s="205" t="e">
        <f>IF(#REF!&gt;0,#REF!,0)</f>
        <v>#REF!</v>
      </c>
      <c r="L450" s="205" t="e">
        <f t="shared" ref="L450:L452" si="223">IF(K450&gt;0,1,0)</f>
        <v>#REF!</v>
      </c>
      <c r="M450" s="205" t="e">
        <f>IF(#REF!&gt;0,#REF!,0)</f>
        <v>#REF!</v>
      </c>
      <c r="N450" s="205" t="e">
        <f t="shared" ref="N450:N452" si="224">IF(M450&gt;0,1,0)</f>
        <v>#REF!</v>
      </c>
      <c r="O450" s="212">
        <f t="shared" si="200"/>
        <v>0</v>
      </c>
      <c r="P450" s="206"/>
    </row>
    <row r="451" spans="1:16" ht="12.75" x14ac:dyDescent="0.2">
      <c r="A451" s="224" t="s">
        <v>426</v>
      </c>
      <c r="B451" s="200" t="str">
        <f>IF(D451+G451&gt;0,B449,"")</f>
        <v>Вельск, ул.Октябрьская-96а</v>
      </c>
      <c r="C451" s="203" t="str">
        <f>IF(G451+I451&gt;0,C449,"")</f>
        <v/>
      </c>
      <c r="D451" s="204">
        <f>D450</f>
        <v>6</v>
      </c>
      <c r="E451" s="210">
        <v>0</v>
      </c>
      <c r="F451" s="248">
        <f>'.'!AY448</f>
        <v>0</v>
      </c>
      <c r="G451" s="202">
        <v>0</v>
      </c>
      <c r="H451" s="203">
        <v>1.5</v>
      </c>
      <c r="I451" s="202">
        <v>0</v>
      </c>
      <c r="J451" s="250">
        <f>'.'!H448</f>
        <v>0</v>
      </c>
      <c r="K451" s="205" t="e">
        <f>IF(#REF!&gt;0,#REF!,0)</f>
        <v>#REF!</v>
      </c>
      <c r="L451" s="205" t="e">
        <f t="shared" si="223"/>
        <v>#REF!</v>
      </c>
      <c r="M451" s="205" t="e">
        <f>IF(#REF!&gt;0,#REF!,0)</f>
        <v>#REF!</v>
      </c>
      <c r="N451" s="205" t="e">
        <f t="shared" si="224"/>
        <v>#REF!</v>
      </c>
      <c r="O451" s="212">
        <f t="shared" si="200"/>
        <v>0</v>
      </c>
      <c r="P451" s="206"/>
    </row>
    <row r="452" spans="1:16" ht="12.75" x14ac:dyDescent="0.2">
      <c r="A452" s="224" t="s">
        <v>426</v>
      </c>
      <c r="B452" s="200" t="str">
        <f>IF(D452+G452&gt;0,B449,"")</f>
        <v>Вельск, ул.Октябрьская-96а</v>
      </c>
      <c r="C452" s="203" t="str">
        <f>IF(G452+I452&gt;0,C449,"")</f>
        <v/>
      </c>
      <c r="D452" s="204">
        <f>D450</f>
        <v>6</v>
      </c>
      <c r="E452" s="210">
        <v>0</v>
      </c>
      <c r="F452" s="248">
        <f>'.'!AY449</f>
        <v>0</v>
      </c>
      <c r="G452" s="202">
        <v>0</v>
      </c>
      <c r="H452" s="203">
        <v>1.1000000000000001</v>
      </c>
      <c r="I452" s="202">
        <v>0</v>
      </c>
      <c r="J452" s="250">
        <f>'.'!H449</f>
        <v>0</v>
      </c>
      <c r="K452" s="205" t="e">
        <f>IF(#REF!&gt;0,#REF!,0)</f>
        <v>#REF!</v>
      </c>
      <c r="L452" s="205" t="e">
        <f t="shared" si="223"/>
        <v>#REF!</v>
      </c>
      <c r="M452" s="205" t="e">
        <f>IF(#REF!&gt;0,#REF!,0)</f>
        <v>#REF!</v>
      </c>
      <c r="N452" s="205" t="e">
        <f t="shared" si="224"/>
        <v>#REF!</v>
      </c>
      <c r="O452" s="212">
        <f t="shared" si="200"/>
        <v>0</v>
      </c>
      <c r="P452" s="206"/>
    </row>
    <row r="453" spans="1:16" ht="12.75" x14ac:dyDescent="0.2">
      <c r="A453" s="224" t="s">
        <v>426</v>
      </c>
      <c r="B453" s="200" t="s">
        <v>46</v>
      </c>
      <c r="C453" s="203" t="s">
        <v>252</v>
      </c>
      <c r="D453" s="204">
        <f>D454</f>
        <v>7</v>
      </c>
      <c r="E453" s="210">
        <v>1</v>
      </c>
      <c r="F453" s="248">
        <f>'.'!AY450</f>
        <v>1.1999999999999999E-3</v>
      </c>
      <c r="G453" s="202">
        <v>0.54300000000000004</v>
      </c>
      <c r="H453" s="203">
        <v>1.5</v>
      </c>
      <c r="I453" s="202">
        <v>0</v>
      </c>
      <c r="J453" s="250">
        <f>'.'!H450</f>
        <v>8.7399999999999999E-4</v>
      </c>
      <c r="K453" s="205" t="e">
        <f>IF(#REF!&gt;0,#REF!,0)</f>
        <v>#REF!</v>
      </c>
      <c r="L453" s="205" t="e">
        <f>IF(K453&gt;0,1,0)</f>
        <v>#REF!</v>
      </c>
      <c r="M453" s="205" t="e">
        <f>IF(#REF!&gt;0,#REF!,0)</f>
        <v>#REF!</v>
      </c>
      <c r="N453" s="205" t="e">
        <f>IF(M453&gt;0,1,0)</f>
        <v>#REF!</v>
      </c>
      <c r="O453" s="212">
        <f t="shared" si="200"/>
        <v>3.259999999999999E-4</v>
      </c>
      <c r="P453" s="206"/>
    </row>
    <row r="454" spans="1:16" ht="12.75" x14ac:dyDescent="0.2">
      <c r="A454" s="224" t="s">
        <v>426</v>
      </c>
      <c r="B454" s="200" t="str">
        <f>IF(D454+G454&gt;0,B453,"")</f>
        <v/>
      </c>
      <c r="C454" s="203" t="str">
        <f>IF(G454+I454&gt;0,C453,"")</f>
        <v/>
      </c>
      <c r="D454" s="204">
        <v>7</v>
      </c>
      <c r="E454" s="210">
        <v>0</v>
      </c>
      <c r="F454" s="248">
        <f>'.'!AY451</f>
        <v>0</v>
      </c>
      <c r="G454" s="202">
        <v>0</v>
      </c>
      <c r="H454" s="203">
        <v>1.1000000000000001</v>
      </c>
      <c r="I454" s="202">
        <v>0</v>
      </c>
      <c r="J454" s="250">
        <f>'.'!H451</f>
        <v>0</v>
      </c>
      <c r="K454" s="205" t="e">
        <f>IF(#REF!&gt;0,#REF!,0)</f>
        <v>#REF!</v>
      </c>
      <c r="L454" s="205" t="e">
        <f t="shared" ref="L454:L456" si="225">IF(K454&gt;0,1,0)</f>
        <v>#REF!</v>
      </c>
      <c r="M454" s="205" t="e">
        <f>IF(#REF!&gt;0,#REF!,0)</f>
        <v>#REF!</v>
      </c>
      <c r="N454" s="205" t="e">
        <f t="shared" ref="N454:N456" si="226">IF(M454&gt;0,1,0)</f>
        <v>#REF!</v>
      </c>
      <c r="O454" s="212">
        <f t="shared" si="200"/>
        <v>0</v>
      </c>
      <c r="P454" s="206"/>
    </row>
    <row r="455" spans="1:16" ht="12.75" x14ac:dyDescent="0.2">
      <c r="A455" s="224" t="s">
        <v>426</v>
      </c>
      <c r="B455" s="200" t="str">
        <f>IF(D455+G455&gt;0,B453,"")</f>
        <v/>
      </c>
      <c r="C455" s="203" t="str">
        <f>IF(G455+I455&gt;0,C453,"")</f>
        <v/>
      </c>
      <c r="D455" s="204">
        <f>D454</f>
        <v>7</v>
      </c>
      <c r="E455" s="210">
        <v>0</v>
      </c>
      <c r="F455" s="248">
        <f>'.'!AY452</f>
        <v>0</v>
      </c>
      <c r="G455" s="202">
        <v>0</v>
      </c>
      <c r="H455" s="203">
        <v>1.5</v>
      </c>
      <c r="I455" s="202">
        <v>0</v>
      </c>
      <c r="J455" s="250">
        <f>'.'!H452</f>
        <v>0</v>
      </c>
      <c r="K455" s="205" t="e">
        <f>IF(#REF!&gt;0,#REF!,0)</f>
        <v>#REF!</v>
      </c>
      <c r="L455" s="205" t="e">
        <f t="shared" si="225"/>
        <v>#REF!</v>
      </c>
      <c r="M455" s="205" t="e">
        <f>IF(#REF!&gt;0,#REF!,0)</f>
        <v>#REF!</v>
      </c>
      <c r="N455" s="205" t="e">
        <f t="shared" si="226"/>
        <v>#REF!</v>
      </c>
      <c r="O455" s="212">
        <f t="shared" si="200"/>
        <v>0</v>
      </c>
      <c r="P455" s="206"/>
    </row>
    <row r="456" spans="1:16" ht="12.75" x14ac:dyDescent="0.2">
      <c r="A456" s="224" t="s">
        <v>426</v>
      </c>
      <c r="B456" s="200" t="str">
        <f>IF(D456+G456&gt;0,B453,"")</f>
        <v/>
      </c>
      <c r="C456" s="203" t="str">
        <f>IF(G456+I456&gt;0,C453,"")</f>
        <v/>
      </c>
      <c r="D456" s="204">
        <f>D454</f>
        <v>7</v>
      </c>
      <c r="E456" s="210">
        <v>0</v>
      </c>
      <c r="F456" s="248">
        <f>'.'!AY453</f>
        <v>0</v>
      </c>
      <c r="G456" s="202">
        <v>0</v>
      </c>
      <c r="H456" s="203">
        <v>1.1000000000000001</v>
      </c>
      <c r="I456" s="202">
        <v>0</v>
      </c>
      <c r="J456" s="250">
        <f>'.'!H453</f>
        <v>0</v>
      </c>
      <c r="K456" s="205" t="e">
        <f>IF(#REF!&gt;0,#REF!,0)</f>
        <v>#REF!</v>
      </c>
      <c r="L456" s="205" t="e">
        <f t="shared" si="225"/>
        <v>#REF!</v>
      </c>
      <c r="M456" s="205" t="e">
        <f>IF(#REF!&gt;0,#REF!,0)</f>
        <v>#REF!</v>
      </c>
      <c r="N456" s="205" t="e">
        <f t="shared" si="226"/>
        <v>#REF!</v>
      </c>
      <c r="O456" s="212">
        <f t="shared" si="200"/>
        <v>0</v>
      </c>
      <c r="P456" s="206"/>
    </row>
    <row r="457" spans="1:16" ht="12.75" x14ac:dyDescent="0.2">
      <c r="A457" s="224" t="s">
        <v>426</v>
      </c>
      <c r="B457" s="200" t="s">
        <v>46</v>
      </c>
      <c r="C457" s="203" t="s">
        <v>254</v>
      </c>
      <c r="D457" s="204">
        <f>D458</f>
        <v>7</v>
      </c>
      <c r="E457" s="210">
        <v>1</v>
      </c>
      <c r="F457" s="248">
        <f>'.'!AY454</f>
        <v>1.1999999999999999E-3</v>
      </c>
      <c r="G457" s="202">
        <v>0.3</v>
      </c>
      <c r="H457" s="203">
        <v>1.5</v>
      </c>
      <c r="I457" s="202">
        <v>0</v>
      </c>
      <c r="J457" s="250">
        <f>'.'!H454</f>
        <v>6.9999999999999999E-4</v>
      </c>
      <c r="K457" s="205" t="e">
        <f>IF(#REF!&gt;0,#REF!,0)</f>
        <v>#REF!</v>
      </c>
      <c r="L457" s="205" t="e">
        <f>IF(K457&gt;0,1,0)</f>
        <v>#REF!</v>
      </c>
      <c r="M457" s="205" t="e">
        <f>IF(#REF!&gt;0,#REF!,0)</f>
        <v>#REF!</v>
      </c>
      <c r="N457" s="205" t="e">
        <f>IF(M457&gt;0,1,0)</f>
        <v>#REF!</v>
      </c>
      <c r="O457" s="212">
        <f t="shared" si="200"/>
        <v>4.999999999999999E-4</v>
      </c>
      <c r="P457" s="206"/>
    </row>
    <row r="458" spans="1:16" ht="12.75" x14ac:dyDescent="0.2">
      <c r="A458" s="224" t="s">
        <v>426</v>
      </c>
      <c r="B458" s="200" t="str">
        <f>IF(D458+G458&gt;0,B457,"")</f>
        <v/>
      </c>
      <c r="C458" s="203" t="str">
        <f>IF(G458+I458&gt;0,C457,"")</f>
        <v/>
      </c>
      <c r="D458" s="204">
        <v>7</v>
      </c>
      <c r="E458" s="210">
        <v>0</v>
      </c>
      <c r="F458" s="248">
        <f>'.'!AY455</f>
        <v>0</v>
      </c>
      <c r="G458" s="202">
        <v>0</v>
      </c>
      <c r="H458" s="203">
        <v>1.1000000000000001</v>
      </c>
      <c r="I458" s="202">
        <v>0</v>
      </c>
      <c r="J458" s="250">
        <f>'.'!H455</f>
        <v>0</v>
      </c>
      <c r="K458" s="205" t="e">
        <f>IF(#REF!&gt;0,#REF!,0)</f>
        <v>#REF!</v>
      </c>
      <c r="L458" s="205" t="e">
        <f t="shared" ref="L458:L460" si="227">IF(K458&gt;0,1,0)</f>
        <v>#REF!</v>
      </c>
      <c r="M458" s="205" t="e">
        <f>IF(#REF!&gt;0,#REF!,0)</f>
        <v>#REF!</v>
      </c>
      <c r="N458" s="205" t="e">
        <f t="shared" ref="N458:N460" si="228">IF(M458&gt;0,1,0)</f>
        <v>#REF!</v>
      </c>
      <c r="O458" s="212">
        <f t="shared" si="200"/>
        <v>0</v>
      </c>
      <c r="P458" s="206"/>
    </row>
    <row r="459" spans="1:16" ht="12.75" x14ac:dyDescent="0.2">
      <c r="A459" s="224" t="s">
        <v>426</v>
      </c>
      <c r="B459" s="200" t="str">
        <f>IF(D459+G459&gt;0,B457,"")</f>
        <v/>
      </c>
      <c r="C459" s="203" t="str">
        <f>IF(G459+I459&gt;0,C457,"")</f>
        <v/>
      </c>
      <c r="D459" s="204">
        <f>D458</f>
        <v>7</v>
      </c>
      <c r="E459" s="210">
        <v>0</v>
      </c>
      <c r="F459" s="248">
        <f>'.'!AY456</f>
        <v>0</v>
      </c>
      <c r="G459" s="202">
        <v>0</v>
      </c>
      <c r="H459" s="203">
        <v>1.5</v>
      </c>
      <c r="I459" s="202">
        <v>0</v>
      </c>
      <c r="J459" s="250">
        <f>'.'!H456</f>
        <v>0</v>
      </c>
      <c r="K459" s="205" t="e">
        <f>IF(#REF!&gt;0,#REF!,0)</f>
        <v>#REF!</v>
      </c>
      <c r="L459" s="205" t="e">
        <f t="shared" si="227"/>
        <v>#REF!</v>
      </c>
      <c r="M459" s="205" t="e">
        <f>IF(#REF!&gt;0,#REF!,0)</f>
        <v>#REF!</v>
      </c>
      <c r="N459" s="205" t="e">
        <f t="shared" si="228"/>
        <v>#REF!</v>
      </c>
      <c r="O459" s="212">
        <f t="shared" si="200"/>
        <v>0</v>
      </c>
      <c r="P459" s="206"/>
    </row>
    <row r="460" spans="1:16" ht="12.75" x14ac:dyDescent="0.2">
      <c r="A460" s="224" t="s">
        <v>426</v>
      </c>
      <c r="B460" s="200" t="str">
        <f>IF(D460+G460&gt;0,B457,"")</f>
        <v/>
      </c>
      <c r="C460" s="203" t="str">
        <f>IF(G460+I460&gt;0,C457,"")</f>
        <v/>
      </c>
      <c r="D460" s="204">
        <f>D458</f>
        <v>7</v>
      </c>
      <c r="E460" s="210">
        <v>0</v>
      </c>
      <c r="F460" s="248">
        <f>'.'!AY457</f>
        <v>0</v>
      </c>
      <c r="G460" s="202">
        <v>0</v>
      </c>
      <c r="H460" s="203">
        <v>1.1000000000000001</v>
      </c>
      <c r="I460" s="202">
        <v>0</v>
      </c>
      <c r="J460" s="250">
        <f>'.'!H457</f>
        <v>0</v>
      </c>
      <c r="K460" s="205" t="e">
        <f>IF(#REF!&gt;0,#REF!,0)</f>
        <v>#REF!</v>
      </c>
      <c r="L460" s="205" t="e">
        <f t="shared" si="227"/>
        <v>#REF!</v>
      </c>
      <c r="M460" s="205" t="e">
        <f>IF(#REF!&gt;0,#REF!,0)</f>
        <v>#REF!</v>
      </c>
      <c r="N460" s="205" t="e">
        <f t="shared" si="228"/>
        <v>#REF!</v>
      </c>
      <c r="O460" s="212">
        <f t="shared" si="200"/>
        <v>0</v>
      </c>
      <c r="P460" s="206"/>
    </row>
    <row r="461" spans="1:16" ht="12.75" x14ac:dyDescent="0.2">
      <c r="A461" s="224" t="s">
        <v>426</v>
      </c>
      <c r="B461" s="200" t="s">
        <v>46</v>
      </c>
      <c r="C461" s="203" t="s">
        <v>256</v>
      </c>
      <c r="D461" s="204">
        <f>D462</f>
        <v>6</v>
      </c>
      <c r="E461" s="210">
        <v>1.5</v>
      </c>
      <c r="F461" s="248">
        <f>'.'!AY458</f>
        <v>2.5000000000000001E-3</v>
      </c>
      <c r="G461" s="202">
        <v>1.38</v>
      </c>
      <c r="H461" s="203">
        <v>1.5</v>
      </c>
      <c r="I461" s="202">
        <v>0</v>
      </c>
      <c r="J461" s="250">
        <f>'.'!H458</f>
        <v>1.17E-3</v>
      </c>
      <c r="K461" s="205" t="e">
        <f>IF(#REF!&gt;0,#REF!,0)</f>
        <v>#REF!</v>
      </c>
      <c r="L461" s="205" t="e">
        <f>IF(K461&gt;0,1,0)</f>
        <v>#REF!</v>
      </c>
      <c r="M461" s="205" t="e">
        <f>IF(#REF!&gt;0,#REF!,0)</f>
        <v>#REF!</v>
      </c>
      <c r="N461" s="205" t="e">
        <f>IF(M461&gt;0,1,0)</f>
        <v>#REF!</v>
      </c>
      <c r="O461" s="212">
        <f t="shared" si="200"/>
        <v>1.33E-3</v>
      </c>
      <c r="P461" s="206"/>
    </row>
    <row r="462" spans="1:16" ht="12.75" x14ac:dyDescent="0.2">
      <c r="A462" s="224" t="s">
        <v>426</v>
      </c>
      <c r="B462" s="200" t="str">
        <f>IF(D462+G462&gt;0,B461,"")</f>
        <v/>
      </c>
      <c r="C462" s="203" t="str">
        <f>IF(G462+I462&gt;0,C461,"")</f>
        <v/>
      </c>
      <c r="D462" s="204">
        <v>6</v>
      </c>
      <c r="E462" s="210">
        <v>0</v>
      </c>
      <c r="F462" s="248">
        <f>'.'!AY459</f>
        <v>0</v>
      </c>
      <c r="G462" s="202">
        <v>0</v>
      </c>
      <c r="H462" s="203">
        <v>1.1000000000000001</v>
      </c>
      <c r="I462" s="202">
        <v>0</v>
      </c>
      <c r="J462" s="250">
        <f>'.'!H459</f>
        <v>0</v>
      </c>
      <c r="K462" s="205" t="e">
        <f>IF(#REF!&gt;0,#REF!,0)</f>
        <v>#REF!</v>
      </c>
      <c r="L462" s="205" t="e">
        <f t="shared" ref="L462:L464" si="229">IF(K462&gt;0,1,0)</f>
        <v>#REF!</v>
      </c>
      <c r="M462" s="205" t="e">
        <f>IF(#REF!&gt;0,#REF!,0)</f>
        <v>#REF!</v>
      </c>
      <c r="N462" s="205" t="e">
        <f t="shared" ref="N462:N464" si="230">IF(M462&gt;0,1,0)</f>
        <v>#REF!</v>
      </c>
      <c r="O462" s="212">
        <f t="shared" si="200"/>
        <v>0</v>
      </c>
      <c r="P462" s="206"/>
    </row>
    <row r="463" spans="1:16" ht="12.75" x14ac:dyDescent="0.2">
      <c r="A463" s="224" t="s">
        <v>426</v>
      </c>
      <c r="B463" s="200" t="str">
        <f>IF(D463+G463&gt;0,B461,"")</f>
        <v/>
      </c>
      <c r="C463" s="203" t="str">
        <f>IF(G463+I463&gt;0,C461,"")</f>
        <v/>
      </c>
      <c r="D463" s="204">
        <f>D462</f>
        <v>6</v>
      </c>
      <c r="E463" s="210">
        <v>0</v>
      </c>
      <c r="F463" s="248">
        <f>'.'!AY460</f>
        <v>0</v>
      </c>
      <c r="G463" s="202">
        <v>0</v>
      </c>
      <c r="H463" s="203">
        <v>1.5</v>
      </c>
      <c r="I463" s="202">
        <v>0</v>
      </c>
      <c r="J463" s="250">
        <f>'.'!H460</f>
        <v>0</v>
      </c>
      <c r="K463" s="205" t="e">
        <f>IF(#REF!&gt;0,#REF!,0)</f>
        <v>#REF!</v>
      </c>
      <c r="L463" s="205" t="e">
        <f t="shared" si="229"/>
        <v>#REF!</v>
      </c>
      <c r="M463" s="205" t="e">
        <f>IF(#REF!&gt;0,#REF!,0)</f>
        <v>#REF!</v>
      </c>
      <c r="N463" s="205" t="e">
        <f t="shared" si="230"/>
        <v>#REF!</v>
      </c>
      <c r="O463" s="212">
        <f t="shared" si="200"/>
        <v>0</v>
      </c>
      <c r="P463" s="206"/>
    </row>
    <row r="464" spans="1:16" ht="12.75" x14ac:dyDescent="0.2">
      <c r="A464" s="224" t="s">
        <v>426</v>
      </c>
      <c r="B464" s="200" t="str">
        <f>IF(D464+G464&gt;0,B461,"")</f>
        <v/>
      </c>
      <c r="C464" s="203" t="str">
        <f>IF(G464+I464&gt;0,C461,"")</f>
        <v/>
      </c>
      <c r="D464" s="204">
        <f>D462</f>
        <v>6</v>
      </c>
      <c r="E464" s="210">
        <v>0</v>
      </c>
      <c r="F464" s="248">
        <f>'.'!AY461</f>
        <v>0</v>
      </c>
      <c r="G464" s="202">
        <v>0</v>
      </c>
      <c r="H464" s="203">
        <v>1.1000000000000001</v>
      </c>
      <c r="I464" s="202">
        <v>0</v>
      </c>
      <c r="J464" s="250">
        <f>'.'!H461</f>
        <v>0</v>
      </c>
      <c r="K464" s="205" t="e">
        <f>IF(#REF!&gt;0,#REF!,0)</f>
        <v>#REF!</v>
      </c>
      <c r="L464" s="205" t="e">
        <f t="shared" si="229"/>
        <v>#REF!</v>
      </c>
      <c r="M464" s="205" t="e">
        <f>IF(#REF!&gt;0,#REF!,0)</f>
        <v>#REF!</v>
      </c>
      <c r="N464" s="205" t="e">
        <f t="shared" si="230"/>
        <v>#REF!</v>
      </c>
      <c r="O464" s="212">
        <f t="shared" si="200"/>
        <v>0</v>
      </c>
      <c r="P464" s="206"/>
    </row>
    <row r="465" spans="1:16" ht="12.75" x14ac:dyDescent="0.2">
      <c r="A465" s="224" t="s">
        <v>426</v>
      </c>
      <c r="B465" s="200" t="s">
        <v>46</v>
      </c>
      <c r="C465" s="203" t="s">
        <v>258</v>
      </c>
      <c r="D465" s="204">
        <f>D466</f>
        <v>6</v>
      </c>
      <c r="E465" s="210">
        <v>3</v>
      </c>
      <c r="F465" s="248">
        <f>'.'!AY462</f>
        <v>4.0000000000000001E-3</v>
      </c>
      <c r="G465" s="202">
        <v>2.202</v>
      </c>
      <c r="H465" s="203">
        <v>1.5</v>
      </c>
      <c r="I465" s="202">
        <v>0</v>
      </c>
      <c r="J465" s="250">
        <f>'.'!H462</f>
        <v>2.8549999999999999E-3</v>
      </c>
      <c r="K465" s="205" t="e">
        <f>IF(#REF!&gt;0,#REF!,0)</f>
        <v>#REF!</v>
      </c>
      <c r="L465" s="205" t="e">
        <f>IF(K465&gt;0,1,0)</f>
        <v>#REF!</v>
      </c>
      <c r="M465" s="205" t="e">
        <f>IF(#REF!&gt;0,#REF!,0)</f>
        <v>#REF!</v>
      </c>
      <c r="N465" s="205" t="e">
        <f>IF(M465&gt;0,1,0)</f>
        <v>#REF!</v>
      </c>
      <c r="O465" s="212">
        <f t="shared" si="200"/>
        <v>1.1450000000000002E-3</v>
      </c>
      <c r="P465" s="206"/>
    </row>
    <row r="466" spans="1:16" ht="12.75" x14ac:dyDescent="0.2">
      <c r="A466" s="224" t="s">
        <v>426</v>
      </c>
      <c r="B466" s="200" t="str">
        <f>IF(D466+G466&gt;0,B465,"")</f>
        <v/>
      </c>
      <c r="C466" s="203" t="str">
        <f>IF(G466+I466&gt;0,C465,"")</f>
        <v/>
      </c>
      <c r="D466" s="204">
        <v>6</v>
      </c>
      <c r="E466" s="210">
        <v>0</v>
      </c>
      <c r="F466" s="248">
        <f>'.'!AY463</f>
        <v>0</v>
      </c>
      <c r="G466" s="202">
        <v>0</v>
      </c>
      <c r="H466" s="203">
        <v>1.1000000000000001</v>
      </c>
      <c r="I466" s="202">
        <v>0</v>
      </c>
      <c r="J466" s="250">
        <f>'.'!H463</f>
        <v>0</v>
      </c>
      <c r="K466" s="205" t="e">
        <f>IF(#REF!&gt;0,#REF!,0)</f>
        <v>#REF!</v>
      </c>
      <c r="L466" s="205" t="e">
        <f t="shared" ref="L466:L468" si="231">IF(K466&gt;0,1,0)</f>
        <v>#REF!</v>
      </c>
      <c r="M466" s="205" t="e">
        <f>IF(#REF!&gt;0,#REF!,0)</f>
        <v>#REF!</v>
      </c>
      <c r="N466" s="205" t="e">
        <f t="shared" ref="N466:N468" si="232">IF(M466&gt;0,1,0)</f>
        <v>#REF!</v>
      </c>
      <c r="O466" s="212">
        <f t="shared" si="200"/>
        <v>0</v>
      </c>
      <c r="P466" s="206"/>
    </row>
    <row r="467" spans="1:16" ht="12.75" x14ac:dyDescent="0.2">
      <c r="A467" s="224" t="s">
        <v>426</v>
      </c>
      <c r="B467" s="200" t="str">
        <f>IF(D467+G467&gt;0,B465,"")</f>
        <v/>
      </c>
      <c r="C467" s="203" t="str">
        <f>IF(G467+I467&gt;0,C465,"")</f>
        <v/>
      </c>
      <c r="D467" s="204">
        <f>D466</f>
        <v>6</v>
      </c>
      <c r="E467" s="210">
        <v>0</v>
      </c>
      <c r="F467" s="248">
        <f>'.'!AY464</f>
        <v>0</v>
      </c>
      <c r="G467" s="202">
        <v>0</v>
      </c>
      <c r="H467" s="203">
        <v>1.5</v>
      </c>
      <c r="I467" s="202">
        <v>0</v>
      </c>
      <c r="J467" s="250">
        <f>'.'!H464</f>
        <v>0</v>
      </c>
      <c r="K467" s="205" t="e">
        <f>IF(#REF!&gt;0,#REF!,0)</f>
        <v>#REF!</v>
      </c>
      <c r="L467" s="205" t="e">
        <f t="shared" si="231"/>
        <v>#REF!</v>
      </c>
      <c r="M467" s="205" t="e">
        <f>IF(#REF!&gt;0,#REF!,0)</f>
        <v>#REF!</v>
      </c>
      <c r="N467" s="205" t="e">
        <f t="shared" si="232"/>
        <v>#REF!</v>
      </c>
      <c r="O467" s="212">
        <f t="shared" si="200"/>
        <v>0</v>
      </c>
      <c r="P467" s="206"/>
    </row>
    <row r="468" spans="1:16" ht="12.75" x14ac:dyDescent="0.2">
      <c r="A468" s="224" t="s">
        <v>426</v>
      </c>
      <c r="B468" s="200" t="str">
        <f>IF(D468+G468&gt;0,B465,"")</f>
        <v/>
      </c>
      <c r="C468" s="203" t="str">
        <f>IF(G468+I468&gt;0,C465,"")</f>
        <v/>
      </c>
      <c r="D468" s="204">
        <f>D466</f>
        <v>6</v>
      </c>
      <c r="E468" s="210">
        <v>0</v>
      </c>
      <c r="F468" s="248">
        <f>'.'!AY465</f>
        <v>0</v>
      </c>
      <c r="G468" s="202">
        <v>0</v>
      </c>
      <c r="H468" s="203">
        <v>1.1000000000000001</v>
      </c>
      <c r="I468" s="202">
        <v>0</v>
      </c>
      <c r="J468" s="250">
        <f>'.'!H465</f>
        <v>0</v>
      </c>
      <c r="K468" s="205" t="e">
        <f>IF(#REF!&gt;0,#REF!,0)</f>
        <v>#REF!</v>
      </c>
      <c r="L468" s="205" t="e">
        <f t="shared" si="231"/>
        <v>#REF!</v>
      </c>
      <c r="M468" s="205" t="e">
        <f>IF(#REF!&gt;0,#REF!,0)</f>
        <v>#REF!</v>
      </c>
      <c r="N468" s="205" t="e">
        <f t="shared" si="232"/>
        <v>#REF!</v>
      </c>
      <c r="O468" s="212">
        <f t="shared" ref="O468:O531" si="233">F468-J468</f>
        <v>0</v>
      </c>
      <c r="P468" s="206"/>
    </row>
    <row r="469" spans="1:16" ht="12.75" x14ac:dyDescent="0.2">
      <c r="A469" s="224" t="s">
        <v>426</v>
      </c>
      <c r="B469" s="200" t="s">
        <v>46</v>
      </c>
      <c r="C469" s="203" t="s">
        <v>260</v>
      </c>
      <c r="D469" s="204">
        <f>D470</f>
        <v>7</v>
      </c>
      <c r="E469" s="210">
        <v>0.6</v>
      </c>
      <c r="F469" s="248">
        <f>'.'!AY466</f>
        <v>8.0000000000000004E-4</v>
      </c>
      <c r="G469" s="202">
        <v>0.65999999999999992</v>
      </c>
      <c r="H469" s="203">
        <v>1.5</v>
      </c>
      <c r="I469" s="202">
        <v>0.19700000000000001</v>
      </c>
      <c r="J469" s="250">
        <f>'.'!H466</f>
        <v>1.1559999999999999E-3</v>
      </c>
      <c r="K469" s="205" t="e">
        <f>IF(#REF!&gt;0,#REF!,0)</f>
        <v>#REF!</v>
      </c>
      <c r="L469" s="205" t="e">
        <f>IF(K469&gt;0,1,0)</f>
        <v>#REF!</v>
      </c>
      <c r="M469" s="205" t="e">
        <f>IF(#REF!&gt;0,#REF!,0)</f>
        <v>#REF!</v>
      </c>
      <c r="N469" s="205" t="e">
        <f>IF(M469&gt;0,1,0)</f>
        <v>#REF!</v>
      </c>
      <c r="O469" s="212">
        <f t="shared" si="233"/>
        <v>-3.5599999999999987E-4</v>
      </c>
      <c r="P469" s="206"/>
    </row>
    <row r="470" spans="1:16" ht="12.75" x14ac:dyDescent="0.2">
      <c r="A470" s="224" t="s">
        <v>426</v>
      </c>
      <c r="B470" s="200" t="str">
        <f>IF(D470+G470&gt;0,B469,"")</f>
        <v/>
      </c>
      <c r="C470" s="203" t="str">
        <f>IF(G470+I470&gt;0,C469,"")</f>
        <v/>
      </c>
      <c r="D470" s="204">
        <v>7</v>
      </c>
      <c r="E470" s="210">
        <v>0</v>
      </c>
      <c r="F470" s="248">
        <f>'.'!AY467</f>
        <v>0</v>
      </c>
      <c r="G470" s="202">
        <v>0</v>
      </c>
      <c r="H470" s="203">
        <v>1.1000000000000001</v>
      </c>
      <c r="I470" s="202">
        <v>0</v>
      </c>
      <c r="J470" s="250">
        <f>'.'!H467</f>
        <v>0</v>
      </c>
      <c r="K470" s="205" t="e">
        <f>IF(#REF!&gt;0,#REF!,0)</f>
        <v>#REF!</v>
      </c>
      <c r="L470" s="205" t="e">
        <f t="shared" ref="L470:L472" si="234">IF(K470&gt;0,1,0)</f>
        <v>#REF!</v>
      </c>
      <c r="M470" s="205" t="e">
        <f>IF(#REF!&gt;0,#REF!,0)</f>
        <v>#REF!</v>
      </c>
      <c r="N470" s="205" t="e">
        <f t="shared" ref="N470:N472" si="235">IF(M470&gt;0,1,0)</f>
        <v>#REF!</v>
      </c>
      <c r="O470" s="212">
        <f t="shared" si="233"/>
        <v>0</v>
      </c>
      <c r="P470" s="206"/>
    </row>
    <row r="471" spans="1:16" ht="12.75" x14ac:dyDescent="0.2">
      <c r="A471" s="224" t="s">
        <v>426</v>
      </c>
      <c r="B471" s="200" t="str">
        <f>IF(D471+G471&gt;0,B469,"")</f>
        <v/>
      </c>
      <c r="C471" s="203" t="str">
        <f>IF(G471+I471&gt;0,C469,"")</f>
        <v/>
      </c>
      <c r="D471" s="204">
        <f>D470</f>
        <v>7</v>
      </c>
      <c r="E471" s="210">
        <v>0</v>
      </c>
      <c r="F471" s="248">
        <f>'.'!AY468</f>
        <v>0</v>
      </c>
      <c r="G471" s="202">
        <v>0</v>
      </c>
      <c r="H471" s="203">
        <v>1.5</v>
      </c>
      <c r="I471" s="202">
        <v>0</v>
      </c>
      <c r="J471" s="250">
        <f>'.'!H468</f>
        <v>0</v>
      </c>
      <c r="K471" s="205" t="e">
        <f>IF(#REF!&gt;0,#REF!,0)</f>
        <v>#REF!</v>
      </c>
      <c r="L471" s="205" t="e">
        <f t="shared" si="234"/>
        <v>#REF!</v>
      </c>
      <c r="M471" s="205" t="e">
        <f>IF(#REF!&gt;0,#REF!,0)</f>
        <v>#REF!</v>
      </c>
      <c r="N471" s="205" t="e">
        <f t="shared" si="235"/>
        <v>#REF!</v>
      </c>
      <c r="O471" s="212">
        <f t="shared" si="233"/>
        <v>0</v>
      </c>
      <c r="P471" s="206"/>
    </row>
    <row r="472" spans="1:16" ht="12.75" x14ac:dyDescent="0.2">
      <c r="A472" s="224" t="s">
        <v>426</v>
      </c>
      <c r="B472" s="200" t="str">
        <f>IF(D472+G472&gt;0,B469,"")</f>
        <v/>
      </c>
      <c r="C472" s="203" t="str">
        <f>IF(G472+I472&gt;0,C469,"")</f>
        <v/>
      </c>
      <c r="D472" s="204">
        <f>D470</f>
        <v>7</v>
      </c>
      <c r="E472" s="210">
        <v>0</v>
      </c>
      <c r="F472" s="248">
        <f>'.'!AY469</f>
        <v>0</v>
      </c>
      <c r="G472" s="202">
        <v>0</v>
      </c>
      <c r="H472" s="203">
        <v>1.1000000000000001</v>
      </c>
      <c r="I472" s="202">
        <v>0</v>
      </c>
      <c r="J472" s="250">
        <f>'.'!H469</f>
        <v>0</v>
      </c>
      <c r="K472" s="205" t="e">
        <f>IF(#REF!&gt;0,#REF!,0)</f>
        <v>#REF!</v>
      </c>
      <c r="L472" s="205" t="e">
        <f t="shared" si="234"/>
        <v>#REF!</v>
      </c>
      <c r="M472" s="205" t="e">
        <f>IF(#REF!&gt;0,#REF!,0)</f>
        <v>#REF!</v>
      </c>
      <c r="N472" s="205" t="e">
        <f t="shared" si="235"/>
        <v>#REF!</v>
      </c>
      <c r="O472" s="212">
        <f t="shared" si="233"/>
        <v>0</v>
      </c>
      <c r="P472" s="206"/>
    </row>
    <row r="473" spans="1:16" ht="12.75" x14ac:dyDescent="0.2">
      <c r="A473" s="224" t="s">
        <v>426</v>
      </c>
      <c r="B473" s="200" t="s">
        <v>46</v>
      </c>
      <c r="C473" s="203" t="s">
        <v>262</v>
      </c>
      <c r="D473" s="204">
        <f>D474</f>
        <v>6</v>
      </c>
      <c r="E473" s="210">
        <v>1.6</v>
      </c>
      <c r="F473" s="248">
        <f>'.'!AY470</f>
        <v>2.1000000000000003E-3</v>
      </c>
      <c r="G473" s="202">
        <v>1.2090000000000001</v>
      </c>
      <c r="H473" s="203">
        <v>1.5</v>
      </c>
      <c r="I473" s="202">
        <v>0</v>
      </c>
      <c r="J473" s="250">
        <f>'.'!H470</f>
        <v>1.768E-3</v>
      </c>
      <c r="K473" s="205" t="e">
        <f>IF(#REF!&gt;0,#REF!,0)</f>
        <v>#REF!</v>
      </c>
      <c r="L473" s="205" t="e">
        <f>IF(K473&gt;0,1,0)</f>
        <v>#REF!</v>
      </c>
      <c r="M473" s="205" t="e">
        <f>IF(#REF!&gt;0,#REF!,0)</f>
        <v>#REF!</v>
      </c>
      <c r="N473" s="205" t="e">
        <f>IF(M473&gt;0,1,0)</f>
        <v>#REF!</v>
      </c>
      <c r="O473" s="212">
        <f t="shared" si="233"/>
        <v>3.3200000000000026E-4</v>
      </c>
      <c r="P473" s="206"/>
    </row>
    <row r="474" spans="1:16" ht="12.75" x14ac:dyDescent="0.2">
      <c r="A474" s="224" t="s">
        <v>426</v>
      </c>
      <c r="B474" s="200" t="str">
        <f>IF(D474+G474&gt;0,B473,"")</f>
        <v/>
      </c>
      <c r="C474" s="203" t="str">
        <f>IF(G474+I474&gt;0,C473,"")</f>
        <v/>
      </c>
      <c r="D474" s="204">
        <v>6</v>
      </c>
      <c r="E474" s="210">
        <v>0</v>
      </c>
      <c r="F474" s="248">
        <f>'.'!AY471</f>
        <v>0</v>
      </c>
      <c r="G474" s="202">
        <v>0</v>
      </c>
      <c r="H474" s="203">
        <v>1.1000000000000001</v>
      </c>
      <c r="I474" s="202">
        <v>0</v>
      </c>
      <c r="J474" s="250">
        <f>'.'!H471</f>
        <v>0</v>
      </c>
      <c r="K474" s="205" t="e">
        <f>IF(#REF!&gt;0,#REF!,0)</f>
        <v>#REF!</v>
      </c>
      <c r="L474" s="205" t="e">
        <f t="shared" ref="L474:L476" si="236">IF(K474&gt;0,1,0)</f>
        <v>#REF!</v>
      </c>
      <c r="M474" s="205" t="e">
        <f>IF(#REF!&gt;0,#REF!,0)</f>
        <v>#REF!</v>
      </c>
      <c r="N474" s="205" t="e">
        <f t="shared" ref="N474:N476" si="237">IF(M474&gt;0,1,0)</f>
        <v>#REF!</v>
      </c>
      <c r="O474" s="212">
        <f t="shared" si="233"/>
        <v>0</v>
      </c>
      <c r="P474" s="206"/>
    </row>
    <row r="475" spans="1:16" ht="12.75" x14ac:dyDescent="0.2">
      <c r="A475" s="224" t="s">
        <v>426</v>
      </c>
      <c r="B475" s="200" t="str">
        <f>IF(D475+G475&gt;0,B473,"")</f>
        <v/>
      </c>
      <c r="C475" s="203" t="str">
        <f>IF(G475+I475&gt;0,C473,"")</f>
        <v/>
      </c>
      <c r="D475" s="204">
        <f>D474</f>
        <v>6</v>
      </c>
      <c r="E475" s="210">
        <v>0</v>
      </c>
      <c r="F475" s="248">
        <f>'.'!AY472</f>
        <v>0</v>
      </c>
      <c r="G475" s="202">
        <v>0</v>
      </c>
      <c r="H475" s="203">
        <v>1.5</v>
      </c>
      <c r="I475" s="202">
        <v>0</v>
      </c>
      <c r="J475" s="250">
        <f>'.'!H472</f>
        <v>0</v>
      </c>
      <c r="K475" s="205" t="e">
        <f>IF(#REF!&gt;0,#REF!,0)</f>
        <v>#REF!</v>
      </c>
      <c r="L475" s="205" t="e">
        <f t="shared" si="236"/>
        <v>#REF!</v>
      </c>
      <c r="M475" s="205" t="e">
        <f>IF(#REF!&gt;0,#REF!,0)</f>
        <v>#REF!</v>
      </c>
      <c r="N475" s="205" t="e">
        <f t="shared" si="237"/>
        <v>#REF!</v>
      </c>
      <c r="O475" s="212">
        <f t="shared" si="233"/>
        <v>0</v>
      </c>
      <c r="P475" s="206"/>
    </row>
    <row r="476" spans="1:16" ht="12.75" x14ac:dyDescent="0.2">
      <c r="A476" s="224" t="s">
        <v>426</v>
      </c>
      <c r="B476" s="200" t="str">
        <f>IF(D476+G476&gt;0,B473,"")</f>
        <v/>
      </c>
      <c r="C476" s="203" t="str">
        <f>IF(G476+I476&gt;0,C473,"")</f>
        <v/>
      </c>
      <c r="D476" s="204">
        <f>D474</f>
        <v>6</v>
      </c>
      <c r="E476" s="210">
        <v>0</v>
      </c>
      <c r="F476" s="248">
        <f>'.'!AY473</f>
        <v>0</v>
      </c>
      <c r="G476" s="202">
        <v>0</v>
      </c>
      <c r="H476" s="203">
        <v>1.1000000000000001</v>
      </c>
      <c r="I476" s="202">
        <v>0</v>
      </c>
      <c r="J476" s="250">
        <f>'.'!H473</f>
        <v>0</v>
      </c>
      <c r="K476" s="205" t="e">
        <f>IF(#REF!&gt;0,#REF!,0)</f>
        <v>#REF!</v>
      </c>
      <c r="L476" s="205" t="e">
        <f t="shared" si="236"/>
        <v>#REF!</v>
      </c>
      <c r="M476" s="205" t="e">
        <f>IF(#REF!&gt;0,#REF!,0)</f>
        <v>#REF!</v>
      </c>
      <c r="N476" s="205" t="e">
        <f t="shared" si="237"/>
        <v>#REF!</v>
      </c>
      <c r="O476" s="212">
        <f t="shared" si="233"/>
        <v>0</v>
      </c>
      <c r="P476" s="206"/>
    </row>
    <row r="477" spans="1:16" ht="12.75" x14ac:dyDescent="0.2">
      <c r="A477" s="224" t="s">
        <v>426</v>
      </c>
      <c r="B477" s="200" t="s">
        <v>46</v>
      </c>
      <c r="C477" s="203" t="s">
        <v>264</v>
      </c>
      <c r="D477" s="204">
        <f>D478</f>
        <v>7</v>
      </c>
      <c r="E477" s="210">
        <v>0.5</v>
      </c>
      <c r="F477" s="248">
        <f>'.'!AY474</f>
        <v>8.4999999999999995E-4</v>
      </c>
      <c r="G477" s="202">
        <v>0.33800000000000002</v>
      </c>
      <c r="H477" s="203">
        <v>1.5</v>
      </c>
      <c r="I477" s="202">
        <v>0</v>
      </c>
      <c r="J477" s="250">
        <f>'.'!H474</f>
        <v>5.7299999999999994E-4</v>
      </c>
      <c r="K477" s="205" t="e">
        <f>IF(#REF!&gt;0,#REF!,0)</f>
        <v>#REF!</v>
      </c>
      <c r="L477" s="205" t="e">
        <f>IF(K477&gt;0,1,0)</f>
        <v>#REF!</v>
      </c>
      <c r="M477" s="205" t="e">
        <f>IF(#REF!&gt;0,#REF!,0)</f>
        <v>#REF!</v>
      </c>
      <c r="N477" s="205" t="e">
        <f>IF(M477&gt;0,1,0)</f>
        <v>#REF!</v>
      </c>
      <c r="O477" s="212">
        <f t="shared" si="233"/>
        <v>2.7700000000000001E-4</v>
      </c>
      <c r="P477" s="206"/>
    </row>
    <row r="478" spans="1:16" ht="12.75" x14ac:dyDescent="0.2">
      <c r="A478" s="224" t="s">
        <v>426</v>
      </c>
      <c r="B478" s="200" t="str">
        <f>IF(D478+G478&gt;0,B477,"")</f>
        <v/>
      </c>
      <c r="C478" s="203" t="str">
        <f>IF(G478+I478&gt;0,C477,"")</f>
        <v/>
      </c>
      <c r="D478" s="204">
        <v>7</v>
      </c>
      <c r="E478" s="210">
        <v>0</v>
      </c>
      <c r="F478" s="248">
        <f>'.'!AY475</f>
        <v>0</v>
      </c>
      <c r="G478" s="202">
        <v>0</v>
      </c>
      <c r="H478" s="203">
        <v>1.1000000000000001</v>
      </c>
      <c r="I478" s="202">
        <v>0</v>
      </c>
      <c r="J478" s="250">
        <f>'.'!H475</f>
        <v>0</v>
      </c>
      <c r="K478" s="205" t="e">
        <f>IF(#REF!&gt;0,#REF!,0)</f>
        <v>#REF!</v>
      </c>
      <c r="L478" s="205" t="e">
        <f t="shared" ref="L478:L480" si="238">IF(K478&gt;0,1,0)</f>
        <v>#REF!</v>
      </c>
      <c r="M478" s="205" t="e">
        <f>IF(#REF!&gt;0,#REF!,0)</f>
        <v>#REF!</v>
      </c>
      <c r="N478" s="205" t="e">
        <f t="shared" ref="N478:N480" si="239">IF(M478&gt;0,1,0)</f>
        <v>#REF!</v>
      </c>
      <c r="O478" s="212">
        <f t="shared" si="233"/>
        <v>0</v>
      </c>
      <c r="P478" s="206"/>
    </row>
    <row r="479" spans="1:16" ht="12.75" x14ac:dyDescent="0.2">
      <c r="A479" s="224" t="s">
        <v>426</v>
      </c>
      <c r="B479" s="200" t="str">
        <f>IF(D479+G479&gt;0,B477,"")</f>
        <v/>
      </c>
      <c r="C479" s="203" t="str">
        <f>IF(G479+I479&gt;0,C477,"")</f>
        <v/>
      </c>
      <c r="D479" s="204">
        <f>D478</f>
        <v>7</v>
      </c>
      <c r="E479" s="210">
        <v>0</v>
      </c>
      <c r="F479" s="248">
        <f>'.'!AY476</f>
        <v>0</v>
      </c>
      <c r="G479" s="202">
        <v>0</v>
      </c>
      <c r="H479" s="203">
        <v>1.5</v>
      </c>
      <c r="I479" s="202">
        <v>0</v>
      </c>
      <c r="J479" s="250">
        <f>'.'!H476</f>
        <v>0</v>
      </c>
      <c r="K479" s="205" t="e">
        <f>IF(#REF!&gt;0,#REF!,0)</f>
        <v>#REF!</v>
      </c>
      <c r="L479" s="205" t="e">
        <f t="shared" si="238"/>
        <v>#REF!</v>
      </c>
      <c r="M479" s="205" t="e">
        <f>IF(#REF!&gt;0,#REF!,0)</f>
        <v>#REF!</v>
      </c>
      <c r="N479" s="205" t="e">
        <f t="shared" si="239"/>
        <v>#REF!</v>
      </c>
      <c r="O479" s="212">
        <f t="shared" si="233"/>
        <v>0</v>
      </c>
      <c r="P479" s="206"/>
    </row>
    <row r="480" spans="1:16" ht="12.75" x14ac:dyDescent="0.2">
      <c r="A480" s="224" t="s">
        <v>426</v>
      </c>
      <c r="B480" s="200" t="str">
        <f>IF(D480+G480&gt;0,B477,"")</f>
        <v/>
      </c>
      <c r="C480" s="203" t="str">
        <f>IF(G480+I480&gt;0,C477,"")</f>
        <v/>
      </c>
      <c r="D480" s="204">
        <f>D478</f>
        <v>7</v>
      </c>
      <c r="E480" s="210">
        <v>0</v>
      </c>
      <c r="F480" s="248">
        <f>'.'!AY477</f>
        <v>0</v>
      </c>
      <c r="G480" s="202">
        <v>0</v>
      </c>
      <c r="H480" s="203">
        <v>1.1000000000000001</v>
      </c>
      <c r="I480" s="202">
        <v>0</v>
      </c>
      <c r="J480" s="250">
        <f>'.'!H477</f>
        <v>0</v>
      </c>
      <c r="K480" s="205" t="e">
        <f>IF(#REF!&gt;0,#REF!,0)</f>
        <v>#REF!</v>
      </c>
      <c r="L480" s="205" t="e">
        <f t="shared" si="238"/>
        <v>#REF!</v>
      </c>
      <c r="M480" s="205" t="e">
        <f>IF(#REF!&gt;0,#REF!,0)</f>
        <v>#REF!</v>
      </c>
      <c r="N480" s="205" t="e">
        <f t="shared" si="239"/>
        <v>#REF!</v>
      </c>
      <c r="O480" s="212">
        <f t="shared" si="233"/>
        <v>0</v>
      </c>
      <c r="P480" s="206"/>
    </row>
    <row r="481" spans="1:16" ht="12.75" x14ac:dyDescent="0.2">
      <c r="A481" s="224" t="s">
        <v>426</v>
      </c>
      <c r="B481" s="200" t="s">
        <v>46</v>
      </c>
      <c r="C481" s="203" t="s">
        <v>266</v>
      </c>
      <c r="D481" s="204">
        <f>D482</f>
        <v>6</v>
      </c>
      <c r="E481" s="210">
        <v>5</v>
      </c>
      <c r="F481" s="248">
        <f>'.'!AY478</f>
        <v>8.9999999999999993E-3</v>
      </c>
      <c r="G481" s="202">
        <v>5.4999999999999991</v>
      </c>
      <c r="H481" s="203">
        <v>1.5</v>
      </c>
      <c r="I481" s="202">
        <v>3.181</v>
      </c>
      <c r="J481" s="250">
        <f>'.'!H478</f>
        <v>9.2440000000000005E-3</v>
      </c>
      <c r="K481" s="205" t="e">
        <f>IF(#REF!&gt;0,#REF!,0)</f>
        <v>#REF!</v>
      </c>
      <c r="L481" s="205" t="e">
        <f>IF(K481&gt;0,1,0)</f>
        <v>#REF!</v>
      </c>
      <c r="M481" s="205" t="e">
        <f>IF(#REF!&gt;0,#REF!,0)</f>
        <v>#REF!</v>
      </c>
      <c r="N481" s="205" t="e">
        <f>IF(M481&gt;0,1,0)</f>
        <v>#REF!</v>
      </c>
      <c r="O481" s="212">
        <f t="shared" si="233"/>
        <v>-2.4400000000000116E-4</v>
      </c>
      <c r="P481" s="206"/>
    </row>
    <row r="482" spans="1:16" ht="12.75" x14ac:dyDescent="0.2">
      <c r="A482" s="224" t="s">
        <v>426</v>
      </c>
      <c r="B482" s="200" t="str">
        <f>IF(D482+G482&gt;0,B481,"")</f>
        <v/>
      </c>
      <c r="C482" s="203" t="str">
        <f>IF(G482+I482&gt;0,C481,"")</f>
        <v/>
      </c>
      <c r="D482" s="204">
        <v>6</v>
      </c>
      <c r="E482" s="210">
        <v>0</v>
      </c>
      <c r="F482" s="248">
        <f>'.'!AY479</f>
        <v>0</v>
      </c>
      <c r="G482" s="202">
        <v>0</v>
      </c>
      <c r="H482" s="203">
        <v>1.1000000000000001</v>
      </c>
      <c r="I482" s="202">
        <v>0</v>
      </c>
      <c r="J482" s="250">
        <f>'.'!H479</f>
        <v>0</v>
      </c>
      <c r="K482" s="205" t="e">
        <f>IF(#REF!&gt;0,#REF!,0)</f>
        <v>#REF!</v>
      </c>
      <c r="L482" s="205" t="e">
        <f t="shared" ref="L482:L484" si="240">IF(K482&gt;0,1,0)</f>
        <v>#REF!</v>
      </c>
      <c r="M482" s="205" t="e">
        <f>IF(#REF!&gt;0,#REF!,0)</f>
        <v>#REF!</v>
      </c>
      <c r="N482" s="205" t="e">
        <f t="shared" ref="N482:N484" si="241">IF(M482&gt;0,1,0)</f>
        <v>#REF!</v>
      </c>
      <c r="O482" s="212">
        <f t="shared" si="233"/>
        <v>0</v>
      </c>
      <c r="P482" s="206"/>
    </row>
    <row r="483" spans="1:16" ht="12.75" x14ac:dyDescent="0.2">
      <c r="A483" s="224" t="s">
        <v>426</v>
      </c>
      <c r="B483" s="200" t="str">
        <f>IF(D483+G483&gt;0,B481,"")</f>
        <v/>
      </c>
      <c r="C483" s="203" t="str">
        <f>IF(G483+I483&gt;0,C481,"")</f>
        <v/>
      </c>
      <c r="D483" s="204">
        <f>D482</f>
        <v>6</v>
      </c>
      <c r="E483" s="210">
        <v>0</v>
      </c>
      <c r="F483" s="248">
        <f>'.'!AY480</f>
        <v>0</v>
      </c>
      <c r="G483" s="202">
        <v>0</v>
      </c>
      <c r="H483" s="203">
        <v>1.5</v>
      </c>
      <c r="I483" s="202">
        <v>0</v>
      </c>
      <c r="J483" s="250">
        <f>'.'!H480</f>
        <v>0</v>
      </c>
      <c r="K483" s="205" t="e">
        <f>IF(#REF!&gt;0,#REF!,0)</f>
        <v>#REF!</v>
      </c>
      <c r="L483" s="205" t="e">
        <f t="shared" si="240"/>
        <v>#REF!</v>
      </c>
      <c r="M483" s="205" t="e">
        <f>IF(#REF!&gt;0,#REF!,0)</f>
        <v>#REF!</v>
      </c>
      <c r="N483" s="205" t="e">
        <f t="shared" si="241"/>
        <v>#REF!</v>
      </c>
      <c r="O483" s="212">
        <f t="shared" si="233"/>
        <v>0</v>
      </c>
      <c r="P483" s="206"/>
    </row>
    <row r="484" spans="1:16" ht="12.75" x14ac:dyDescent="0.2">
      <c r="A484" s="224" t="s">
        <v>426</v>
      </c>
      <c r="B484" s="200" t="str">
        <f>IF(D484+G484&gt;0,B481,"")</f>
        <v/>
      </c>
      <c r="C484" s="203" t="str">
        <f>IF(G484+I484&gt;0,C481,"")</f>
        <v/>
      </c>
      <c r="D484" s="204">
        <f>D482</f>
        <v>6</v>
      </c>
      <c r="E484" s="210">
        <v>0</v>
      </c>
      <c r="F484" s="248">
        <f>'.'!AY481</f>
        <v>0</v>
      </c>
      <c r="G484" s="202">
        <v>0</v>
      </c>
      <c r="H484" s="203">
        <v>1.1000000000000001</v>
      </c>
      <c r="I484" s="202">
        <v>0</v>
      </c>
      <c r="J484" s="250">
        <f>'.'!H481</f>
        <v>0</v>
      </c>
      <c r="K484" s="205" t="e">
        <f>IF(#REF!&gt;0,#REF!,0)</f>
        <v>#REF!</v>
      </c>
      <c r="L484" s="205" t="e">
        <f t="shared" si="240"/>
        <v>#REF!</v>
      </c>
      <c r="M484" s="205" t="e">
        <f>IF(#REF!&gt;0,#REF!,0)</f>
        <v>#REF!</v>
      </c>
      <c r="N484" s="205" t="e">
        <f t="shared" si="241"/>
        <v>#REF!</v>
      </c>
      <c r="O484" s="212">
        <f t="shared" si="233"/>
        <v>0</v>
      </c>
      <c r="P484" s="206"/>
    </row>
    <row r="485" spans="1:16" ht="12.75" x14ac:dyDescent="0.2">
      <c r="A485" s="224" t="s">
        <v>426</v>
      </c>
      <c r="B485" s="200" t="s">
        <v>46</v>
      </c>
      <c r="C485" s="203" t="s">
        <v>268</v>
      </c>
      <c r="D485" s="204">
        <f>D486</f>
        <v>6</v>
      </c>
      <c r="E485" s="210">
        <v>1.7</v>
      </c>
      <c r="F485" s="248">
        <f>'.'!AY482</f>
        <v>5.4999999999999997E-3</v>
      </c>
      <c r="G485" s="202">
        <v>1.87</v>
      </c>
      <c r="H485" s="203">
        <v>1.5</v>
      </c>
      <c r="I485" s="202">
        <v>2.84</v>
      </c>
      <c r="J485" s="250">
        <f>'.'!H482</f>
        <v>5.0650000000000001E-3</v>
      </c>
      <c r="K485" s="205" t="e">
        <f>IF(#REF!&gt;0,#REF!,0)</f>
        <v>#REF!</v>
      </c>
      <c r="L485" s="205" t="e">
        <f>IF(K485&gt;0,1,0)</f>
        <v>#REF!</v>
      </c>
      <c r="M485" s="205" t="e">
        <f>IF(#REF!&gt;0,#REF!,0)</f>
        <v>#REF!</v>
      </c>
      <c r="N485" s="205" t="e">
        <f>IF(M485&gt;0,1,0)</f>
        <v>#REF!</v>
      </c>
      <c r="O485" s="212">
        <f t="shared" si="233"/>
        <v>4.3499999999999962E-4</v>
      </c>
      <c r="P485" s="206"/>
    </row>
    <row r="486" spans="1:16" ht="12.75" x14ac:dyDescent="0.2">
      <c r="A486" s="224" t="s">
        <v>426</v>
      </c>
      <c r="B486" s="200" t="str">
        <f>IF(D486+G486&gt;0,B485,"")</f>
        <v/>
      </c>
      <c r="C486" s="203" t="str">
        <f>IF(G486+I486&gt;0,C485,"")</f>
        <v/>
      </c>
      <c r="D486" s="204">
        <v>6</v>
      </c>
      <c r="E486" s="210">
        <v>0</v>
      </c>
      <c r="F486" s="248">
        <f>'.'!AY483</f>
        <v>0</v>
      </c>
      <c r="G486" s="202">
        <v>0</v>
      </c>
      <c r="H486" s="203">
        <v>1.1000000000000001</v>
      </c>
      <c r="I486" s="202">
        <v>0</v>
      </c>
      <c r="J486" s="250">
        <f>'.'!H483</f>
        <v>0</v>
      </c>
      <c r="K486" s="205" t="e">
        <f>IF(#REF!&gt;0,#REF!,0)</f>
        <v>#REF!</v>
      </c>
      <c r="L486" s="205" t="e">
        <f t="shared" ref="L486:L488" si="242">IF(K486&gt;0,1,0)</f>
        <v>#REF!</v>
      </c>
      <c r="M486" s="205" t="e">
        <f>IF(#REF!&gt;0,#REF!,0)</f>
        <v>#REF!</v>
      </c>
      <c r="N486" s="205" t="e">
        <f t="shared" ref="N486:N488" si="243">IF(M486&gt;0,1,0)</f>
        <v>#REF!</v>
      </c>
      <c r="O486" s="212">
        <f t="shared" si="233"/>
        <v>0</v>
      </c>
      <c r="P486" s="206"/>
    </row>
    <row r="487" spans="1:16" ht="12.75" x14ac:dyDescent="0.2">
      <c r="A487" s="224" t="s">
        <v>426</v>
      </c>
      <c r="B487" s="200" t="str">
        <f>IF(D487+G487&gt;0,B485,"")</f>
        <v/>
      </c>
      <c r="C487" s="203" t="str">
        <f>IF(G487+I487&gt;0,C485,"")</f>
        <v/>
      </c>
      <c r="D487" s="204">
        <f>D486</f>
        <v>6</v>
      </c>
      <c r="E487" s="210">
        <v>0</v>
      </c>
      <c r="F487" s="248">
        <f>'.'!AY484</f>
        <v>0</v>
      </c>
      <c r="G487" s="202">
        <v>0</v>
      </c>
      <c r="H487" s="203">
        <v>1.5</v>
      </c>
      <c r="I487" s="202">
        <v>0</v>
      </c>
      <c r="J487" s="250">
        <f>'.'!H484</f>
        <v>0</v>
      </c>
      <c r="K487" s="205" t="e">
        <f>IF(#REF!&gt;0,#REF!,0)</f>
        <v>#REF!</v>
      </c>
      <c r="L487" s="205" t="e">
        <f t="shared" si="242"/>
        <v>#REF!</v>
      </c>
      <c r="M487" s="205" t="e">
        <f>IF(#REF!&gt;0,#REF!,0)</f>
        <v>#REF!</v>
      </c>
      <c r="N487" s="205" t="e">
        <f t="shared" si="243"/>
        <v>#REF!</v>
      </c>
      <c r="O487" s="212">
        <f t="shared" si="233"/>
        <v>0</v>
      </c>
      <c r="P487" s="206"/>
    </row>
    <row r="488" spans="1:16" ht="12.75" x14ac:dyDescent="0.2">
      <c r="A488" s="224" t="s">
        <v>426</v>
      </c>
      <c r="B488" s="200" t="str">
        <f>IF(D488+G488&gt;0,B485,"")</f>
        <v/>
      </c>
      <c r="C488" s="203" t="str">
        <f>IF(G488+I488&gt;0,C485,"")</f>
        <v/>
      </c>
      <c r="D488" s="204">
        <f>D486</f>
        <v>6</v>
      </c>
      <c r="E488" s="210">
        <v>0</v>
      </c>
      <c r="F488" s="248">
        <f>'.'!AY485</f>
        <v>0</v>
      </c>
      <c r="G488" s="202">
        <v>0</v>
      </c>
      <c r="H488" s="203">
        <v>1.1000000000000001</v>
      </c>
      <c r="I488" s="202">
        <v>0</v>
      </c>
      <c r="J488" s="250">
        <f>'.'!H485</f>
        <v>0</v>
      </c>
      <c r="K488" s="205" t="e">
        <f>IF(#REF!&gt;0,#REF!,0)</f>
        <v>#REF!</v>
      </c>
      <c r="L488" s="205" t="e">
        <f t="shared" si="242"/>
        <v>#REF!</v>
      </c>
      <c r="M488" s="205" t="e">
        <f>IF(#REF!&gt;0,#REF!,0)</f>
        <v>#REF!</v>
      </c>
      <c r="N488" s="205" t="e">
        <f t="shared" si="243"/>
        <v>#REF!</v>
      </c>
      <c r="O488" s="212">
        <f t="shared" si="233"/>
        <v>0</v>
      </c>
      <c r="P488" s="206"/>
    </row>
    <row r="489" spans="1:16" ht="12.75" x14ac:dyDescent="0.2">
      <c r="A489" s="224" t="s">
        <v>426</v>
      </c>
      <c r="B489" s="200" t="s">
        <v>46</v>
      </c>
      <c r="C489" s="203" t="s">
        <v>270</v>
      </c>
      <c r="D489" s="204">
        <f>D490</f>
        <v>6</v>
      </c>
      <c r="E489" s="210">
        <v>2</v>
      </c>
      <c r="F489" s="248">
        <f>'.'!AY486</f>
        <v>2.2000000000000001E-3</v>
      </c>
      <c r="G489" s="202">
        <v>1.262</v>
      </c>
      <c r="H489" s="203">
        <v>1.5</v>
      </c>
      <c r="I489" s="202">
        <v>0</v>
      </c>
      <c r="J489" s="250">
        <f>'.'!H486</f>
        <v>1.758E-3</v>
      </c>
      <c r="K489" s="205" t="e">
        <f>IF(#REF!&gt;0,#REF!,0)</f>
        <v>#REF!</v>
      </c>
      <c r="L489" s="205" t="e">
        <f>IF(K489&gt;0,1,0)</f>
        <v>#REF!</v>
      </c>
      <c r="M489" s="205" t="e">
        <f>IF(#REF!&gt;0,#REF!,0)</f>
        <v>#REF!</v>
      </c>
      <c r="N489" s="205" t="e">
        <f>IF(M489&gt;0,1,0)</f>
        <v>#REF!</v>
      </c>
      <c r="O489" s="212">
        <f t="shared" si="233"/>
        <v>4.4200000000000012E-4</v>
      </c>
      <c r="P489" s="206"/>
    </row>
    <row r="490" spans="1:16" ht="12.75" x14ac:dyDescent="0.2">
      <c r="A490" s="224" t="s">
        <v>426</v>
      </c>
      <c r="B490" s="200" t="str">
        <f>IF(D490+G490&gt;0,B489,"")</f>
        <v/>
      </c>
      <c r="C490" s="203" t="str">
        <f>IF(G490+I490&gt;0,C489,"")</f>
        <v/>
      </c>
      <c r="D490" s="204">
        <v>6</v>
      </c>
      <c r="E490" s="210">
        <v>0</v>
      </c>
      <c r="F490" s="248">
        <f>'.'!AY487</f>
        <v>0</v>
      </c>
      <c r="G490" s="202">
        <v>0</v>
      </c>
      <c r="H490" s="203">
        <v>1.1000000000000001</v>
      </c>
      <c r="I490" s="202">
        <v>0</v>
      </c>
      <c r="J490" s="250">
        <f>'.'!H487</f>
        <v>0</v>
      </c>
      <c r="K490" s="205" t="e">
        <f>IF(#REF!&gt;0,#REF!,0)</f>
        <v>#REF!</v>
      </c>
      <c r="L490" s="205" t="e">
        <f t="shared" ref="L490:L492" si="244">IF(K490&gt;0,1,0)</f>
        <v>#REF!</v>
      </c>
      <c r="M490" s="205" t="e">
        <f>IF(#REF!&gt;0,#REF!,0)</f>
        <v>#REF!</v>
      </c>
      <c r="N490" s="205" t="e">
        <f t="shared" ref="N490:N492" si="245">IF(M490&gt;0,1,0)</f>
        <v>#REF!</v>
      </c>
      <c r="O490" s="212">
        <f t="shared" si="233"/>
        <v>0</v>
      </c>
      <c r="P490" s="206"/>
    </row>
    <row r="491" spans="1:16" ht="12.75" x14ac:dyDescent="0.2">
      <c r="A491" s="224" t="s">
        <v>426</v>
      </c>
      <c r="B491" s="200" t="str">
        <f>IF(D491+G491&gt;0,B489,"")</f>
        <v/>
      </c>
      <c r="C491" s="203" t="str">
        <f>IF(G491+I491&gt;0,C489,"")</f>
        <v/>
      </c>
      <c r="D491" s="204">
        <f>D490</f>
        <v>6</v>
      </c>
      <c r="E491" s="210">
        <v>0</v>
      </c>
      <c r="F491" s="248">
        <f>'.'!AY488</f>
        <v>0</v>
      </c>
      <c r="G491" s="202">
        <v>0</v>
      </c>
      <c r="H491" s="203">
        <v>1.5</v>
      </c>
      <c r="I491" s="202">
        <v>0</v>
      </c>
      <c r="J491" s="250">
        <f>'.'!H488</f>
        <v>0</v>
      </c>
      <c r="K491" s="205" t="e">
        <f>IF(#REF!&gt;0,#REF!,0)</f>
        <v>#REF!</v>
      </c>
      <c r="L491" s="205" t="e">
        <f t="shared" si="244"/>
        <v>#REF!</v>
      </c>
      <c r="M491" s="205" t="e">
        <f>IF(#REF!&gt;0,#REF!,0)</f>
        <v>#REF!</v>
      </c>
      <c r="N491" s="205" t="e">
        <f t="shared" si="245"/>
        <v>#REF!</v>
      </c>
      <c r="O491" s="212">
        <f t="shared" si="233"/>
        <v>0</v>
      </c>
      <c r="P491" s="206"/>
    </row>
    <row r="492" spans="1:16" ht="12.75" x14ac:dyDescent="0.2">
      <c r="A492" s="224" t="s">
        <v>426</v>
      </c>
      <c r="B492" s="200" t="str">
        <f>IF(D492+G492&gt;0,B489,"")</f>
        <v/>
      </c>
      <c r="C492" s="203" t="str">
        <f>IF(G492+I492&gt;0,C489,"")</f>
        <v/>
      </c>
      <c r="D492" s="204">
        <f>D490</f>
        <v>6</v>
      </c>
      <c r="E492" s="210">
        <v>0</v>
      </c>
      <c r="F492" s="248">
        <f>'.'!AY489</f>
        <v>0</v>
      </c>
      <c r="G492" s="202">
        <v>0</v>
      </c>
      <c r="H492" s="203">
        <v>1.1000000000000001</v>
      </c>
      <c r="I492" s="202">
        <v>0</v>
      </c>
      <c r="J492" s="250">
        <f>'.'!H489</f>
        <v>0</v>
      </c>
      <c r="K492" s="205" t="e">
        <f>IF(#REF!&gt;0,#REF!,0)</f>
        <v>#REF!</v>
      </c>
      <c r="L492" s="205" t="e">
        <f t="shared" si="244"/>
        <v>#REF!</v>
      </c>
      <c r="M492" s="205" t="e">
        <f>IF(#REF!&gt;0,#REF!,0)</f>
        <v>#REF!</v>
      </c>
      <c r="N492" s="205" t="e">
        <f t="shared" si="245"/>
        <v>#REF!</v>
      </c>
      <c r="O492" s="212">
        <f t="shared" si="233"/>
        <v>0</v>
      </c>
      <c r="P492" s="206"/>
    </row>
    <row r="493" spans="1:16" ht="12.75" x14ac:dyDescent="0.2">
      <c r="A493" s="224" t="s">
        <v>426</v>
      </c>
      <c r="B493" s="200" t="s">
        <v>46</v>
      </c>
      <c r="C493" s="203" t="s">
        <v>272</v>
      </c>
      <c r="D493" s="204">
        <f>D494</f>
        <v>6</v>
      </c>
      <c r="E493" s="210">
        <v>1.2</v>
      </c>
      <c r="F493" s="248">
        <f>'.'!AY490</f>
        <v>1.6000000000000001E-3</v>
      </c>
      <c r="G493" s="202">
        <v>1.3199999999999998</v>
      </c>
      <c r="H493" s="203">
        <v>1.5</v>
      </c>
      <c r="I493" s="202">
        <v>0.33800000000000002</v>
      </c>
      <c r="J493" s="250">
        <f>'.'!H490</f>
        <v>1.8360000000000002E-3</v>
      </c>
      <c r="K493" s="205" t="e">
        <f>IF(#REF!&gt;0,#REF!,0)</f>
        <v>#REF!</v>
      </c>
      <c r="L493" s="205" t="e">
        <f>IF(K493&gt;0,1,0)</f>
        <v>#REF!</v>
      </c>
      <c r="M493" s="205" t="e">
        <f>IF(#REF!&gt;0,#REF!,0)</f>
        <v>#REF!</v>
      </c>
      <c r="N493" s="205" t="e">
        <f>IF(M493&gt;0,1,0)</f>
        <v>#REF!</v>
      </c>
      <c r="O493" s="212">
        <f t="shared" si="233"/>
        <v>-2.360000000000001E-4</v>
      </c>
      <c r="P493" s="206"/>
    </row>
    <row r="494" spans="1:16" ht="12.75" x14ac:dyDescent="0.2">
      <c r="A494" s="224" t="s">
        <v>426</v>
      </c>
      <c r="B494" s="200" t="str">
        <f>IF(D494+G494&gt;0,B493,"")</f>
        <v/>
      </c>
      <c r="C494" s="203" t="str">
        <f>IF(G494+I494&gt;0,C493,"")</f>
        <v/>
      </c>
      <c r="D494" s="204">
        <v>6</v>
      </c>
      <c r="E494" s="210">
        <v>0</v>
      </c>
      <c r="F494" s="248">
        <f>'.'!AY491</f>
        <v>0</v>
      </c>
      <c r="G494" s="202">
        <v>0</v>
      </c>
      <c r="H494" s="203">
        <v>1.1000000000000001</v>
      </c>
      <c r="I494" s="202">
        <v>0</v>
      </c>
      <c r="J494" s="250">
        <f>'.'!H491</f>
        <v>0</v>
      </c>
      <c r="K494" s="205" t="e">
        <f>IF(#REF!&gt;0,#REF!,0)</f>
        <v>#REF!</v>
      </c>
      <c r="L494" s="205" t="e">
        <f t="shared" ref="L494:L496" si="246">IF(K494&gt;0,1,0)</f>
        <v>#REF!</v>
      </c>
      <c r="M494" s="205" t="e">
        <f>IF(#REF!&gt;0,#REF!,0)</f>
        <v>#REF!</v>
      </c>
      <c r="N494" s="205" t="e">
        <f t="shared" ref="N494:N496" si="247">IF(M494&gt;0,1,0)</f>
        <v>#REF!</v>
      </c>
      <c r="O494" s="212">
        <f t="shared" si="233"/>
        <v>0</v>
      </c>
      <c r="P494" s="206"/>
    </row>
    <row r="495" spans="1:16" ht="12.75" x14ac:dyDescent="0.2">
      <c r="A495" s="224" t="s">
        <v>426</v>
      </c>
      <c r="B495" s="200" t="str">
        <f>IF(D495+G495&gt;0,B493,"")</f>
        <v/>
      </c>
      <c r="C495" s="203" t="str">
        <f>IF(G495+I495&gt;0,C493,"")</f>
        <v/>
      </c>
      <c r="D495" s="204">
        <f>D494</f>
        <v>6</v>
      </c>
      <c r="E495" s="210">
        <v>0</v>
      </c>
      <c r="F495" s="248">
        <f>'.'!AY492</f>
        <v>0</v>
      </c>
      <c r="G495" s="202">
        <v>0</v>
      </c>
      <c r="H495" s="203">
        <v>1.5</v>
      </c>
      <c r="I495" s="202">
        <v>0</v>
      </c>
      <c r="J495" s="250">
        <f>'.'!H492</f>
        <v>0</v>
      </c>
      <c r="K495" s="205" t="e">
        <f>IF(#REF!&gt;0,#REF!,0)</f>
        <v>#REF!</v>
      </c>
      <c r="L495" s="205" t="e">
        <f t="shared" si="246"/>
        <v>#REF!</v>
      </c>
      <c r="M495" s="205" t="e">
        <f>IF(#REF!&gt;0,#REF!,0)</f>
        <v>#REF!</v>
      </c>
      <c r="N495" s="205" t="e">
        <f t="shared" si="247"/>
        <v>#REF!</v>
      </c>
      <c r="O495" s="212">
        <f t="shared" si="233"/>
        <v>0</v>
      </c>
      <c r="P495" s="206"/>
    </row>
    <row r="496" spans="1:16" ht="12.75" x14ac:dyDescent="0.2">
      <c r="A496" s="224" t="s">
        <v>426</v>
      </c>
      <c r="B496" s="200" t="str">
        <f>IF(D496+G496&gt;0,B493,"")</f>
        <v/>
      </c>
      <c r="C496" s="203" t="str">
        <f>IF(G496+I496&gt;0,C493,"")</f>
        <v/>
      </c>
      <c r="D496" s="204">
        <f>D494</f>
        <v>6</v>
      </c>
      <c r="E496" s="210">
        <v>0</v>
      </c>
      <c r="F496" s="248">
        <f>'.'!AY493</f>
        <v>0</v>
      </c>
      <c r="G496" s="202">
        <v>0</v>
      </c>
      <c r="H496" s="203">
        <v>1.1000000000000001</v>
      </c>
      <c r="I496" s="202">
        <v>0</v>
      </c>
      <c r="J496" s="250">
        <f>'.'!H493</f>
        <v>0</v>
      </c>
      <c r="K496" s="205" t="e">
        <f>IF(#REF!&gt;0,#REF!,0)</f>
        <v>#REF!</v>
      </c>
      <c r="L496" s="205" t="e">
        <f t="shared" si="246"/>
        <v>#REF!</v>
      </c>
      <c r="M496" s="205" t="e">
        <f>IF(#REF!&gt;0,#REF!,0)</f>
        <v>#REF!</v>
      </c>
      <c r="N496" s="205" t="e">
        <f t="shared" si="247"/>
        <v>#REF!</v>
      </c>
      <c r="O496" s="212">
        <f t="shared" si="233"/>
        <v>0</v>
      </c>
      <c r="P496" s="206"/>
    </row>
    <row r="497" spans="1:16" ht="12.75" x14ac:dyDescent="0.2">
      <c r="A497" s="224" t="s">
        <v>426</v>
      </c>
      <c r="B497" s="200" t="s">
        <v>46</v>
      </c>
      <c r="C497" s="203" t="s">
        <v>274</v>
      </c>
      <c r="D497" s="204">
        <f>D498</f>
        <v>7</v>
      </c>
      <c r="E497" s="210">
        <v>0.2</v>
      </c>
      <c r="F497" s="248">
        <f>'.'!AY494</f>
        <v>2.0000000000000001E-4</v>
      </c>
      <c r="G497" s="202">
        <v>0.151</v>
      </c>
      <c r="H497" s="203">
        <v>1.5</v>
      </c>
      <c r="I497" s="202">
        <v>0</v>
      </c>
      <c r="J497" s="250">
        <f>'.'!H494</f>
        <v>2.5500000000000002E-4</v>
      </c>
      <c r="K497" s="205" t="e">
        <f>IF(#REF!&gt;0,#REF!,0)</f>
        <v>#REF!</v>
      </c>
      <c r="L497" s="205" t="e">
        <f>IF(K497&gt;0,1,0)</f>
        <v>#REF!</v>
      </c>
      <c r="M497" s="205" t="e">
        <f>IF(#REF!&gt;0,#REF!,0)</f>
        <v>#REF!</v>
      </c>
      <c r="N497" s="205" t="e">
        <f>IF(M497&gt;0,1,0)</f>
        <v>#REF!</v>
      </c>
      <c r="O497" s="212">
        <f t="shared" si="233"/>
        <v>-5.5000000000000009E-5</v>
      </c>
      <c r="P497" s="206"/>
    </row>
    <row r="498" spans="1:16" ht="12.75" x14ac:dyDescent="0.2">
      <c r="A498" s="224" t="s">
        <v>426</v>
      </c>
      <c r="B498" s="200" t="str">
        <f>IF(D498+G498&gt;0,B497,"")</f>
        <v/>
      </c>
      <c r="C498" s="203" t="str">
        <f>IF(G498+I498&gt;0,C497,"")</f>
        <v/>
      </c>
      <c r="D498" s="204">
        <v>7</v>
      </c>
      <c r="E498" s="210">
        <v>0</v>
      </c>
      <c r="F498" s="248">
        <f>'.'!AY495</f>
        <v>0</v>
      </c>
      <c r="G498" s="202">
        <v>0</v>
      </c>
      <c r="H498" s="203">
        <v>1.1000000000000001</v>
      </c>
      <c r="I498" s="202">
        <v>0</v>
      </c>
      <c r="J498" s="250">
        <f>'.'!H495</f>
        <v>0</v>
      </c>
      <c r="K498" s="205" t="e">
        <f>IF(#REF!&gt;0,#REF!,0)</f>
        <v>#REF!</v>
      </c>
      <c r="L498" s="205" t="e">
        <f t="shared" ref="L498:L500" si="248">IF(K498&gt;0,1,0)</f>
        <v>#REF!</v>
      </c>
      <c r="M498" s="205" t="e">
        <f>IF(#REF!&gt;0,#REF!,0)</f>
        <v>#REF!</v>
      </c>
      <c r="N498" s="205" t="e">
        <f t="shared" ref="N498:N500" si="249">IF(M498&gt;0,1,0)</f>
        <v>#REF!</v>
      </c>
      <c r="O498" s="212">
        <f t="shared" si="233"/>
        <v>0</v>
      </c>
      <c r="P498" s="206"/>
    </row>
    <row r="499" spans="1:16" ht="12.75" x14ac:dyDescent="0.2">
      <c r="A499" s="224" t="s">
        <v>426</v>
      </c>
      <c r="B499" s="200" t="str">
        <f>IF(D499+G499&gt;0,B497,"")</f>
        <v/>
      </c>
      <c r="C499" s="203" t="str">
        <f>IF(G499+I499&gt;0,C497,"")</f>
        <v/>
      </c>
      <c r="D499" s="204">
        <f>D498</f>
        <v>7</v>
      </c>
      <c r="E499" s="210">
        <v>0</v>
      </c>
      <c r="F499" s="248">
        <f>'.'!AY496</f>
        <v>0</v>
      </c>
      <c r="G499" s="202">
        <v>0</v>
      </c>
      <c r="H499" s="203">
        <v>1.5</v>
      </c>
      <c r="I499" s="202">
        <v>0</v>
      </c>
      <c r="J499" s="250">
        <f>'.'!H496</f>
        <v>0</v>
      </c>
      <c r="K499" s="205" t="e">
        <f>IF(#REF!&gt;0,#REF!,0)</f>
        <v>#REF!</v>
      </c>
      <c r="L499" s="205" t="e">
        <f t="shared" si="248"/>
        <v>#REF!</v>
      </c>
      <c r="M499" s="205" t="e">
        <f>IF(#REF!&gt;0,#REF!,0)</f>
        <v>#REF!</v>
      </c>
      <c r="N499" s="205" t="e">
        <f t="shared" si="249"/>
        <v>#REF!</v>
      </c>
      <c r="O499" s="212">
        <f t="shared" si="233"/>
        <v>0</v>
      </c>
      <c r="P499" s="206"/>
    </row>
    <row r="500" spans="1:16" ht="12.75" x14ac:dyDescent="0.2">
      <c r="A500" s="224" t="s">
        <v>426</v>
      </c>
      <c r="B500" s="200" t="str">
        <f>IF(D500+G500&gt;0,B497,"")</f>
        <v/>
      </c>
      <c r="C500" s="203" t="str">
        <f>IF(G500+I500&gt;0,C497,"")</f>
        <v/>
      </c>
      <c r="D500" s="204">
        <f>D498</f>
        <v>7</v>
      </c>
      <c r="E500" s="210">
        <v>0</v>
      </c>
      <c r="F500" s="248">
        <f>'.'!AY497</f>
        <v>0</v>
      </c>
      <c r="G500" s="202">
        <v>0</v>
      </c>
      <c r="H500" s="203">
        <v>1.1000000000000001</v>
      </c>
      <c r="I500" s="202">
        <v>0</v>
      </c>
      <c r="J500" s="250">
        <f>'.'!H497</f>
        <v>0</v>
      </c>
      <c r="K500" s="205" t="e">
        <f>IF(#REF!&gt;0,#REF!,0)</f>
        <v>#REF!</v>
      </c>
      <c r="L500" s="205" t="e">
        <f t="shared" si="248"/>
        <v>#REF!</v>
      </c>
      <c r="M500" s="205" t="e">
        <f>IF(#REF!&gt;0,#REF!,0)</f>
        <v>#REF!</v>
      </c>
      <c r="N500" s="205" t="e">
        <f t="shared" si="249"/>
        <v>#REF!</v>
      </c>
      <c r="O500" s="212">
        <f t="shared" si="233"/>
        <v>0</v>
      </c>
      <c r="P500" s="206"/>
    </row>
    <row r="501" spans="1:16" ht="12.75" x14ac:dyDescent="0.2">
      <c r="A501" s="224" t="s">
        <v>426</v>
      </c>
      <c r="B501" s="200" t="s">
        <v>46</v>
      </c>
      <c r="C501" s="203" t="s">
        <v>276</v>
      </c>
      <c r="D501" s="204">
        <f>D502</f>
        <v>6</v>
      </c>
      <c r="E501" s="210">
        <v>5</v>
      </c>
      <c r="F501" s="248">
        <f>'.'!AY498</f>
        <v>6.0000000000000001E-3</v>
      </c>
      <c r="G501" s="202">
        <v>4</v>
      </c>
      <c r="H501" s="203">
        <v>1.5</v>
      </c>
      <c r="I501" s="202">
        <v>0</v>
      </c>
      <c r="J501" s="250">
        <f>'.'!H498</f>
        <v>0</v>
      </c>
      <c r="K501" s="205" t="e">
        <f>IF(#REF!&gt;0,#REF!,0)</f>
        <v>#REF!</v>
      </c>
      <c r="L501" s="205" t="e">
        <f>IF(K501&gt;0,1,0)</f>
        <v>#REF!</v>
      </c>
      <c r="M501" s="205" t="e">
        <f>IF(#REF!&gt;0,#REF!,0)</f>
        <v>#REF!</v>
      </c>
      <c r="N501" s="205" t="e">
        <f>IF(M501&gt;0,1,0)</f>
        <v>#REF!</v>
      </c>
      <c r="O501" s="212">
        <f t="shared" si="233"/>
        <v>6.0000000000000001E-3</v>
      </c>
      <c r="P501" s="206"/>
    </row>
    <row r="502" spans="1:16" ht="12.75" x14ac:dyDescent="0.2">
      <c r="A502" s="224" t="s">
        <v>426</v>
      </c>
      <c r="B502" s="200" t="str">
        <f>IF(D502+G502&gt;0,B501,"")</f>
        <v/>
      </c>
      <c r="C502" s="203" t="str">
        <f>IF(G502+I502&gt;0,C501,"")</f>
        <v/>
      </c>
      <c r="D502" s="204">
        <v>6</v>
      </c>
      <c r="E502" s="210">
        <v>0</v>
      </c>
      <c r="F502" s="248">
        <f>'.'!AY499</f>
        <v>0</v>
      </c>
      <c r="G502" s="202">
        <v>0</v>
      </c>
      <c r="H502" s="203">
        <v>1.1000000000000001</v>
      </c>
      <c r="I502" s="202">
        <v>0</v>
      </c>
      <c r="J502" s="250">
        <f>'.'!H499</f>
        <v>0</v>
      </c>
      <c r="K502" s="205" t="e">
        <f>IF(#REF!&gt;0,#REF!,0)</f>
        <v>#REF!</v>
      </c>
      <c r="L502" s="205" t="e">
        <f t="shared" ref="L502:L504" si="250">IF(K502&gt;0,1,0)</f>
        <v>#REF!</v>
      </c>
      <c r="M502" s="205" t="e">
        <f>IF(#REF!&gt;0,#REF!,0)</f>
        <v>#REF!</v>
      </c>
      <c r="N502" s="205" t="e">
        <f t="shared" ref="N502:N504" si="251">IF(M502&gt;0,1,0)</f>
        <v>#REF!</v>
      </c>
      <c r="O502" s="212">
        <f t="shared" si="233"/>
        <v>0</v>
      </c>
      <c r="P502" s="206"/>
    </row>
    <row r="503" spans="1:16" ht="12.75" x14ac:dyDescent="0.2">
      <c r="A503" s="224" t="s">
        <v>426</v>
      </c>
      <c r="B503" s="200" t="str">
        <f>IF(D503+G503&gt;0,B501,"")</f>
        <v/>
      </c>
      <c r="C503" s="203" t="str">
        <f>IF(G503+I503&gt;0,C501,"")</f>
        <v/>
      </c>
      <c r="D503" s="204">
        <f>D502</f>
        <v>6</v>
      </c>
      <c r="E503" s="210">
        <v>0</v>
      </c>
      <c r="F503" s="248">
        <f>'.'!AY500</f>
        <v>0</v>
      </c>
      <c r="G503" s="202">
        <v>0</v>
      </c>
      <c r="H503" s="203">
        <v>1.5</v>
      </c>
      <c r="I503" s="202">
        <v>0</v>
      </c>
      <c r="J503" s="250">
        <f>'.'!H500</f>
        <v>0</v>
      </c>
      <c r="K503" s="205" t="e">
        <f>IF(#REF!&gt;0,#REF!,0)</f>
        <v>#REF!</v>
      </c>
      <c r="L503" s="205" t="e">
        <f t="shared" si="250"/>
        <v>#REF!</v>
      </c>
      <c r="M503" s="205" t="e">
        <f>IF(#REF!&gt;0,#REF!,0)</f>
        <v>#REF!</v>
      </c>
      <c r="N503" s="205" t="e">
        <f t="shared" si="251"/>
        <v>#REF!</v>
      </c>
      <c r="O503" s="212">
        <f t="shared" si="233"/>
        <v>0</v>
      </c>
      <c r="P503" s="206"/>
    </row>
    <row r="504" spans="1:16" ht="12.75" x14ac:dyDescent="0.2">
      <c r="A504" s="224" t="s">
        <v>426</v>
      </c>
      <c r="B504" s="200" t="str">
        <f>IF(D504+G504&gt;0,B501,"")</f>
        <v/>
      </c>
      <c r="C504" s="203" t="str">
        <f>IF(G504+I504&gt;0,C501,"")</f>
        <v/>
      </c>
      <c r="D504" s="204">
        <f>D502</f>
        <v>6</v>
      </c>
      <c r="E504" s="210">
        <v>0</v>
      </c>
      <c r="F504" s="248">
        <f>'.'!AY501</f>
        <v>0</v>
      </c>
      <c r="G504" s="202">
        <v>0</v>
      </c>
      <c r="H504" s="203">
        <v>1.1000000000000001</v>
      </c>
      <c r="I504" s="202">
        <v>0</v>
      </c>
      <c r="J504" s="250">
        <f>'.'!H501</f>
        <v>0</v>
      </c>
      <c r="K504" s="205" t="e">
        <f>IF(#REF!&gt;0,#REF!,0)</f>
        <v>#REF!</v>
      </c>
      <c r="L504" s="205" t="e">
        <f t="shared" si="250"/>
        <v>#REF!</v>
      </c>
      <c r="M504" s="205" t="e">
        <f>IF(#REF!&gt;0,#REF!,0)</f>
        <v>#REF!</v>
      </c>
      <c r="N504" s="205" t="e">
        <f t="shared" si="251"/>
        <v>#REF!</v>
      </c>
      <c r="O504" s="212">
        <f t="shared" si="233"/>
        <v>0</v>
      </c>
      <c r="P504" s="206"/>
    </row>
    <row r="505" spans="1:16" ht="12.75" x14ac:dyDescent="0.2">
      <c r="A505" s="224" t="s">
        <v>426</v>
      </c>
      <c r="B505" s="200" t="s">
        <v>46</v>
      </c>
      <c r="C505" s="203" t="s">
        <v>278</v>
      </c>
      <c r="D505" s="204">
        <f>D506</f>
        <v>7</v>
      </c>
      <c r="E505" s="210">
        <v>0.7</v>
      </c>
      <c r="F505" s="248">
        <f>'.'!AY502</f>
        <v>8.9999999999999998E-4</v>
      </c>
      <c r="G505" s="202">
        <v>0.28799999999999998</v>
      </c>
      <c r="H505" s="203">
        <v>1.5</v>
      </c>
      <c r="I505" s="202">
        <v>0</v>
      </c>
      <c r="J505" s="250">
        <f>'.'!H502</f>
        <v>3.86E-4</v>
      </c>
      <c r="K505" s="205" t="e">
        <f>IF(#REF!&gt;0,#REF!,0)</f>
        <v>#REF!</v>
      </c>
      <c r="L505" s="205" t="e">
        <f>IF(K505&gt;0,1,0)</f>
        <v>#REF!</v>
      </c>
      <c r="M505" s="205" t="e">
        <f>IF(#REF!&gt;0,#REF!,0)</f>
        <v>#REF!</v>
      </c>
      <c r="N505" s="205" t="e">
        <f>IF(M505&gt;0,1,0)</f>
        <v>#REF!</v>
      </c>
      <c r="O505" s="212">
        <f t="shared" si="233"/>
        <v>5.1399999999999992E-4</v>
      </c>
      <c r="P505" s="206"/>
    </row>
    <row r="506" spans="1:16" ht="12.75" x14ac:dyDescent="0.2">
      <c r="A506" s="224" t="s">
        <v>426</v>
      </c>
      <c r="B506" s="200" t="str">
        <f>IF(D506+G506&gt;0,B505,"")</f>
        <v/>
      </c>
      <c r="C506" s="203" t="str">
        <f>IF(G506+I506&gt;0,C505,"")</f>
        <v/>
      </c>
      <c r="D506" s="204">
        <v>7</v>
      </c>
      <c r="E506" s="210">
        <v>0</v>
      </c>
      <c r="F506" s="248">
        <f>'.'!AY503</f>
        <v>0</v>
      </c>
      <c r="G506" s="202">
        <v>0</v>
      </c>
      <c r="H506" s="203">
        <v>1.1000000000000001</v>
      </c>
      <c r="I506" s="202">
        <v>0</v>
      </c>
      <c r="J506" s="250">
        <f>'.'!H503</f>
        <v>0</v>
      </c>
      <c r="K506" s="205" t="e">
        <f>IF(#REF!&gt;0,#REF!,0)</f>
        <v>#REF!</v>
      </c>
      <c r="L506" s="205" t="e">
        <f t="shared" ref="L506:L508" si="252">IF(K506&gt;0,1,0)</f>
        <v>#REF!</v>
      </c>
      <c r="M506" s="205" t="e">
        <f>IF(#REF!&gt;0,#REF!,0)</f>
        <v>#REF!</v>
      </c>
      <c r="N506" s="205" t="e">
        <f t="shared" ref="N506:N508" si="253">IF(M506&gt;0,1,0)</f>
        <v>#REF!</v>
      </c>
      <c r="O506" s="212">
        <f t="shared" si="233"/>
        <v>0</v>
      </c>
      <c r="P506" s="206"/>
    </row>
    <row r="507" spans="1:16" ht="12.75" x14ac:dyDescent="0.2">
      <c r="A507" s="224" t="s">
        <v>426</v>
      </c>
      <c r="B507" s="200" t="str">
        <f>IF(D507+G507&gt;0,B505,"")</f>
        <v/>
      </c>
      <c r="C507" s="203" t="str">
        <f>IF(G507+I507&gt;0,C505,"")</f>
        <v/>
      </c>
      <c r="D507" s="204">
        <f>D506</f>
        <v>7</v>
      </c>
      <c r="E507" s="210">
        <v>0</v>
      </c>
      <c r="F507" s="248">
        <f>'.'!AY504</f>
        <v>0</v>
      </c>
      <c r="G507" s="202">
        <v>0</v>
      </c>
      <c r="H507" s="203">
        <v>1.5</v>
      </c>
      <c r="I507" s="202">
        <v>0</v>
      </c>
      <c r="J507" s="250">
        <f>'.'!H504</f>
        <v>0</v>
      </c>
      <c r="K507" s="205" t="e">
        <f>IF(#REF!&gt;0,#REF!,0)</f>
        <v>#REF!</v>
      </c>
      <c r="L507" s="205" t="e">
        <f t="shared" si="252"/>
        <v>#REF!</v>
      </c>
      <c r="M507" s="205" t="e">
        <f>IF(#REF!&gt;0,#REF!,0)</f>
        <v>#REF!</v>
      </c>
      <c r="N507" s="205" t="e">
        <f t="shared" si="253"/>
        <v>#REF!</v>
      </c>
      <c r="O507" s="212">
        <f t="shared" si="233"/>
        <v>0</v>
      </c>
      <c r="P507" s="206"/>
    </row>
    <row r="508" spans="1:16" ht="12.75" x14ac:dyDescent="0.2">
      <c r="A508" s="224" t="s">
        <v>426</v>
      </c>
      <c r="B508" s="200" t="str">
        <f>IF(D508+G508&gt;0,B505,"")</f>
        <v/>
      </c>
      <c r="C508" s="203" t="str">
        <f>IF(G508+I508&gt;0,C505,"")</f>
        <v/>
      </c>
      <c r="D508" s="204">
        <f>D506</f>
        <v>7</v>
      </c>
      <c r="E508" s="210">
        <v>0</v>
      </c>
      <c r="F508" s="248">
        <f>'.'!AY505</f>
        <v>0</v>
      </c>
      <c r="G508" s="202">
        <v>0</v>
      </c>
      <c r="H508" s="203">
        <v>1.1000000000000001</v>
      </c>
      <c r="I508" s="202">
        <v>0</v>
      </c>
      <c r="J508" s="250">
        <f>'.'!H505</f>
        <v>0</v>
      </c>
      <c r="K508" s="205" t="e">
        <f>IF(#REF!&gt;0,#REF!,0)</f>
        <v>#REF!</v>
      </c>
      <c r="L508" s="205" t="e">
        <f t="shared" si="252"/>
        <v>#REF!</v>
      </c>
      <c r="M508" s="205" t="e">
        <f>IF(#REF!&gt;0,#REF!,0)</f>
        <v>#REF!</v>
      </c>
      <c r="N508" s="205" t="e">
        <f t="shared" si="253"/>
        <v>#REF!</v>
      </c>
      <c r="O508" s="212">
        <f t="shared" si="233"/>
        <v>0</v>
      </c>
      <c r="P508" s="206"/>
    </row>
    <row r="509" spans="1:16" ht="12.75" x14ac:dyDescent="0.2">
      <c r="A509" s="224" t="s">
        <v>426</v>
      </c>
      <c r="B509" s="200" t="s">
        <v>46</v>
      </c>
      <c r="C509" s="203" t="s">
        <v>280</v>
      </c>
      <c r="D509" s="204">
        <f>D510</f>
        <v>7</v>
      </c>
      <c r="E509" s="210">
        <v>0.8</v>
      </c>
      <c r="F509" s="248">
        <f>'.'!AY506</f>
        <v>1E-3</v>
      </c>
      <c r="G509" s="202">
        <v>0.80200000000000005</v>
      </c>
      <c r="H509" s="203">
        <v>1.5</v>
      </c>
      <c r="I509" s="202">
        <v>0</v>
      </c>
      <c r="J509" s="250">
        <f>'.'!H506</f>
        <v>1.2330000000000002E-3</v>
      </c>
      <c r="K509" s="205" t="e">
        <f>IF(#REF!&gt;0,#REF!,0)</f>
        <v>#REF!</v>
      </c>
      <c r="L509" s="205" t="e">
        <f>IF(K509&gt;0,1,0)</f>
        <v>#REF!</v>
      </c>
      <c r="M509" s="205" t="e">
        <f>IF(#REF!&gt;0,#REF!,0)</f>
        <v>#REF!</v>
      </c>
      <c r="N509" s="205" t="e">
        <f>IF(M509&gt;0,1,0)</f>
        <v>#REF!</v>
      </c>
      <c r="O509" s="212">
        <f t="shared" si="233"/>
        <v>-2.3300000000000013E-4</v>
      </c>
      <c r="P509" s="206"/>
    </row>
    <row r="510" spans="1:16" ht="12.75" x14ac:dyDescent="0.2">
      <c r="A510" s="224" t="s">
        <v>426</v>
      </c>
      <c r="B510" s="200" t="str">
        <f>IF(D510+G510&gt;0,B509,"")</f>
        <v/>
      </c>
      <c r="C510" s="203" t="str">
        <f>IF(G510+I510&gt;0,C509,"")</f>
        <v/>
      </c>
      <c r="D510" s="204">
        <v>7</v>
      </c>
      <c r="E510" s="210">
        <v>0</v>
      </c>
      <c r="F510" s="248">
        <f>'.'!AY507</f>
        <v>0</v>
      </c>
      <c r="G510" s="202">
        <v>0</v>
      </c>
      <c r="H510" s="203">
        <v>1.1000000000000001</v>
      </c>
      <c r="I510" s="202">
        <v>0</v>
      </c>
      <c r="J510" s="250">
        <f>'.'!H507</f>
        <v>0</v>
      </c>
      <c r="K510" s="205" t="e">
        <f>IF(#REF!&gt;0,#REF!,0)</f>
        <v>#REF!</v>
      </c>
      <c r="L510" s="205" t="e">
        <f t="shared" ref="L510:L512" si="254">IF(K510&gt;0,1,0)</f>
        <v>#REF!</v>
      </c>
      <c r="M510" s="205" t="e">
        <f>IF(#REF!&gt;0,#REF!,0)</f>
        <v>#REF!</v>
      </c>
      <c r="N510" s="205" t="e">
        <f t="shared" ref="N510:N512" si="255">IF(M510&gt;0,1,0)</f>
        <v>#REF!</v>
      </c>
      <c r="O510" s="212">
        <f t="shared" si="233"/>
        <v>0</v>
      </c>
      <c r="P510" s="206"/>
    </row>
    <row r="511" spans="1:16" ht="12.75" x14ac:dyDescent="0.2">
      <c r="A511" s="224" t="s">
        <v>426</v>
      </c>
      <c r="B511" s="200" t="str">
        <f>IF(D511+G511&gt;0,B509,"")</f>
        <v/>
      </c>
      <c r="C511" s="203" t="str">
        <f>IF(G511+I511&gt;0,C509,"")</f>
        <v/>
      </c>
      <c r="D511" s="204">
        <f>D510</f>
        <v>7</v>
      </c>
      <c r="E511" s="210">
        <v>0</v>
      </c>
      <c r="F511" s="248">
        <f>'.'!AY508</f>
        <v>0</v>
      </c>
      <c r="G511" s="202">
        <v>0</v>
      </c>
      <c r="H511" s="203">
        <v>1.5</v>
      </c>
      <c r="I511" s="202">
        <v>0</v>
      </c>
      <c r="J511" s="250">
        <f>'.'!H508</f>
        <v>0</v>
      </c>
      <c r="K511" s="205" t="e">
        <f>IF(#REF!&gt;0,#REF!,0)</f>
        <v>#REF!</v>
      </c>
      <c r="L511" s="205" t="e">
        <f t="shared" si="254"/>
        <v>#REF!</v>
      </c>
      <c r="M511" s="205" t="e">
        <f>IF(#REF!&gt;0,#REF!,0)</f>
        <v>#REF!</v>
      </c>
      <c r="N511" s="205" t="e">
        <f t="shared" si="255"/>
        <v>#REF!</v>
      </c>
      <c r="O511" s="212">
        <f t="shared" si="233"/>
        <v>0</v>
      </c>
      <c r="P511" s="206"/>
    </row>
    <row r="512" spans="1:16" ht="12.75" x14ac:dyDescent="0.2">
      <c r="A512" s="224" t="s">
        <v>426</v>
      </c>
      <c r="B512" s="200" t="str">
        <f>IF(D512+G512&gt;0,B509,"")</f>
        <v/>
      </c>
      <c r="C512" s="203" t="str">
        <f>IF(G512+I512&gt;0,C509,"")</f>
        <v/>
      </c>
      <c r="D512" s="204">
        <f>D510</f>
        <v>7</v>
      </c>
      <c r="E512" s="210">
        <v>0</v>
      </c>
      <c r="F512" s="248">
        <f>'.'!AY509</f>
        <v>0</v>
      </c>
      <c r="G512" s="202">
        <v>0</v>
      </c>
      <c r="H512" s="203">
        <v>1.1000000000000001</v>
      </c>
      <c r="I512" s="202">
        <v>0</v>
      </c>
      <c r="J512" s="250">
        <f>'.'!H509</f>
        <v>0</v>
      </c>
      <c r="K512" s="205" t="e">
        <f>IF(#REF!&gt;0,#REF!,0)</f>
        <v>#REF!</v>
      </c>
      <c r="L512" s="205" t="e">
        <f t="shared" si="254"/>
        <v>#REF!</v>
      </c>
      <c r="M512" s="205" t="e">
        <f>IF(#REF!&gt;0,#REF!,0)</f>
        <v>#REF!</v>
      </c>
      <c r="N512" s="205" t="e">
        <f t="shared" si="255"/>
        <v>#REF!</v>
      </c>
      <c r="O512" s="212">
        <f t="shared" si="233"/>
        <v>0</v>
      </c>
      <c r="P512" s="206"/>
    </row>
    <row r="513" spans="1:16" ht="12.75" x14ac:dyDescent="0.2">
      <c r="A513" s="224" t="s">
        <v>426</v>
      </c>
      <c r="B513" s="200" t="s">
        <v>46</v>
      </c>
      <c r="C513" s="203" t="s">
        <v>282</v>
      </c>
      <c r="D513" s="204">
        <f>D514</f>
        <v>6</v>
      </c>
      <c r="E513" s="210">
        <v>4</v>
      </c>
      <c r="F513" s="248">
        <f>'.'!AY510</f>
        <v>5.3E-3</v>
      </c>
      <c r="G513" s="202">
        <v>0.96899999999999997</v>
      </c>
      <c r="H513" s="203">
        <v>1.5</v>
      </c>
      <c r="I513" s="202">
        <v>0</v>
      </c>
      <c r="J513" s="250">
        <f>'.'!H510</f>
        <v>1.2440000000000001E-3</v>
      </c>
      <c r="K513" s="205" t="e">
        <f>IF(#REF!&gt;0,#REF!,0)</f>
        <v>#REF!</v>
      </c>
      <c r="L513" s="205" t="e">
        <f>IF(K513&gt;0,1,0)</f>
        <v>#REF!</v>
      </c>
      <c r="M513" s="205" t="e">
        <f>IF(#REF!&gt;0,#REF!,0)</f>
        <v>#REF!</v>
      </c>
      <c r="N513" s="205" t="e">
        <f>IF(M513&gt;0,1,0)</f>
        <v>#REF!</v>
      </c>
      <c r="O513" s="212">
        <f t="shared" si="233"/>
        <v>4.0559999999999997E-3</v>
      </c>
      <c r="P513" s="206"/>
    </row>
    <row r="514" spans="1:16" ht="12.75" x14ac:dyDescent="0.2">
      <c r="A514" s="224" t="s">
        <v>426</v>
      </c>
      <c r="B514" s="200" t="str">
        <f>IF(D514+G514&gt;0,B513,"")</f>
        <v/>
      </c>
      <c r="C514" s="203" t="str">
        <f>IF(G514+I514&gt;0,C513,"")</f>
        <v/>
      </c>
      <c r="D514" s="204">
        <v>6</v>
      </c>
      <c r="E514" s="210">
        <v>0</v>
      </c>
      <c r="F514" s="248">
        <f>'.'!AY511</f>
        <v>0</v>
      </c>
      <c r="G514" s="202">
        <v>0</v>
      </c>
      <c r="H514" s="203">
        <v>1.1000000000000001</v>
      </c>
      <c r="I514" s="202">
        <v>0</v>
      </c>
      <c r="J514" s="250">
        <f>'.'!H511</f>
        <v>0</v>
      </c>
      <c r="K514" s="205" t="e">
        <f>IF(#REF!&gt;0,#REF!,0)</f>
        <v>#REF!</v>
      </c>
      <c r="L514" s="205" t="e">
        <f t="shared" ref="L514:L516" si="256">IF(K514&gt;0,1,0)</f>
        <v>#REF!</v>
      </c>
      <c r="M514" s="205" t="e">
        <f>IF(#REF!&gt;0,#REF!,0)</f>
        <v>#REF!</v>
      </c>
      <c r="N514" s="205" t="e">
        <f t="shared" ref="N514:N516" si="257">IF(M514&gt;0,1,0)</f>
        <v>#REF!</v>
      </c>
      <c r="O514" s="212">
        <f t="shared" si="233"/>
        <v>0</v>
      </c>
      <c r="P514" s="206"/>
    </row>
    <row r="515" spans="1:16" ht="12.75" x14ac:dyDescent="0.2">
      <c r="A515" s="224" t="s">
        <v>426</v>
      </c>
      <c r="B515" s="200" t="str">
        <f>IF(D515+G515&gt;0,B513,"")</f>
        <v/>
      </c>
      <c r="C515" s="203" t="str">
        <f>IF(G515+I515&gt;0,C513,"")</f>
        <v/>
      </c>
      <c r="D515" s="204">
        <f>D514</f>
        <v>6</v>
      </c>
      <c r="E515" s="210">
        <v>0</v>
      </c>
      <c r="F515" s="248">
        <f>'.'!AY512</f>
        <v>0</v>
      </c>
      <c r="G515" s="202">
        <v>0</v>
      </c>
      <c r="H515" s="203">
        <v>1.5</v>
      </c>
      <c r="I515" s="202">
        <v>0</v>
      </c>
      <c r="J515" s="250">
        <f>'.'!H512</f>
        <v>0</v>
      </c>
      <c r="K515" s="205" t="e">
        <f>IF(#REF!&gt;0,#REF!,0)</f>
        <v>#REF!</v>
      </c>
      <c r="L515" s="205" t="e">
        <f t="shared" si="256"/>
        <v>#REF!</v>
      </c>
      <c r="M515" s="205" t="e">
        <f>IF(#REF!&gt;0,#REF!,0)</f>
        <v>#REF!</v>
      </c>
      <c r="N515" s="205" t="e">
        <f t="shared" si="257"/>
        <v>#REF!</v>
      </c>
      <c r="O515" s="212">
        <f t="shared" si="233"/>
        <v>0</v>
      </c>
      <c r="P515" s="206"/>
    </row>
    <row r="516" spans="1:16" ht="12.75" x14ac:dyDescent="0.2">
      <c r="A516" s="224" t="s">
        <v>426</v>
      </c>
      <c r="B516" s="200" t="str">
        <f>IF(D516+G516&gt;0,B513,"")</f>
        <v/>
      </c>
      <c r="C516" s="203" t="str">
        <f>IF(G516+I516&gt;0,C513,"")</f>
        <v/>
      </c>
      <c r="D516" s="204">
        <f>D514</f>
        <v>6</v>
      </c>
      <c r="E516" s="210">
        <v>0</v>
      </c>
      <c r="F516" s="248">
        <f>'.'!AY513</f>
        <v>0</v>
      </c>
      <c r="G516" s="202">
        <v>0</v>
      </c>
      <c r="H516" s="203">
        <v>1.1000000000000001</v>
      </c>
      <c r="I516" s="202">
        <v>0</v>
      </c>
      <c r="J516" s="250">
        <f>'.'!H513</f>
        <v>0</v>
      </c>
      <c r="K516" s="205" t="e">
        <f>IF(#REF!&gt;0,#REF!,0)</f>
        <v>#REF!</v>
      </c>
      <c r="L516" s="205" t="e">
        <f t="shared" si="256"/>
        <v>#REF!</v>
      </c>
      <c r="M516" s="205" t="e">
        <f>IF(#REF!&gt;0,#REF!,0)</f>
        <v>#REF!</v>
      </c>
      <c r="N516" s="205" t="e">
        <f t="shared" si="257"/>
        <v>#REF!</v>
      </c>
      <c r="O516" s="212">
        <f t="shared" si="233"/>
        <v>0</v>
      </c>
      <c r="P516" s="206"/>
    </row>
    <row r="517" spans="1:16" ht="12.75" x14ac:dyDescent="0.2">
      <c r="A517" s="224" t="s">
        <v>426</v>
      </c>
      <c r="B517" s="200" t="s">
        <v>46</v>
      </c>
      <c r="C517" s="203" t="s">
        <v>284</v>
      </c>
      <c r="D517" s="204">
        <f>D518</f>
        <v>6</v>
      </c>
      <c r="E517" s="210">
        <v>1.5</v>
      </c>
      <c r="F517" s="248">
        <f>'.'!AY514</f>
        <v>2E-3</v>
      </c>
      <c r="G517" s="202">
        <v>1.1000000000000001</v>
      </c>
      <c r="H517" s="203">
        <v>1.5</v>
      </c>
      <c r="I517" s="202">
        <v>0</v>
      </c>
      <c r="J517" s="250">
        <f>'.'!H514</f>
        <v>1.6000000000000001E-3</v>
      </c>
      <c r="K517" s="205" t="e">
        <f>IF(#REF!&gt;0,#REF!,0)</f>
        <v>#REF!</v>
      </c>
      <c r="L517" s="205" t="e">
        <f>IF(K517&gt;0,1,0)</f>
        <v>#REF!</v>
      </c>
      <c r="M517" s="205" t="e">
        <f>IF(#REF!&gt;0,#REF!,0)</f>
        <v>#REF!</v>
      </c>
      <c r="N517" s="205" t="e">
        <f>IF(M517&gt;0,1,0)</f>
        <v>#REF!</v>
      </c>
      <c r="O517" s="212">
        <f t="shared" si="233"/>
        <v>3.9999999999999996E-4</v>
      </c>
      <c r="P517" s="206"/>
    </row>
    <row r="518" spans="1:16" ht="12.75" x14ac:dyDescent="0.2">
      <c r="A518" s="224" t="s">
        <v>426</v>
      </c>
      <c r="B518" s="200" t="str">
        <f>IF(D518+G518&gt;0,B517,"")</f>
        <v/>
      </c>
      <c r="C518" s="203" t="str">
        <f>IF(G518+I518&gt;0,C517,"")</f>
        <v/>
      </c>
      <c r="D518" s="204">
        <v>6</v>
      </c>
      <c r="E518" s="210">
        <v>0</v>
      </c>
      <c r="F518" s="248">
        <f>'.'!AY515</f>
        <v>0</v>
      </c>
      <c r="G518" s="202">
        <v>0</v>
      </c>
      <c r="H518" s="203">
        <v>1.1000000000000001</v>
      </c>
      <c r="I518" s="202">
        <v>0</v>
      </c>
      <c r="J518" s="250">
        <f>'.'!H515</f>
        <v>0</v>
      </c>
      <c r="K518" s="205" t="e">
        <f>IF(#REF!&gt;0,#REF!,0)</f>
        <v>#REF!</v>
      </c>
      <c r="L518" s="205" t="e">
        <f t="shared" ref="L518:L520" si="258">IF(K518&gt;0,1,0)</f>
        <v>#REF!</v>
      </c>
      <c r="M518" s="205" t="e">
        <f>IF(#REF!&gt;0,#REF!,0)</f>
        <v>#REF!</v>
      </c>
      <c r="N518" s="205" t="e">
        <f t="shared" ref="N518:N520" si="259">IF(M518&gt;0,1,0)</f>
        <v>#REF!</v>
      </c>
      <c r="O518" s="212">
        <f t="shared" si="233"/>
        <v>0</v>
      </c>
      <c r="P518" s="206"/>
    </row>
    <row r="519" spans="1:16" ht="12.75" x14ac:dyDescent="0.2">
      <c r="A519" s="224" t="s">
        <v>426</v>
      </c>
      <c r="B519" s="200" t="str">
        <f>IF(D519+G519&gt;0,B517,"")</f>
        <v/>
      </c>
      <c r="C519" s="203" t="str">
        <f>IF(G519+I519&gt;0,C517,"")</f>
        <v/>
      </c>
      <c r="D519" s="204">
        <f>D518</f>
        <v>6</v>
      </c>
      <c r="E519" s="210">
        <v>0</v>
      </c>
      <c r="F519" s="248">
        <f>'.'!AY516</f>
        <v>0</v>
      </c>
      <c r="G519" s="202">
        <v>0</v>
      </c>
      <c r="H519" s="203">
        <v>1.5</v>
      </c>
      <c r="I519" s="202">
        <v>0</v>
      </c>
      <c r="J519" s="250">
        <f>'.'!H516</f>
        <v>0</v>
      </c>
      <c r="K519" s="205" t="e">
        <f>IF(#REF!&gt;0,#REF!,0)</f>
        <v>#REF!</v>
      </c>
      <c r="L519" s="205" t="e">
        <f t="shared" si="258"/>
        <v>#REF!</v>
      </c>
      <c r="M519" s="205" t="e">
        <f>IF(#REF!&gt;0,#REF!,0)</f>
        <v>#REF!</v>
      </c>
      <c r="N519" s="205" t="e">
        <f t="shared" si="259"/>
        <v>#REF!</v>
      </c>
      <c r="O519" s="212">
        <f t="shared" si="233"/>
        <v>0</v>
      </c>
      <c r="P519" s="206"/>
    </row>
    <row r="520" spans="1:16" ht="12.75" x14ac:dyDescent="0.2">
      <c r="A520" s="224" t="s">
        <v>426</v>
      </c>
      <c r="B520" s="200" t="str">
        <f>IF(D520+G520&gt;0,B517,"")</f>
        <v/>
      </c>
      <c r="C520" s="203" t="str">
        <f>IF(G520+I520&gt;0,C517,"")</f>
        <v/>
      </c>
      <c r="D520" s="204">
        <f>D518</f>
        <v>6</v>
      </c>
      <c r="E520" s="210">
        <v>0</v>
      </c>
      <c r="F520" s="248">
        <f>'.'!AY517</f>
        <v>0</v>
      </c>
      <c r="G520" s="202">
        <v>0</v>
      </c>
      <c r="H520" s="203">
        <v>1.1000000000000001</v>
      </c>
      <c r="I520" s="202">
        <v>0</v>
      </c>
      <c r="J520" s="250">
        <f>'.'!H517</f>
        <v>0</v>
      </c>
      <c r="K520" s="205" t="e">
        <f>IF(#REF!&gt;0,#REF!,0)</f>
        <v>#REF!</v>
      </c>
      <c r="L520" s="205" t="e">
        <f t="shared" si="258"/>
        <v>#REF!</v>
      </c>
      <c r="M520" s="205" t="e">
        <f>IF(#REF!&gt;0,#REF!,0)</f>
        <v>#REF!</v>
      </c>
      <c r="N520" s="205" t="e">
        <f t="shared" si="259"/>
        <v>#REF!</v>
      </c>
      <c r="O520" s="212">
        <f t="shared" si="233"/>
        <v>0</v>
      </c>
      <c r="P520" s="206"/>
    </row>
    <row r="521" spans="1:16" ht="12.75" x14ac:dyDescent="0.2">
      <c r="A521" s="224" t="s">
        <v>426</v>
      </c>
      <c r="B521" s="200" t="s">
        <v>46</v>
      </c>
      <c r="C521" s="203" t="s">
        <v>286</v>
      </c>
      <c r="D521" s="204">
        <f>D522</f>
        <v>6</v>
      </c>
      <c r="E521" s="210">
        <v>1.9</v>
      </c>
      <c r="F521" s="248">
        <f>'.'!AY518</f>
        <v>2.5000000000000001E-3</v>
      </c>
      <c r="G521" s="202">
        <v>1.216</v>
      </c>
      <c r="H521" s="203">
        <v>1.5</v>
      </c>
      <c r="I521" s="202">
        <v>0</v>
      </c>
      <c r="J521" s="250">
        <f>'.'!H518</f>
        <v>1.008E-3</v>
      </c>
      <c r="K521" s="205" t="e">
        <f>IF(#REF!&gt;0,#REF!,0)</f>
        <v>#REF!</v>
      </c>
      <c r="L521" s="205" t="e">
        <f>IF(K521&gt;0,1,0)</f>
        <v>#REF!</v>
      </c>
      <c r="M521" s="205" t="e">
        <f>IF(#REF!&gt;0,#REF!,0)</f>
        <v>#REF!</v>
      </c>
      <c r="N521" s="205" t="e">
        <f>IF(M521&gt;0,1,0)</f>
        <v>#REF!</v>
      </c>
      <c r="O521" s="212">
        <f t="shared" si="233"/>
        <v>1.4920000000000001E-3</v>
      </c>
      <c r="P521" s="206"/>
    </row>
    <row r="522" spans="1:16" ht="12.75" x14ac:dyDescent="0.2">
      <c r="A522" s="224" t="s">
        <v>426</v>
      </c>
      <c r="B522" s="200" t="str">
        <f>IF(D522+G522&gt;0,B521,"")</f>
        <v/>
      </c>
      <c r="C522" s="203" t="str">
        <f>IF(G522+I522&gt;0,C521,"")</f>
        <v/>
      </c>
      <c r="D522" s="204">
        <v>6</v>
      </c>
      <c r="E522" s="210">
        <v>0</v>
      </c>
      <c r="F522" s="248">
        <f>'.'!AY519</f>
        <v>0</v>
      </c>
      <c r="G522" s="202">
        <v>0</v>
      </c>
      <c r="H522" s="203">
        <v>1.1000000000000001</v>
      </c>
      <c r="I522" s="202">
        <v>0</v>
      </c>
      <c r="J522" s="250">
        <f>'.'!H519</f>
        <v>0</v>
      </c>
      <c r="K522" s="205" t="e">
        <f>IF(#REF!&gt;0,#REF!,0)</f>
        <v>#REF!</v>
      </c>
      <c r="L522" s="205" t="e">
        <f t="shared" ref="L522:L524" si="260">IF(K522&gt;0,1,0)</f>
        <v>#REF!</v>
      </c>
      <c r="M522" s="205" t="e">
        <f>IF(#REF!&gt;0,#REF!,0)</f>
        <v>#REF!</v>
      </c>
      <c r="N522" s="205" t="e">
        <f t="shared" ref="N522:N524" si="261">IF(M522&gt;0,1,0)</f>
        <v>#REF!</v>
      </c>
      <c r="O522" s="212">
        <f t="shared" si="233"/>
        <v>0</v>
      </c>
      <c r="P522" s="206"/>
    </row>
    <row r="523" spans="1:16" ht="12.75" x14ac:dyDescent="0.2">
      <c r="A523" s="224" t="s">
        <v>426</v>
      </c>
      <c r="B523" s="200" t="str">
        <f>IF(D523+G523&gt;0,B521,"")</f>
        <v/>
      </c>
      <c r="C523" s="203" t="str">
        <f>IF(G523+I523&gt;0,C521,"")</f>
        <v/>
      </c>
      <c r="D523" s="204">
        <f>D522</f>
        <v>6</v>
      </c>
      <c r="E523" s="210">
        <v>0</v>
      </c>
      <c r="F523" s="248">
        <f>'.'!AY520</f>
        <v>0</v>
      </c>
      <c r="G523" s="202">
        <v>0</v>
      </c>
      <c r="H523" s="203">
        <v>1.5</v>
      </c>
      <c r="I523" s="202">
        <v>0</v>
      </c>
      <c r="J523" s="250">
        <f>'.'!H520</f>
        <v>0</v>
      </c>
      <c r="K523" s="205" t="e">
        <f>IF(#REF!&gt;0,#REF!,0)</f>
        <v>#REF!</v>
      </c>
      <c r="L523" s="205" t="e">
        <f t="shared" si="260"/>
        <v>#REF!</v>
      </c>
      <c r="M523" s="205" t="e">
        <f>IF(#REF!&gt;0,#REF!,0)</f>
        <v>#REF!</v>
      </c>
      <c r="N523" s="205" t="e">
        <f t="shared" si="261"/>
        <v>#REF!</v>
      </c>
      <c r="O523" s="212">
        <f t="shared" si="233"/>
        <v>0</v>
      </c>
      <c r="P523" s="206"/>
    </row>
    <row r="524" spans="1:16" ht="12.75" x14ac:dyDescent="0.2">
      <c r="A524" s="224" t="s">
        <v>426</v>
      </c>
      <c r="B524" s="200" t="str">
        <f>IF(D524+G524&gt;0,B521,"")</f>
        <v/>
      </c>
      <c r="C524" s="203" t="str">
        <f>IF(G524+I524&gt;0,C521,"")</f>
        <v/>
      </c>
      <c r="D524" s="204">
        <f>D522</f>
        <v>6</v>
      </c>
      <c r="E524" s="210">
        <v>0</v>
      </c>
      <c r="F524" s="248">
        <f>'.'!AY521</f>
        <v>0</v>
      </c>
      <c r="G524" s="202">
        <v>0</v>
      </c>
      <c r="H524" s="203">
        <v>1.1000000000000001</v>
      </c>
      <c r="I524" s="202">
        <v>0</v>
      </c>
      <c r="J524" s="250">
        <f>'.'!H521</f>
        <v>0</v>
      </c>
      <c r="K524" s="205" t="e">
        <f>IF(#REF!&gt;0,#REF!,0)</f>
        <v>#REF!</v>
      </c>
      <c r="L524" s="205" t="e">
        <f t="shared" si="260"/>
        <v>#REF!</v>
      </c>
      <c r="M524" s="205" t="e">
        <f>IF(#REF!&gt;0,#REF!,0)</f>
        <v>#REF!</v>
      </c>
      <c r="N524" s="205" t="e">
        <f t="shared" si="261"/>
        <v>#REF!</v>
      </c>
      <c r="O524" s="212">
        <f t="shared" si="233"/>
        <v>0</v>
      </c>
      <c r="P524" s="206"/>
    </row>
    <row r="525" spans="1:16" ht="12.75" x14ac:dyDescent="0.2">
      <c r="A525" s="224" t="s">
        <v>426</v>
      </c>
      <c r="B525" s="200" t="s">
        <v>46</v>
      </c>
      <c r="C525" s="203" t="s">
        <v>288</v>
      </c>
      <c r="D525" s="204">
        <f>D526</f>
        <v>6</v>
      </c>
      <c r="E525" s="210">
        <v>4.2</v>
      </c>
      <c r="F525" s="248">
        <f>'.'!AY522</f>
        <v>5.4999999999999997E-3</v>
      </c>
      <c r="G525" s="202">
        <v>3.7269999999999999</v>
      </c>
      <c r="H525" s="203">
        <v>1.5</v>
      </c>
      <c r="I525" s="202">
        <v>0</v>
      </c>
      <c r="J525" s="250">
        <f>'.'!H522</f>
        <v>3.7040000000000003E-3</v>
      </c>
      <c r="K525" s="205" t="e">
        <f>IF(#REF!&gt;0,#REF!,0)</f>
        <v>#REF!</v>
      </c>
      <c r="L525" s="205" t="e">
        <f>IF(K525&gt;0,1,0)</f>
        <v>#REF!</v>
      </c>
      <c r="M525" s="205" t="e">
        <f>IF(#REF!&gt;0,#REF!,0)</f>
        <v>#REF!</v>
      </c>
      <c r="N525" s="205" t="e">
        <f>IF(M525&gt;0,1,0)</f>
        <v>#REF!</v>
      </c>
      <c r="O525" s="212">
        <f t="shared" si="233"/>
        <v>1.7959999999999994E-3</v>
      </c>
      <c r="P525" s="206"/>
    </row>
    <row r="526" spans="1:16" ht="12.75" x14ac:dyDescent="0.2">
      <c r="A526" s="224" t="s">
        <v>426</v>
      </c>
      <c r="B526" s="200" t="str">
        <f>IF(D526+G526&gt;0,B525,"")</f>
        <v/>
      </c>
      <c r="C526" s="203" t="str">
        <f>IF(G526+I526&gt;0,C525,"")</f>
        <v/>
      </c>
      <c r="D526" s="204">
        <v>6</v>
      </c>
      <c r="E526" s="210">
        <v>0</v>
      </c>
      <c r="F526" s="248">
        <f>'.'!AY523</f>
        <v>0</v>
      </c>
      <c r="G526" s="202">
        <v>0</v>
      </c>
      <c r="H526" s="203">
        <v>1.1000000000000001</v>
      </c>
      <c r="I526" s="202">
        <v>0</v>
      </c>
      <c r="J526" s="250">
        <f>'.'!H523</f>
        <v>0</v>
      </c>
      <c r="K526" s="205" t="e">
        <f>IF(#REF!&gt;0,#REF!,0)</f>
        <v>#REF!</v>
      </c>
      <c r="L526" s="205" t="e">
        <f t="shared" ref="L526:L528" si="262">IF(K526&gt;0,1,0)</f>
        <v>#REF!</v>
      </c>
      <c r="M526" s="205" t="e">
        <f>IF(#REF!&gt;0,#REF!,0)</f>
        <v>#REF!</v>
      </c>
      <c r="N526" s="205" t="e">
        <f t="shared" ref="N526:N528" si="263">IF(M526&gt;0,1,0)</f>
        <v>#REF!</v>
      </c>
      <c r="O526" s="212">
        <f t="shared" si="233"/>
        <v>0</v>
      </c>
      <c r="P526" s="206"/>
    </row>
    <row r="527" spans="1:16" ht="12.75" x14ac:dyDescent="0.2">
      <c r="A527" s="224" t="s">
        <v>426</v>
      </c>
      <c r="B527" s="200" t="str">
        <f>IF(D527+G527&gt;0,B525,"")</f>
        <v/>
      </c>
      <c r="C527" s="203" t="str">
        <f>IF(G527+I527&gt;0,C525,"")</f>
        <v/>
      </c>
      <c r="D527" s="204">
        <f>D526</f>
        <v>6</v>
      </c>
      <c r="E527" s="210">
        <v>0</v>
      </c>
      <c r="F527" s="248">
        <f>'.'!AY524</f>
        <v>0</v>
      </c>
      <c r="G527" s="202">
        <v>0</v>
      </c>
      <c r="H527" s="203">
        <v>1.5</v>
      </c>
      <c r="I527" s="202">
        <v>0</v>
      </c>
      <c r="J527" s="250">
        <f>'.'!H524</f>
        <v>0</v>
      </c>
      <c r="K527" s="205" t="e">
        <f>IF(#REF!&gt;0,#REF!,0)</f>
        <v>#REF!</v>
      </c>
      <c r="L527" s="205" t="e">
        <f t="shared" si="262"/>
        <v>#REF!</v>
      </c>
      <c r="M527" s="205" t="e">
        <f>IF(#REF!&gt;0,#REF!,0)</f>
        <v>#REF!</v>
      </c>
      <c r="N527" s="205" t="e">
        <f t="shared" si="263"/>
        <v>#REF!</v>
      </c>
      <c r="O527" s="212">
        <f t="shared" si="233"/>
        <v>0</v>
      </c>
      <c r="P527" s="206"/>
    </row>
    <row r="528" spans="1:16" ht="12.75" x14ac:dyDescent="0.2">
      <c r="A528" s="224" t="s">
        <v>426</v>
      </c>
      <c r="B528" s="200" t="str">
        <f>IF(D528+G528&gt;0,B525,"")</f>
        <v/>
      </c>
      <c r="C528" s="203" t="str">
        <f>IF(G528+I528&gt;0,C525,"")</f>
        <v/>
      </c>
      <c r="D528" s="204">
        <f>D526</f>
        <v>6</v>
      </c>
      <c r="E528" s="210">
        <v>0</v>
      </c>
      <c r="F528" s="248">
        <f>'.'!AY525</f>
        <v>0</v>
      </c>
      <c r="G528" s="202">
        <v>0</v>
      </c>
      <c r="H528" s="203">
        <v>1.1000000000000001</v>
      </c>
      <c r="I528" s="202">
        <v>0</v>
      </c>
      <c r="J528" s="250">
        <f>'.'!H525</f>
        <v>0</v>
      </c>
      <c r="K528" s="205" t="e">
        <f>IF(#REF!&gt;0,#REF!,0)</f>
        <v>#REF!</v>
      </c>
      <c r="L528" s="205" t="e">
        <f t="shared" si="262"/>
        <v>#REF!</v>
      </c>
      <c r="M528" s="205" t="e">
        <f>IF(#REF!&gt;0,#REF!,0)</f>
        <v>#REF!</v>
      </c>
      <c r="N528" s="205" t="e">
        <f t="shared" si="263"/>
        <v>#REF!</v>
      </c>
      <c r="O528" s="212">
        <f t="shared" si="233"/>
        <v>0</v>
      </c>
      <c r="P528" s="206"/>
    </row>
    <row r="529" spans="1:16" ht="12.75" x14ac:dyDescent="0.2">
      <c r="A529" s="224" t="s">
        <v>426</v>
      </c>
      <c r="B529" s="200" t="s">
        <v>46</v>
      </c>
      <c r="C529" s="203" t="s">
        <v>290</v>
      </c>
      <c r="D529" s="204">
        <f>D530</f>
        <v>7</v>
      </c>
      <c r="E529" s="210">
        <v>0.6</v>
      </c>
      <c r="F529" s="248">
        <f>'.'!AY526</f>
        <v>8.0000000000000004E-4</v>
      </c>
      <c r="G529" s="202">
        <v>0.60699999999999998</v>
      </c>
      <c r="H529" s="203">
        <v>1.5</v>
      </c>
      <c r="I529" s="202">
        <v>0</v>
      </c>
      <c r="J529" s="250">
        <f>'.'!H526</f>
        <v>8.4400000000000002E-4</v>
      </c>
      <c r="K529" s="205" t="e">
        <f>IF(#REF!&gt;0,#REF!,0)</f>
        <v>#REF!</v>
      </c>
      <c r="L529" s="205" t="e">
        <f>IF(K529&gt;0,1,0)</f>
        <v>#REF!</v>
      </c>
      <c r="M529" s="205" t="e">
        <f>IF(#REF!&gt;0,#REF!,0)</f>
        <v>#REF!</v>
      </c>
      <c r="N529" s="205" t="e">
        <f>IF(M529&gt;0,1,0)</f>
        <v>#REF!</v>
      </c>
      <c r="O529" s="212">
        <f t="shared" si="233"/>
        <v>-4.3999999999999985E-5</v>
      </c>
      <c r="P529" s="206"/>
    </row>
    <row r="530" spans="1:16" ht="12.75" x14ac:dyDescent="0.2">
      <c r="A530" s="224" t="s">
        <v>426</v>
      </c>
      <c r="B530" s="200" t="str">
        <f>IF(D530+G530&gt;0,B529,"")</f>
        <v/>
      </c>
      <c r="C530" s="203" t="str">
        <f>IF(G530+I530&gt;0,C529,"")</f>
        <v/>
      </c>
      <c r="D530" s="204">
        <v>7</v>
      </c>
      <c r="E530" s="210">
        <v>0</v>
      </c>
      <c r="F530" s="248">
        <f>'.'!AY527</f>
        <v>0</v>
      </c>
      <c r="G530" s="202">
        <v>0</v>
      </c>
      <c r="H530" s="203">
        <v>1.1000000000000001</v>
      </c>
      <c r="I530" s="202">
        <v>0</v>
      </c>
      <c r="J530" s="250">
        <f>'.'!H527</f>
        <v>0</v>
      </c>
      <c r="K530" s="205" t="e">
        <f>IF(#REF!&gt;0,#REF!,0)</f>
        <v>#REF!</v>
      </c>
      <c r="L530" s="205" t="e">
        <f t="shared" ref="L530:L532" si="264">IF(K530&gt;0,1,0)</f>
        <v>#REF!</v>
      </c>
      <c r="M530" s="205" t="e">
        <f>IF(#REF!&gt;0,#REF!,0)</f>
        <v>#REF!</v>
      </c>
      <c r="N530" s="205" t="e">
        <f t="shared" ref="N530:N532" si="265">IF(M530&gt;0,1,0)</f>
        <v>#REF!</v>
      </c>
      <c r="O530" s="212">
        <f t="shared" si="233"/>
        <v>0</v>
      </c>
      <c r="P530" s="206"/>
    </row>
    <row r="531" spans="1:16" ht="12.75" x14ac:dyDescent="0.2">
      <c r="A531" s="224" t="s">
        <v>426</v>
      </c>
      <c r="B531" s="200" t="str">
        <f>IF(D531+G531&gt;0,B529,"")</f>
        <v/>
      </c>
      <c r="C531" s="203" t="str">
        <f>IF(G531+I531&gt;0,C529,"")</f>
        <v/>
      </c>
      <c r="D531" s="204">
        <f>D530</f>
        <v>7</v>
      </c>
      <c r="E531" s="210">
        <v>0</v>
      </c>
      <c r="F531" s="248">
        <f>'.'!AY528</f>
        <v>0</v>
      </c>
      <c r="G531" s="202">
        <v>0</v>
      </c>
      <c r="H531" s="203">
        <v>1.5</v>
      </c>
      <c r="I531" s="202">
        <v>0</v>
      </c>
      <c r="J531" s="250">
        <f>'.'!H528</f>
        <v>0</v>
      </c>
      <c r="K531" s="205" t="e">
        <f>IF(#REF!&gt;0,#REF!,0)</f>
        <v>#REF!</v>
      </c>
      <c r="L531" s="205" t="e">
        <f t="shared" si="264"/>
        <v>#REF!</v>
      </c>
      <c r="M531" s="205" t="e">
        <f>IF(#REF!&gt;0,#REF!,0)</f>
        <v>#REF!</v>
      </c>
      <c r="N531" s="205" t="e">
        <f t="shared" si="265"/>
        <v>#REF!</v>
      </c>
      <c r="O531" s="212">
        <f t="shared" si="233"/>
        <v>0</v>
      </c>
      <c r="P531" s="206"/>
    </row>
    <row r="532" spans="1:16" ht="12.75" x14ac:dyDescent="0.2">
      <c r="A532" s="224" t="s">
        <v>426</v>
      </c>
      <c r="B532" s="200" t="str">
        <f>IF(D532+G532&gt;0,B529,"")</f>
        <v/>
      </c>
      <c r="C532" s="203" t="str">
        <f>IF(G532+I532&gt;0,C529,"")</f>
        <v/>
      </c>
      <c r="D532" s="204">
        <f>D530</f>
        <v>7</v>
      </c>
      <c r="E532" s="210">
        <v>0</v>
      </c>
      <c r="F532" s="248">
        <f>'.'!AY529</f>
        <v>0</v>
      </c>
      <c r="G532" s="202">
        <v>0</v>
      </c>
      <c r="H532" s="203">
        <v>1.1000000000000001</v>
      </c>
      <c r="I532" s="202">
        <v>0</v>
      </c>
      <c r="J532" s="250">
        <f>'.'!H529</f>
        <v>0</v>
      </c>
      <c r="K532" s="205" t="e">
        <f>IF(#REF!&gt;0,#REF!,0)</f>
        <v>#REF!</v>
      </c>
      <c r="L532" s="205" t="e">
        <f t="shared" si="264"/>
        <v>#REF!</v>
      </c>
      <c r="M532" s="205" t="e">
        <f>IF(#REF!&gt;0,#REF!,0)</f>
        <v>#REF!</v>
      </c>
      <c r="N532" s="205" t="e">
        <f t="shared" si="265"/>
        <v>#REF!</v>
      </c>
      <c r="O532" s="212">
        <f t="shared" ref="O532:O595" si="266">F532-J532</f>
        <v>0</v>
      </c>
      <c r="P532" s="206"/>
    </row>
    <row r="533" spans="1:16" ht="12.75" x14ac:dyDescent="0.2">
      <c r="A533" s="224" t="s">
        <v>426</v>
      </c>
      <c r="B533" s="200" t="s">
        <v>46</v>
      </c>
      <c r="C533" s="203" t="s">
        <v>292</v>
      </c>
      <c r="D533" s="204">
        <f>D534</f>
        <v>6</v>
      </c>
      <c r="E533" s="210">
        <v>3.5</v>
      </c>
      <c r="F533" s="248">
        <f>'.'!AY530</f>
        <v>4.3E-3</v>
      </c>
      <c r="G533" s="202">
        <v>2</v>
      </c>
      <c r="H533" s="203">
        <v>1.5</v>
      </c>
      <c r="I533" s="202">
        <v>0</v>
      </c>
      <c r="J533" s="250">
        <f>'.'!H530</f>
        <v>2E-3</v>
      </c>
      <c r="K533" s="205" t="e">
        <f>IF(#REF!&gt;0,#REF!,0)</f>
        <v>#REF!</v>
      </c>
      <c r="L533" s="205" t="e">
        <f>IF(K533&gt;0,1,0)</f>
        <v>#REF!</v>
      </c>
      <c r="M533" s="205" t="e">
        <f>IF(#REF!&gt;0,#REF!,0)</f>
        <v>#REF!</v>
      </c>
      <c r="N533" s="205" t="e">
        <f>IF(M533&gt;0,1,0)</f>
        <v>#REF!</v>
      </c>
      <c r="O533" s="212">
        <f t="shared" si="266"/>
        <v>2.3E-3</v>
      </c>
      <c r="P533" s="206"/>
    </row>
    <row r="534" spans="1:16" ht="12.75" x14ac:dyDescent="0.2">
      <c r="A534" s="224" t="s">
        <v>426</v>
      </c>
      <c r="B534" s="200" t="str">
        <f>IF(D534+G534&gt;0,B533,"")</f>
        <v/>
      </c>
      <c r="C534" s="203" t="str">
        <f>IF(G534+I534&gt;0,C533,"")</f>
        <v/>
      </c>
      <c r="D534" s="204">
        <v>6</v>
      </c>
      <c r="E534" s="210">
        <v>0</v>
      </c>
      <c r="F534" s="248">
        <f>'.'!AY531</f>
        <v>0</v>
      </c>
      <c r="G534" s="202">
        <v>0</v>
      </c>
      <c r="H534" s="203">
        <v>1.1000000000000001</v>
      </c>
      <c r="I534" s="202">
        <v>0</v>
      </c>
      <c r="J534" s="250">
        <f>'.'!H531</f>
        <v>0</v>
      </c>
      <c r="K534" s="205" t="e">
        <f>IF(#REF!&gt;0,#REF!,0)</f>
        <v>#REF!</v>
      </c>
      <c r="L534" s="205" t="e">
        <f t="shared" ref="L534:L536" si="267">IF(K534&gt;0,1,0)</f>
        <v>#REF!</v>
      </c>
      <c r="M534" s="205" t="e">
        <f>IF(#REF!&gt;0,#REF!,0)</f>
        <v>#REF!</v>
      </c>
      <c r="N534" s="205" t="e">
        <f t="shared" ref="N534:N536" si="268">IF(M534&gt;0,1,0)</f>
        <v>#REF!</v>
      </c>
      <c r="O534" s="212">
        <f t="shared" si="266"/>
        <v>0</v>
      </c>
      <c r="P534" s="206"/>
    </row>
    <row r="535" spans="1:16" ht="12.75" x14ac:dyDescent="0.2">
      <c r="A535" s="224" t="s">
        <v>426</v>
      </c>
      <c r="B535" s="200" t="str">
        <f>IF(D535+G535&gt;0,B533,"")</f>
        <v/>
      </c>
      <c r="C535" s="203" t="str">
        <f>IF(G535+I535&gt;0,C533,"")</f>
        <v/>
      </c>
      <c r="D535" s="204">
        <f>D534</f>
        <v>6</v>
      </c>
      <c r="E535" s="210">
        <v>0</v>
      </c>
      <c r="F535" s="248">
        <f>'.'!AY532</f>
        <v>0</v>
      </c>
      <c r="G535" s="202">
        <v>0</v>
      </c>
      <c r="H535" s="203">
        <v>1.5</v>
      </c>
      <c r="I535" s="202">
        <v>0</v>
      </c>
      <c r="J535" s="250">
        <f>'.'!H532</f>
        <v>0</v>
      </c>
      <c r="K535" s="205" t="e">
        <f>IF(#REF!&gt;0,#REF!,0)</f>
        <v>#REF!</v>
      </c>
      <c r="L535" s="205" t="e">
        <f t="shared" si="267"/>
        <v>#REF!</v>
      </c>
      <c r="M535" s="205" t="e">
        <f>IF(#REF!&gt;0,#REF!,0)</f>
        <v>#REF!</v>
      </c>
      <c r="N535" s="205" t="e">
        <f t="shared" si="268"/>
        <v>#REF!</v>
      </c>
      <c r="O535" s="212">
        <f t="shared" si="266"/>
        <v>0</v>
      </c>
      <c r="P535" s="206"/>
    </row>
    <row r="536" spans="1:16" ht="12.75" x14ac:dyDescent="0.2">
      <c r="A536" s="224" t="s">
        <v>426</v>
      </c>
      <c r="B536" s="200" t="str">
        <f>IF(D536+G536&gt;0,B533,"")</f>
        <v/>
      </c>
      <c r="C536" s="203" t="str">
        <f>IF(G536+I536&gt;0,C533,"")</f>
        <v/>
      </c>
      <c r="D536" s="204">
        <f>D534</f>
        <v>6</v>
      </c>
      <c r="E536" s="210">
        <v>0</v>
      </c>
      <c r="F536" s="248">
        <f>'.'!AY533</f>
        <v>0</v>
      </c>
      <c r="G536" s="202">
        <v>0</v>
      </c>
      <c r="H536" s="203">
        <v>1.1000000000000001</v>
      </c>
      <c r="I536" s="202">
        <v>0</v>
      </c>
      <c r="J536" s="250">
        <f>'.'!H533</f>
        <v>0</v>
      </c>
      <c r="K536" s="205" t="e">
        <f>IF(#REF!&gt;0,#REF!,0)</f>
        <v>#REF!</v>
      </c>
      <c r="L536" s="205" t="e">
        <f t="shared" si="267"/>
        <v>#REF!</v>
      </c>
      <c r="M536" s="205" t="e">
        <f>IF(#REF!&gt;0,#REF!,0)</f>
        <v>#REF!</v>
      </c>
      <c r="N536" s="205" t="e">
        <f t="shared" si="268"/>
        <v>#REF!</v>
      </c>
      <c r="O536" s="212">
        <f t="shared" si="266"/>
        <v>0</v>
      </c>
      <c r="P536" s="206"/>
    </row>
    <row r="537" spans="1:16" ht="12.75" x14ac:dyDescent="0.2">
      <c r="A537" s="224" t="s">
        <v>426</v>
      </c>
      <c r="B537" s="200" t="s">
        <v>46</v>
      </c>
      <c r="C537" s="203" t="s">
        <v>294</v>
      </c>
      <c r="D537" s="204">
        <f>D538</f>
        <v>7</v>
      </c>
      <c r="E537" s="210">
        <v>0.2</v>
      </c>
      <c r="F537" s="248">
        <f>'.'!AY534</f>
        <v>2.0000000000000001E-4</v>
      </c>
      <c r="G537" s="202">
        <v>3.4000000000000002E-2</v>
      </c>
      <c r="H537" s="203">
        <v>1.5</v>
      </c>
      <c r="I537" s="202">
        <v>0</v>
      </c>
      <c r="J537" s="250">
        <f>'.'!H534</f>
        <v>3.0199999999999997E-4</v>
      </c>
      <c r="K537" s="205" t="e">
        <f>IF(#REF!&gt;0,#REF!,0)</f>
        <v>#REF!</v>
      </c>
      <c r="L537" s="205" t="e">
        <f>IF(K537&gt;0,1,0)</f>
        <v>#REF!</v>
      </c>
      <c r="M537" s="205" t="e">
        <f>IF(#REF!&gt;0,#REF!,0)</f>
        <v>#REF!</v>
      </c>
      <c r="N537" s="205" t="e">
        <f>IF(M537&gt;0,1,0)</f>
        <v>#REF!</v>
      </c>
      <c r="O537" s="212">
        <f t="shared" si="266"/>
        <v>-1.0199999999999996E-4</v>
      </c>
      <c r="P537" s="206"/>
    </row>
    <row r="538" spans="1:16" ht="12.75" x14ac:dyDescent="0.2">
      <c r="A538" s="224" t="s">
        <v>426</v>
      </c>
      <c r="B538" s="200" t="str">
        <f>IF(D538+G538&gt;0,B537,"")</f>
        <v/>
      </c>
      <c r="C538" s="203" t="str">
        <f>IF(G538+I538&gt;0,C537,"")</f>
        <v/>
      </c>
      <c r="D538" s="204">
        <v>7</v>
      </c>
      <c r="E538" s="210">
        <v>0</v>
      </c>
      <c r="F538" s="248">
        <f>'.'!AY535</f>
        <v>0</v>
      </c>
      <c r="G538" s="202">
        <v>0</v>
      </c>
      <c r="H538" s="203">
        <v>1.1000000000000001</v>
      </c>
      <c r="I538" s="202">
        <v>0</v>
      </c>
      <c r="J538" s="250">
        <f>'.'!H535</f>
        <v>0</v>
      </c>
      <c r="K538" s="205" t="e">
        <f>IF(#REF!&gt;0,#REF!,0)</f>
        <v>#REF!</v>
      </c>
      <c r="L538" s="205" t="e">
        <f t="shared" ref="L538:L540" si="269">IF(K538&gt;0,1,0)</f>
        <v>#REF!</v>
      </c>
      <c r="M538" s="205" t="e">
        <f>IF(#REF!&gt;0,#REF!,0)</f>
        <v>#REF!</v>
      </c>
      <c r="N538" s="205" t="e">
        <f t="shared" ref="N538:N540" si="270">IF(M538&gt;0,1,0)</f>
        <v>#REF!</v>
      </c>
      <c r="O538" s="212">
        <f t="shared" si="266"/>
        <v>0</v>
      </c>
      <c r="P538" s="206"/>
    </row>
    <row r="539" spans="1:16" ht="12.75" x14ac:dyDescent="0.2">
      <c r="A539" s="224" t="s">
        <v>426</v>
      </c>
      <c r="B539" s="200" t="str">
        <f>IF(D539+G539&gt;0,B537,"")</f>
        <v/>
      </c>
      <c r="C539" s="203" t="str">
        <f>IF(G539+I539&gt;0,C537,"")</f>
        <v/>
      </c>
      <c r="D539" s="204">
        <f>D538</f>
        <v>7</v>
      </c>
      <c r="E539" s="210">
        <v>0</v>
      </c>
      <c r="F539" s="248">
        <f>'.'!AY536</f>
        <v>0</v>
      </c>
      <c r="G539" s="202">
        <v>0</v>
      </c>
      <c r="H539" s="203">
        <v>1.5</v>
      </c>
      <c r="I539" s="202">
        <v>0</v>
      </c>
      <c r="J539" s="250">
        <f>'.'!H536</f>
        <v>0</v>
      </c>
      <c r="K539" s="205" t="e">
        <f>IF(#REF!&gt;0,#REF!,0)</f>
        <v>#REF!</v>
      </c>
      <c r="L539" s="205" t="e">
        <f t="shared" si="269"/>
        <v>#REF!</v>
      </c>
      <c r="M539" s="205" t="e">
        <f>IF(#REF!&gt;0,#REF!,0)</f>
        <v>#REF!</v>
      </c>
      <c r="N539" s="205" t="e">
        <f t="shared" si="270"/>
        <v>#REF!</v>
      </c>
      <c r="O539" s="212">
        <f t="shared" si="266"/>
        <v>0</v>
      </c>
      <c r="P539" s="206"/>
    </row>
    <row r="540" spans="1:16" ht="12.75" x14ac:dyDescent="0.2">
      <c r="A540" s="224" t="s">
        <v>426</v>
      </c>
      <c r="B540" s="200" t="str">
        <f>IF(D540+G540&gt;0,B537,"")</f>
        <v/>
      </c>
      <c r="C540" s="203" t="str">
        <f>IF(G540+I540&gt;0,C537,"")</f>
        <v/>
      </c>
      <c r="D540" s="204">
        <f>D538</f>
        <v>7</v>
      </c>
      <c r="E540" s="210">
        <v>0</v>
      </c>
      <c r="F540" s="248">
        <f>'.'!AY537</f>
        <v>0</v>
      </c>
      <c r="G540" s="202">
        <v>0</v>
      </c>
      <c r="H540" s="203">
        <v>1.1000000000000001</v>
      </c>
      <c r="I540" s="202">
        <v>0</v>
      </c>
      <c r="J540" s="250">
        <f>'.'!H537</f>
        <v>0</v>
      </c>
      <c r="K540" s="205" t="e">
        <f>IF(#REF!&gt;0,#REF!,0)</f>
        <v>#REF!</v>
      </c>
      <c r="L540" s="205" t="e">
        <f t="shared" si="269"/>
        <v>#REF!</v>
      </c>
      <c r="M540" s="205" t="e">
        <f>IF(#REF!&gt;0,#REF!,0)</f>
        <v>#REF!</v>
      </c>
      <c r="N540" s="205" t="e">
        <f t="shared" si="270"/>
        <v>#REF!</v>
      </c>
      <c r="O540" s="212">
        <f t="shared" si="266"/>
        <v>0</v>
      </c>
      <c r="P540" s="206"/>
    </row>
    <row r="541" spans="1:16" ht="12.75" x14ac:dyDescent="0.2">
      <c r="A541" s="224" t="s">
        <v>426</v>
      </c>
      <c r="B541" s="200" t="s">
        <v>46</v>
      </c>
      <c r="C541" s="203" t="s">
        <v>296</v>
      </c>
      <c r="D541" s="204">
        <f>D542</f>
        <v>6</v>
      </c>
      <c r="E541" s="210">
        <v>5.8999999999999995</v>
      </c>
      <c r="F541" s="248">
        <f>'.'!AY538</f>
        <v>7.6E-3</v>
      </c>
      <c r="G541" s="202">
        <v>4.585</v>
      </c>
      <c r="H541" s="203">
        <v>1.5</v>
      </c>
      <c r="I541" s="202">
        <v>0</v>
      </c>
      <c r="J541" s="250">
        <f>'.'!H538</f>
        <v>4.7610000000000005E-3</v>
      </c>
      <c r="K541" s="205" t="e">
        <f>IF(#REF!&gt;0,#REF!,0)</f>
        <v>#REF!</v>
      </c>
      <c r="L541" s="205" t="e">
        <f>IF(K541&gt;0,1,0)</f>
        <v>#REF!</v>
      </c>
      <c r="M541" s="205" t="e">
        <f>IF(#REF!&gt;0,#REF!,0)</f>
        <v>#REF!</v>
      </c>
      <c r="N541" s="205" t="e">
        <f>IF(M541&gt;0,1,0)</f>
        <v>#REF!</v>
      </c>
      <c r="O541" s="212">
        <f t="shared" si="266"/>
        <v>2.8389999999999995E-3</v>
      </c>
      <c r="P541" s="206"/>
    </row>
    <row r="542" spans="1:16" ht="12.75" x14ac:dyDescent="0.2">
      <c r="A542" s="224" t="s">
        <v>426</v>
      </c>
      <c r="B542" s="200" t="str">
        <f>IF(D542+G542&gt;0,B541,"")</f>
        <v/>
      </c>
      <c r="C542" s="203" t="str">
        <f>IF(G542+I542&gt;0,C541,"")</f>
        <v/>
      </c>
      <c r="D542" s="204">
        <v>6</v>
      </c>
      <c r="E542" s="210">
        <v>0</v>
      </c>
      <c r="F542" s="248">
        <f>'.'!AY539</f>
        <v>0</v>
      </c>
      <c r="G542" s="202">
        <v>0</v>
      </c>
      <c r="H542" s="203">
        <v>1.1000000000000001</v>
      </c>
      <c r="I542" s="202">
        <v>0</v>
      </c>
      <c r="J542" s="250">
        <f>'.'!H539</f>
        <v>0</v>
      </c>
      <c r="K542" s="205" t="e">
        <f>IF(#REF!&gt;0,#REF!,0)</f>
        <v>#REF!</v>
      </c>
      <c r="L542" s="205" t="e">
        <f t="shared" ref="L542:L544" si="271">IF(K542&gt;0,1,0)</f>
        <v>#REF!</v>
      </c>
      <c r="M542" s="205" t="e">
        <f>IF(#REF!&gt;0,#REF!,0)</f>
        <v>#REF!</v>
      </c>
      <c r="N542" s="205" t="e">
        <f t="shared" ref="N542:N544" si="272">IF(M542&gt;0,1,0)</f>
        <v>#REF!</v>
      </c>
      <c r="O542" s="212">
        <f t="shared" si="266"/>
        <v>0</v>
      </c>
      <c r="P542" s="206"/>
    </row>
    <row r="543" spans="1:16" ht="12.75" x14ac:dyDescent="0.2">
      <c r="A543" s="224" t="s">
        <v>426</v>
      </c>
      <c r="B543" s="200" t="str">
        <f>IF(D543+G543&gt;0,B541,"")</f>
        <v/>
      </c>
      <c r="C543" s="203" t="str">
        <f>IF(G543+I543&gt;0,C541,"")</f>
        <v/>
      </c>
      <c r="D543" s="204">
        <f>D542</f>
        <v>6</v>
      </c>
      <c r="E543" s="210">
        <v>0</v>
      </c>
      <c r="F543" s="248">
        <f>'.'!AY540</f>
        <v>0</v>
      </c>
      <c r="G543" s="202">
        <v>0</v>
      </c>
      <c r="H543" s="203">
        <v>1.5</v>
      </c>
      <c r="I543" s="202">
        <v>0</v>
      </c>
      <c r="J543" s="250">
        <f>'.'!H540</f>
        <v>0</v>
      </c>
      <c r="K543" s="205" t="e">
        <f>IF(#REF!&gt;0,#REF!,0)</f>
        <v>#REF!</v>
      </c>
      <c r="L543" s="205" t="e">
        <f t="shared" si="271"/>
        <v>#REF!</v>
      </c>
      <c r="M543" s="205" t="e">
        <f>IF(#REF!&gt;0,#REF!,0)</f>
        <v>#REF!</v>
      </c>
      <c r="N543" s="205" t="e">
        <f t="shared" si="272"/>
        <v>#REF!</v>
      </c>
      <c r="O543" s="212">
        <f t="shared" si="266"/>
        <v>0</v>
      </c>
      <c r="P543" s="206"/>
    </row>
    <row r="544" spans="1:16" ht="12.75" x14ac:dyDescent="0.2">
      <c r="A544" s="224" t="s">
        <v>426</v>
      </c>
      <c r="B544" s="200" t="str">
        <f>IF(D544+G544&gt;0,B541,"")</f>
        <v/>
      </c>
      <c r="C544" s="203" t="str">
        <f>IF(G544+I544&gt;0,C541,"")</f>
        <v/>
      </c>
      <c r="D544" s="204">
        <f>D542</f>
        <v>6</v>
      </c>
      <c r="E544" s="210">
        <v>0</v>
      </c>
      <c r="F544" s="248">
        <f>'.'!AY541</f>
        <v>0</v>
      </c>
      <c r="G544" s="202">
        <v>0</v>
      </c>
      <c r="H544" s="203">
        <v>1.1000000000000001</v>
      </c>
      <c r="I544" s="202">
        <v>0</v>
      </c>
      <c r="J544" s="250">
        <f>'.'!H541</f>
        <v>0</v>
      </c>
      <c r="K544" s="205" t="e">
        <f>IF(#REF!&gt;0,#REF!,0)</f>
        <v>#REF!</v>
      </c>
      <c r="L544" s="205" t="e">
        <f t="shared" si="271"/>
        <v>#REF!</v>
      </c>
      <c r="M544" s="205" t="e">
        <f>IF(#REF!&gt;0,#REF!,0)</f>
        <v>#REF!</v>
      </c>
      <c r="N544" s="205" t="e">
        <f t="shared" si="272"/>
        <v>#REF!</v>
      </c>
      <c r="O544" s="212">
        <f t="shared" si="266"/>
        <v>0</v>
      </c>
      <c r="P544" s="206"/>
    </row>
    <row r="545" spans="1:16" ht="12.75" x14ac:dyDescent="0.2">
      <c r="A545" s="224" t="s">
        <v>426</v>
      </c>
      <c r="B545" s="200" t="s">
        <v>46</v>
      </c>
      <c r="C545" s="203" t="s">
        <v>298</v>
      </c>
      <c r="D545" s="204">
        <f>D546</f>
        <v>6</v>
      </c>
      <c r="E545" s="210">
        <v>1</v>
      </c>
      <c r="F545" s="248">
        <f>'.'!AY542</f>
        <v>1.1999999999999999E-3</v>
      </c>
      <c r="G545" s="202">
        <v>0.84199999999999997</v>
      </c>
      <c r="H545" s="203">
        <v>1.5</v>
      </c>
      <c r="I545" s="202">
        <v>0</v>
      </c>
      <c r="J545" s="250">
        <f>'.'!H542</f>
        <v>6.7000000000000002E-4</v>
      </c>
      <c r="K545" s="205" t="e">
        <f>IF(#REF!&gt;0,#REF!,0)</f>
        <v>#REF!</v>
      </c>
      <c r="L545" s="205" t="e">
        <f>IF(K545&gt;0,1,0)</f>
        <v>#REF!</v>
      </c>
      <c r="M545" s="205" t="e">
        <f>IF(#REF!&gt;0,#REF!,0)</f>
        <v>#REF!</v>
      </c>
      <c r="N545" s="205" t="e">
        <f>IF(M545&gt;0,1,0)</f>
        <v>#REF!</v>
      </c>
      <c r="O545" s="212">
        <f t="shared" si="266"/>
        <v>5.2999999999999987E-4</v>
      </c>
      <c r="P545" s="206"/>
    </row>
    <row r="546" spans="1:16" ht="12.75" x14ac:dyDescent="0.2">
      <c r="A546" s="224" t="s">
        <v>426</v>
      </c>
      <c r="B546" s="200" t="str">
        <f>IF(D546+G546&gt;0,B545,"")</f>
        <v/>
      </c>
      <c r="C546" s="203" t="str">
        <f>IF(G546+I546&gt;0,C545,"")</f>
        <v/>
      </c>
      <c r="D546" s="204">
        <v>6</v>
      </c>
      <c r="E546" s="210">
        <v>0</v>
      </c>
      <c r="F546" s="248">
        <f>'.'!AY543</f>
        <v>0</v>
      </c>
      <c r="G546" s="202">
        <v>0</v>
      </c>
      <c r="H546" s="203">
        <v>1.1000000000000001</v>
      </c>
      <c r="I546" s="202">
        <v>0</v>
      </c>
      <c r="J546" s="250">
        <f>'.'!H543</f>
        <v>0</v>
      </c>
      <c r="K546" s="205" t="e">
        <f>IF(#REF!&gt;0,#REF!,0)</f>
        <v>#REF!</v>
      </c>
      <c r="L546" s="205" t="e">
        <f t="shared" ref="L546:L548" si="273">IF(K546&gt;0,1,0)</f>
        <v>#REF!</v>
      </c>
      <c r="M546" s="205" t="e">
        <f>IF(#REF!&gt;0,#REF!,0)</f>
        <v>#REF!</v>
      </c>
      <c r="N546" s="205" t="e">
        <f t="shared" ref="N546:N548" si="274">IF(M546&gt;0,1,0)</f>
        <v>#REF!</v>
      </c>
      <c r="O546" s="212">
        <f t="shared" si="266"/>
        <v>0</v>
      </c>
      <c r="P546" s="206"/>
    </row>
    <row r="547" spans="1:16" ht="12.75" x14ac:dyDescent="0.2">
      <c r="A547" s="224" t="s">
        <v>426</v>
      </c>
      <c r="B547" s="200" t="str">
        <f>IF(D547+G547&gt;0,B545,"")</f>
        <v/>
      </c>
      <c r="C547" s="203" t="str">
        <f>IF(G547+I547&gt;0,C545,"")</f>
        <v/>
      </c>
      <c r="D547" s="204">
        <f>D546</f>
        <v>6</v>
      </c>
      <c r="E547" s="210">
        <v>0</v>
      </c>
      <c r="F547" s="248">
        <f>'.'!AY544</f>
        <v>0</v>
      </c>
      <c r="G547" s="202">
        <v>0</v>
      </c>
      <c r="H547" s="203">
        <v>1.5</v>
      </c>
      <c r="I547" s="202">
        <v>0</v>
      </c>
      <c r="J547" s="250">
        <f>'.'!H544</f>
        <v>0</v>
      </c>
      <c r="K547" s="205" t="e">
        <f>IF(#REF!&gt;0,#REF!,0)</f>
        <v>#REF!</v>
      </c>
      <c r="L547" s="205" t="e">
        <f t="shared" si="273"/>
        <v>#REF!</v>
      </c>
      <c r="M547" s="205" t="e">
        <f>IF(#REF!&gt;0,#REF!,0)</f>
        <v>#REF!</v>
      </c>
      <c r="N547" s="205" t="e">
        <f t="shared" si="274"/>
        <v>#REF!</v>
      </c>
      <c r="O547" s="212">
        <f t="shared" si="266"/>
        <v>0</v>
      </c>
      <c r="P547" s="206"/>
    </row>
    <row r="548" spans="1:16" ht="12.75" x14ac:dyDescent="0.2">
      <c r="A548" s="224" t="s">
        <v>426</v>
      </c>
      <c r="B548" s="200" t="str">
        <f>IF(D548+G548&gt;0,B545,"")</f>
        <v/>
      </c>
      <c r="C548" s="203" t="str">
        <f>IF(G548+I548&gt;0,C545,"")</f>
        <v/>
      </c>
      <c r="D548" s="204">
        <f>D546</f>
        <v>6</v>
      </c>
      <c r="E548" s="210">
        <v>0</v>
      </c>
      <c r="F548" s="248">
        <f>'.'!AY545</f>
        <v>0</v>
      </c>
      <c r="G548" s="202">
        <v>0</v>
      </c>
      <c r="H548" s="203">
        <v>1.1000000000000001</v>
      </c>
      <c r="I548" s="202">
        <v>0</v>
      </c>
      <c r="J548" s="250">
        <f>'.'!H545</f>
        <v>0</v>
      </c>
      <c r="K548" s="205" t="e">
        <f>IF(#REF!&gt;0,#REF!,0)</f>
        <v>#REF!</v>
      </c>
      <c r="L548" s="205" t="e">
        <f t="shared" si="273"/>
        <v>#REF!</v>
      </c>
      <c r="M548" s="205" t="e">
        <f>IF(#REF!&gt;0,#REF!,0)</f>
        <v>#REF!</v>
      </c>
      <c r="N548" s="205" t="e">
        <f t="shared" si="274"/>
        <v>#REF!</v>
      </c>
      <c r="O548" s="212">
        <f t="shared" si="266"/>
        <v>0</v>
      </c>
      <c r="P548" s="206"/>
    </row>
    <row r="549" spans="1:16" ht="12.75" x14ac:dyDescent="0.2">
      <c r="A549" s="224" t="s">
        <v>426</v>
      </c>
      <c r="B549" s="200" t="s">
        <v>301</v>
      </c>
      <c r="C549" s="203" t="s">
        <v>300</v>
      </c>
      <c r="D549" s="204">
        <f>D550</f>
        <v>6</v>
      </c>
      <c r="E549" s="210">
        <v>9</v>
      </c>
      <c r="F549" s="248">
        <f>'.'!AY546</f>
        <v>1.0999999999999999E-2</v>
      </c>
      <c r="G549" s="202">
        <v>6.2640000000000002</v>
      </c>
      <c r="H549" s="203">
        <v>1.5</v>
      </c>
      <c r="I549" s="202">
        <v>0</v>
      </c>
      <c r="J549" s="250">
        <f>'.'!H546</f>
        <v>9.1820000000000009E-3</v>
      </c>
      <c r="K549" s="205" t="e">
        <f>IF(#REF!&gt;0,#REF!,0)</f>
        <v>#REF!</v>
      </c>
      <c r="L549" s="205" t="e">
        <f>IF(K549&gt;0,1,0)</f>
        <v>#REF!</v>
      </c>
      <c r="M549" s="205" t="e">
        <f>IF(#REF!&gt;0,#REF!,0)</f>
        <v>#REF!</v>
      </c>
      <c r="N549" s="205" t="e">
        <f>IF(M549&gt;0,1,0)</f>
        <v>#REF!</v>
      </c>
      <c r="O549" s="212">
        <f t="shared" si="266"/>
        <v>1.8179999999999984E-3</v>
      </c>
      <c r="P549" s="206"/>
    </row>
    <row r="550" spans="1:16" ht="12.75" x14ac:dyDescent="0.2">
      <c r="A550" s="224" t="s">
        <v>426</v>
      </c>
      <c r="B550" s="200" t="str">
        <f>IF(D550+G550&gt;0,B549,"")</f>
        <v>Вельск, ул.Дзержинского-92</v>
      </c>
      <c r="C550" s="203" t="str">
        <f>IF(G550+I550&gt;0,C549,"")</f>
        <v/>
      </c>
      <c r="D550" s="204">
        <v>6</v>
      </c>
      <c r="E550" s="210">
        <v>0</v>
      </c>
      <c r="F550" s="248">
        <f>'.'!AY547</f>
        <v>0</v>
      </c>
      <c r="G550" s="202">
        <v>0</v>
      </c>
      <c r="H550" s="203">
        <v>1.1000000000000001</v>
      </c>
      <c r="I550" s="202">
        <v>0</v>
      </c>
      <c r="J550" s="250">
        <f>'.'!H547</f>
        <v>0</v>
      </c>
      <c r="K550" s="205" t="e">
        <f>IF(#REF!&gt;0,#REF!,0)</f>
        <v>#REF!</v>
      </c>
      <c r="L550" s="205" t="e">
        <f t="shared" ref="L550:L552" si="275">IF(K550&gt;0,1,0)</f>
        <v>#REF!</v>
      </c>
      <c r="M550" s="205" t="e">
        <f>IF(#REF!&gt;0,#REF!,0)</f>
        <v>#REF!</v>
      </c>
      <c r="N550" s="205" t="e">
        <f t="shared" ref="N550:N552" si="276">IF(M550&gt;0,1,0)</f>
        <v>#REF!</v>
      </c>
      <c r="O550" s="212">
        <f t="shared" si="266"/>
        <v>0</v>
      </c>
      <c r="P550" s="206"/>
    </row>
    <row r="551" spans="1:16" ht="12.75" x14ac:dyDescent="0.2">
      <c r="A551" s="224" t="s">
        <v>426</v>
      </c>
      <c r="B551" s="200" t="str">
        <f>IF(D551+G551&gt;0,B549,"")</f>
        <v>Вельск, ул.Дзержинского-92</v>
      </c>
      <c r="C551" s="203" t="str">
        <f>IF(G551+I551&gt;0,C549,"")</f>
        <v/>
      </c>
      <c r="D551" s="204">
        <f>D550</f>
        <v>6</v>
      </c>
      <c r="E551" s="210">
        <v>0</v>
      </c>
      <c r="F551" s="248">
        <f>'.'!AY548</f>
        <v>0</v>
      </c>
      <c r="G551" s="202">
        <v>0</v>
      </c>
      <c r="H551" s="203">
        <v>1.5</v>
      </c>
      <c r="I551" s="202">
        <v>0</v>
      </c>
      <c r="J551" s="250">
        <f>'.'!H548</f>
        <v>0</v>
      </c>
      <c r="K551" s="205" t="e">
        <f>IF(#REF!&gt;0,#REF!,0)</f>
        <v>#REF!</v>
      </c>
      <c r="L551" s="205" t="e">
        <f t="shared" si="275"/>
        <v>#REF!</v>
      </c>
      <c r="M551" s="205" t="e">
        <f>IF(#REF!&gt;0,#REF!,0)</f>
        <v>#REF!</v>
      </c>
      <c r="N551" s="205" t="e">
        <f t="shared" si="276"/>
        <v>#REF!</v>
      </c>
      <c r="O551" s="212">
        <f t="shared" si="266"/>
        <v>0</v>
      </c>
      <c r="P551" s="206"/>
    </row>
    <row r="552" spans="1:16" ht="12.75" x14ac:dyDescent="0.2">
      <c r="A552" s="224" t="s">
        <v>426</v>
      </c>
      <c r="B552" s="200" t="str">
        <f>IF(D552+G552&gt;0,B549,"")</f>
        <v>Вельск, ул.Дзержинского-92</v>
      </c>
      <c r="C552" s="203" t="str">
        <f>IF(G552+I552&gt;0,C549,"")</f>
        <v/>
      </c>
      <c r="D552" s="204">
        <f>D550</f>
        <v>6</v>
      </c>
      <c r="E552" s="210">
        <v>0</v>
      </c>
      <c r="F552" s="248">
        <f>'.'!AY549</f>
        <v>0</v>
      </c>
      <c r="G552" s="202">
        <v>0</v>
      </c>
      <c r="H552" s="203">
        <v>1.1000000000000001</v>
      </c>
      <c r="I552" s="202">
        <v>0</v>
      </c>
      <c r="J552" s="250">
        <f>'.'!H549</f>
        <v>0</v>
      </c>
      <c r="K552" s="205" t="e">
        <f>IF(#REF!&gt;0,#REF!,0)</f>
        <v>#REF!</v>
      </c>
      <c r="L552" s="205" t="e">
        <f t="shared" si="275"/>
        <v>#REF!</v>
      </c>
      <c r="M552" s="205" t="e">
        <f>IF(#REF!&gt;0,#REF!,0)</f>
        <v>#REF!</v>
      </c>
      <c r="N552" s="205" t="e">
        <f t="shared" si="276"/>
        <v>#REF!</v>
      </c>
      <c r="O552" s="212">
        <f t="shared" si="266"/>
        <v>0</v>
      </c>
      <c r="P552" s="206"/>
    </row>
    <row r="553" spans="1:16" ht="12.75" x14ac:dyDescent="0.2">
      <c r="A553" s="224" t="s">
        <v>426</v>
      </c>
      <c r="B553" s="200" t="s">
        <v>303</v>
      </c>
      <c r="C553" s="203" t="s">
        <v>300</v>
      </c>
      <c r="D553" s="204">
        <f>D554</f>
        <v>6</v>
      </c>
      <c r="E553" s="210">
        <v>3.7</v>
      </c>
      <c r="F553" s="248">
        <f>'.'!AY550</f>
        <v>4.4999999999999997E-3</v>
      </c>
      <c r="G553" s="202">
        <v>3.0880000000000001</v>
      </c>
      <c r="H553" s="203">
        <v>1.5</v>
      </c>
      <c r="I553" s="202">
        <v>0</v>
      </c>
      <c r="J553" s="250">
        <f>'.'!H550</f>
        <v>4.7539999999999995E-3</v>
      </c>
      <c r="K553" s="205" t="e">
        <f>IF(#REF!&gt;0,#REF!,0)</f>
        <v>#REF!</v>
      </c>
      <c r="L553" s="205" t="e">
        <f>IF(K553&gt;0,1,0)</f>
        <v>#REF!</v>
      </c>
      <c r="M553" s="205" t="e">
        <f>IF(#REF!&gt;0,#REF!,0)</f>
        <v>#REF!</v>
      </c>
      <c r="N553" s="205" t="e">
        <f>IF(M553&gt;0,1,0)</f>
        <v>#REF!</v>
      </c>
      <c r="O553" s="212">
        <f t="shared" si="266"/>
        <v>-2.5399999999999989E-4</v>
      </c>
      <c r="P553" s="206"/>
    </row>
    <row r="554" spans="1:16" ht="12.75" x14ac:dyDescent="0.2">
      <c r="A554" s="224" t="s">
        <v>426</v>
      </c>
      <c r="B554" s="200" t="str">
        <f>IF(D554+G554&gt;0,B553,"")</f>
        <v>Вельск, ул.Красная-27</v>
      </c>
      <c r="C554" s="203" t="str">
        <f>IF(G554+I554&gt;0,C553,"")</f>
        <v/>
      </c>
      <c r="D554" s="204">
        <v>6</v>
      </c>
      <c r="E554" s="210">
        <v>0</v>
      </c>
      <c r="F554" s="248">
        <f>'.'!AY551</f>
        <v>0</v>
      </c>
      <c r="G554" s="202">
        <v>0</v>
      </c>
      <c r="H554" s="203">
        <v>1.1000000000000001</v>
      </c>
      <c r="I554" s="202">
        <v>0</v>
      </c>
      <c r="J554" s="250">
        <f>'.'!H551</f>
        <v>0</v>
      </c>
      <c r="K554" s="205" t="e">
        <f>IF(#REF!&gt;0,#REF!,0)</f>
        <v>#REF!</v>
      </c>
      <c r="L554" s="205" t="e">
        <f t="shared" ref="L554:L556" si="277">IF(K554&gt;0,1,0)</f>
        <v>#REF!</v>
      </c>
      <c r="M554" s="205" t="e">
        <f>IF(#REF!&gt;0,#REF!,0)</f>
        <v>#REF!</v>
      </c>
      <c r="N554" s="205" t="e">
        <f t="shared" ref="N554:N556" si="278">IF(M554&gt;0,1,0)</f>
        <v>#REF!</v>
      </c>
      <c r="O554" s="212">
        <f t="shared" si="266"/>
        <v>0</v>
      </c>
      <c r="P554" s="206"/>
    </row>
    <row r="555" spans="1:16" ht="12.75" x14ac:dyDescent="0.2">
      <c r="A555" s="224" t="s">
        <v>426</v>
      </c>
      <c r="B555" s="200" t="str">
        <f>IF(D555+G555&gt;0,B553,"")</f>
        <v>Вельск, ул.Красная-27</v>
      </c>
      <c r="C555" s="203" t="str">
        <f>IF(G555+I555&gt;0,C553,"")</f>
        <v/>
      </c>
      <c r="D555" s="204">
        <f>D554</f>
        <v>6</v>
      </c>
      <c r="E555" s="210">
        <v>0</v>
      </c>
      <c r="F555" s="248">
        <f>'.'!AY552</f>
        <v>0</v>
      </c>
      <c r="G555" s="202">
        <v>0</v>
      </c>
      <c r="H555" s="203">
        <v>1.5</v>
      </c>
      <c r="I555" s="202">
        <v>0</v>
      </c>
      <c r="J555" s="250">
        <f>'.'!H552</f>
        <v>0</v>
      </c>
      <c r="K555" s="205" t="e">
        <f>IF(#REF!&gt;0,#REF!,0)</f>
        <v>#REF!</v>
      </c>
      <c r="L555" s="205" t="e">
        <f t="shared" si="277"/>
        <v>#REF!</v>
      </c>
      <c r="M555" s="205" t="e">
        <f>IF(#REF!&gt;0,#REF!,0)</f>
        <v>#REF!</v>
      </c>
      <c r="N555" s="205" t="e">
        <f t="shared" si="278"/>
        <v>#REF!</v>
      </c>
      <c r="O555" s="212">
        <f t="shared" si="266"/>
        <v>0</v>
      </c>
      <c r="P555" s="206"/>
    </row>
    <row r="556" spans="1:16" ht="12.75" x14ac:dyDescent="0.2">
      <c r="A556" s="224" t="s">
        <v>426</v>
      </c>
      <c r="B556" s="200" t="str">
        <f>IF(D556+G556&gt;0,B553,"")</f>
        <v>Вельск, ул.Красная-27</v>
      </c>
      <c r="C556" s="203" t="str">
        <f>IF(G556+I556&gt;0,C553,"")</f>
        <v/>
      </c>
      <c r="D556" s="204">
        <f>D554</f>
        <v>6</v>
      </c>
      <c r="E556" s="210">
        <v>0</v>
      </c>
      <c r="F556" s="248">
        <f>'.'!AY553</f>
        <v>0</v>
      </c>
      <c r="G556" s="202">
        <v>0</v>
      </c>
      <c r="H556" s="203">
        <v>1.1000000000000001</v>
      </c>
      <c r="I556" s="202">
        <v>0</v>
      </c>
      <c r="J556" s="250">
        <f>'.'!H553</f>
        <v>0</v>
      </c>
      <c r="K556" s="205" t="e">
        <f>IF(#REF!&gt;0,#REF!,0)</f>
        <v>#REF!</v>
      </c>
      <c r="L556" s="205" t="e">
        <f t="shared" si="277"/>
        <v>#REF!</v>
      </c>
      <c r="M556" s="205" t="e">
        <f>IF(#REF!&gt;0,#REF!,0)</f>
        <v>#REF!</v>
      </c>
      <c r="N556" s="205" t="e">
        <f t="shared" si="278"/>
        <v>#REF!</v>
      </c>
      <c r="O556" s="212">
        <f t="shared" si="266"/>
        <v>0</v>
      </c>
      <c r="P556" s="206"/>
    </row>
    <row r="557" spans="1:16" ht="12.75" x14ac:dyDescent="0.2">
      <c r="A557" s="224" t="s">
        <v>426</v>
      </c>
      <c r="B557" s="200" t="s">
        <v>46</v>
      </c>
      <c r="C557" s="203" t="s">
        <v>305</v>
      </c>
      <c r="D557" s="204">
        <f>D558</f>
        <v>7</v>
      </c>
      <c r="E557" s="210">
        <v>0.3</v>
      </c>
      <c r="F557" s="248">
        <f>'.'!AY554</f>
        <v>2.9999999999999997E-4</v>
      </c>
      <c r="G557" s="202">
        <v>0</v>
      </c>
      <c r="H557" s="203">
        <v>1.5</v>
      </c>
      <c r="I557" s="202">
        <v>0</v>
      </c>
      <c r="J557" s="250">
        <f>'.'!H554</f>
        <v>2.3300000000000003E-4</v>
      </c>
      <c r="K557" s="205" t="e">
        <f>IF(#REF!&gt;0,#REF!,0)</f>
        <v>#REF!</v>
      </c>
      <c r="L557" s="205" t="e">
        <f>IF(K557&gt;0,1,0)</f>
        <v>#REF!</v>
      </c>
      <c r="M557" s="205" t="e">
        <f>IF(#REF!&gt;0,#REF!,0)</f>
        <v>#REF!</v>
      </c>
      <c r="N557" s="205" t="e">
        <f>IF(M557&gt;0,1,0)</f>
        <v>#REF!</v>
      </c>
      <c r="O557" s="212">
        <f t="shared" si="266"/>
        <v>6.6999999999999948E-5</v>
      </c>
      <c r="P557" s="206"/>
    </row>
    <row r="558" spans="1:16" ht="12.75" x14ac:dyDescent="0.2">
      <c r="A558" s="224" t="s">
        <v>426</v>
      </c>
      <c r="B558" s="200" t="str">
        <f>IF(D558+G558&gt;0,B557,"")</f>
        <v/>
      </c>
      <c r="C558" s="203" t="str">
        <f>IF(G558+I558&gt;0,C557,"")</f>
        <v/>
      </c>
      <c r="D558" s="204">
        <v>7</v>
      </c>
      <c r="E558" s="210">
        <v>0</v>
      </c>
      <c r="F558" s="248">
        <f>'.'!AY555</f>
        <v>0</v>
      </c>
      <c r="G558" s="202">
        <v>0</v>
      </c>
      <c r="H558" s="203">
        <v>1.1000000000000001</v>
      </c>
      <c r="I558" s="202">
        <v>0</v>
      </c>
      <c r="J558" s="250">
        <f>'.'!H555</f>
        <v>0</v>
      </c>
      <c r="K558" s="205" t="e">
        <f>IF(#REF!&gt;0,#REF!,0)</f>
        <v>#REF!</v>
      </c>
      <c r="L558" s="205" t="e">
        <f t="shared" ref="L558:L560" si="279">IF(K558&gt;0,1,0)</f>
        <v>#REF!</v>
      </c>
      <c r="M558" s="205" t="e">
        <f>IF(#REF!&gt;0,#REF!,0)</f>
        <v>#REF!</v>
      </c>
      <c r="N558" s="205" t="e">
        <f t="shared" ref="N558:N560" si="280">IF(M558&gt;0,1,0)</f>
        <v>#REF!</v>
      </c>
      <c r="O558" s="212">
        <f t="shared" si="266"/>
        <v>0</v>
      </c>
      <c r="P558" s="206"/>
    </row>
    <row r="559" spans="1:16" ht="12.75" x14ac:dyDescent="0.2">
      <c r="A559" s="224" t="s">
        <v>426</v>
      </c>
      <c r="B559" s="200" t="str">
        <f>IF(D559+G559&gt;0,B557,"")</f>
        <v/>
      </c>
      <c r="C559" s="203" t="str">
        <f>IF(G559+I559&gt;0,C557,"")</f>
        <v/>
      </c>
      <c r="D559" s="204">
        <f>D558</f>
        <v>7</v>
      </c>
      <c r="E559" s="210">
        <v>0</v>
      </c>
      <c r="F559" s="248">
        <f>'.'!AY556</f>
        <v>0</v>
      </c>
      <c r="G559" s="202">
        <v>0</v>
      </c>
      <c r="H559" s="203">
        <v>1.5</v>
      </c>
      <c r="I559" s="202">
        <v>0</v>
      </c>
      <c r="J559" s="250">
        <f>'.'!H556</f>
        <v>0</v>
      </c>
      <c r="K559" s="205" t="e">
        <f>IF(#REF!&gt;0,#REF!,0)</f>
        <v>#REF!</v>
      </c>
      <c r="L559" s="205" t="e">
        <f t="shared" si="279"/>
        <v>#REF!</v>
      </c>
      <c r="M559" s="205" t="e">
        <f>IF(#REF!&gt;0,#REF!,0)</f>
        <v>#REF!</v>
      </c>
      <c r="N559" s="205" t="e">
        <f t="shared" si="280"/>
        <v>#REF!</v>
      </c>
      <c r="O559" s="212">
        <f t="shared" si="266"/>
        <v>0</v>
      </c>
      <c r="P559" s="206"/>
    </row>
    <row r="560" spans="1:16" ht="12.75" x14ac:dyDescent="0.2">
      <c r="A560" s="224" t="s">
        <v>426</v>
      </c>
      <c r="B560" s="200" t="str">
        <f>IF(D560+G560&gt;0,B557,"")</f>
        <v/>
      </c>
      <c r="C560" s="203" t="str">
        <f>IF(G560+I560&gt;0,C557,"")</f>
        <v/>
      </c>
      <c r="D560" s="204">
        <f>D558</f>
        <v>7</v>
      </c>
      <c r="E560" s="210">
        <v>0</v>
      </c>
      <c r="F560" s="248">
        <f>'.'!AY557</f>
        <v>0</v>
      </c>
      <c r="G560" s="202">
        <v>0</v>
      </c>
      <c r="H560" s="203">
        <v>1.1000000000000001</v>
      </c>
      <c r="I560" s="202">
        <v>0</v>
      </c>
      <c r="J560" s="250">
        <f>'.'!H557</f>
        <v>0</v>
      </c>
      <c r="K560" s="205" t="e">
        <f>IF(#REF!&gt;0,#REF!,0)</f>
        <v>#REF!</v>
      </c>
      <c r="L560" s="205" t="e">
        <f t="shared" si="279"/>
        <v>#REF!</v>
      </c>
      <c r="M560" s="205" t="e">
        <f>IF(#REF!&gt;0,#REF!,0)</f>
        <v>#REF!</v>
      </c>
      <c r="N560" s="205" t="e">
        <f t="shared" si="280"/>
        <v>#REF!</v>
      </c>
      <c r="O560" s="212">
        <f t="shared" si="266"/>
        <v>0</v>
      </c>
      <c r="P560" s="206"/>
    </row>
    <row r="561" spans="1:16" ht="12.75" x14ac:dyDescent="0.2">
      <c r="A561" s="224" t="s">
        <v>426</v>
      </c>
      <c r="B561" s="200" t="s">
        <v>46</v>
      </c>
      <c r="C561" s="203" t="s">
        <v>307</v>
      </c>
      <c r="D561" s="204">
        <f>D562</f>
        <v>7</v>
      </c>
      <c r="E561" s="210">
        <v>0.30599999999999999</v>
      </c>
      <c r="F561" s="248">
        <f>'.'!AY558</f>
        <v>3.9100000000000002E-4</v>
      </c>
      <c r="G561" s="202">
        <v>0</v>
      </c>
      <c r="H561" s="203">
        <v>1.5</v>
      </c>
      <c r="I561" s="202">
        <v>0</v>
      </c>
      <c r="J561" s="250">
        <f>'.'!H558</f>
        <v>0</v>
      </c>
      <c r="K561" s="205" t="e">
        <f>IF(#REF!&gt;0,#REF!,0)</f>
        <v>#REF!</v>
      </c>
      <c r="L561" s="205" t="e">
        <f>IF(K561&gt;0,1,0)</f>
        <v>#REF!</v>
      </c>
      <c r="M561" s="205" t="e">
        <f>IF(#REF!&gt;0,#REF!,0)</f>
        <v>#REF!</v>
      </c>
      <c r="N561" s="205" t="e">
        <f>IF(M561&gt;0,1,0)</f>
        <v>#REF!</v>
      </c>
      <c r="O561" s="212">
        <f t="shared" si="266"/>
        <v>3.9100000000000002E-4</v>
      </c>
      <c r="P561" s="206"/>
    </row>
    <row r="562" spans="1:16" ht="12.75" x14ac:dyDescent="0.2">
      <c r="A562" s="224" t="s">
        <v>426</v>
      </c>
      <c r="B562" s="200" t="str">
        <f>IF(D562+G562&gt;0,B561,"")</f>
        <v/>
      </c>
      <c r="C562" s="203" t="str">
        <f>IF(G562+I562&gt;0,C561,"")</f>
        <v/>
      </c>
      <c r="D562" s="204">
        <v>7</v>
      </c>
      <c r="E562" s="210">
        <v>0</v>
      </c>
      <c r="F562" s="248">
        <f>'.'!AY559</f>
        <v>0</v>
      </c>
      <c r="G562" s="202">
        <v>0</v>
      </c>
      <c r="H562" s="203">
        <v>1.1000000000000001</v>
      </c>
      <c r="I562" s="202">
        <v>0</v>
      </c>
      <c r="J562" s="250">
        <f>'.'!H559</f>
        <v>0</v>
      </c>
      <c r="K562" s="205" t="e">
        <f>IF(#REF!&gt;0,#REF!,0)</f>
        <v>#REF!</v>
      </c>
      <c r="L562" s="205" t="e">
        <f t="shared" ref="L562:L564" si="281">IF(K562&gt;0,1,0)</f>
        <v>#REF!</v>
      </c>
      <c r="M562" s="205" t="e">
        <f>IF(#REF!&gt;0,#REF!,0)</f>
        <v>#REF!</v>
      </c>
      <c r="N562" s="205" t="e">
        <f t="shared" ref="N562:N564" si="282">IF(M562&gt;0,1,0)</f>
        <v>#REF!</v>
      </c>
      <c r="O562" s="212">
        <f t="shared" si="266"/>
        <v>0</v>
      </c>
      <c r="P562" s="206"/>
    </row>
    <row r="563" spans="1:16" ht="12.75" x14ac:dyDescent="0.2">
      <c r="A563" s="224" t="s">
        <v>426</v>
      </c>
      <c r="B563" s="200" t="str">
        <f>IF(D563+G563&gt;0,B561,"")</f>
        <v/>
      </c>
      <c r="C563" s="203" t="str">
        <f>IF(G563+I563&gt;0,C561,"")</f>
        <v/>
      </c>
      <c r="D563" s="204">
        <f>D562</f>
        <v>7</v>
      </c>
      <c r="E563" s="210">
        <v>0</v>
      </c>
      <c r="F563" s="248">
        <f>'.'!AY560</f>
        <v>0</v>
      </c>
      <c r="G563" s="202">
        <v>0</v>
      </c>
      <c r="H563" s="203">
        <v>1.5</v>
      </c>
      <c r="I563" s="202">
        <v>0</v>
      </c>
      <c r="J563" s="250">
        <f>'.'!H560</f>
        <v>0</v>
      </c>
      <c r="K563" s="205" t="e">
        <f>IF(#REF!&gt;0,#REF!,0)</f>
        <v>#REF!</v>
      </c>
      <c r="L563" s="205" t="e">
        <f t="shared" si="281"/>
        <v>#REF!</v>
      </c>
      <c r="M563" s="205" t="e">
        <f>IF(#REF!&gt;0,#REF!,0)</f>
        <v>#REF!</v>
      </c>
      <c r="N563" s="205" t="e">
        <f t="shared" si="282"/>
        <v>#REF!</v>
      </c>
      <c r="O563" s="212">
        <f t="shared" si="266"/>
        <v>0</v>
      </c>
      <c r="P563" s="206"/>
    </row>
    <row r="564" spans="1:16" ht="12.75" x14ac:dyDescent="0.2">
      <c r="A564" s="224" t="s">
        <v>426</v>
      </c>
      <c r="B564" s="200" t="str">
        <f>IF(D564+G564&gt;0,B561,"")</f>
        <v/>
      </c>
      <c r="C564" s="203" t="str">
        <f>IF(G564+I564&gt;0,C561,"")</f>
        <v/>
      </c>
      <c r="D564" s="204">
        <f>D562</f>
        <v>7</v>
      </c>
      <c r="E564" s="210">
        <v>0</v>
      </c>
      <c r="F564" s="248">
        <f>'.'!AY561</f>
        <v>0</v>
      </c>
      <c r="G564" s="202">
        <v>0</v>
      </c>
      <c r="H564" s="203">
        <v>1.1000000000000001</v>
      </c>
      <c r="I564" s="202">
        <v>0</v>
      </c>
      <c r="J564" s="250">
        <f>'.'!H561</f>
        <v>0</v>
      </c>
      <c r="K564" s="205" t="e">
        <f>IF(#REF!&gt;0,#REF!,0)</f>
        <v>#REF!</v>
      </c>
      <c r="L564" s="205" t="e">
        <f t="shared" si="281"/>
        <v>#REF!</v>
      </c>
      <c r="M564" s="205" t="e">
        <f>IF(#REF!&gt;0,#REF!,0)</f>
        <v>#REF!</v>
      </c>
      <c r="N564" s="205" t="e">
        <f t="shared" si="282"/>
        <v>#REF!</v>
      </c>
      <c r="O564" s="212">
        <f t="shared" si="266"/>
        <v>0</v>
      </c>
      <c r="P564" s="206"/>
    </row>
    <row r="565" spans="1:16" ht="12.75" x14ac:dyDescent="0.2">
      <c r="A565" s="224" t="s">
        <v>426</v>
      </c>
      <c r="B565" s="200" t="s">
        <v>46</v>
      </c>
      <c r="C565" s="203" t="s">
        <v>309</v>
      </c>
      <c r="D565" s="204">
        <f>D566</f>
        <v>6</v>
      </c>
      <c r="E565" s="210">
        <v>1.1000000000000001</v>
      </c>
      <c r="F565" s="248">
        <f>'.'!AY562</f>
        <v>2.1000000000000003E-3</v>
      </c>
      <c r="G565" s="202">
        <v>1.21</v>
      </c>
      <c r="H565" s="203">
        <v>1.5</v>
      </c>
      <c r="I565" s="202">
        <v>1.456</v>
      </c>
      <c r="J565" s="250">
        <f>'.'!H562</f>
        <v>2.1819999999999999E-3</v>
      </c>
      <c r="K565" s="205" t="e">
        <f>IF(#REF!&gt;0,#REF!,0)</f>
        <v>#REF!</v>
      </c>
      <c r="L565" s="205" t="e">
        <f>IF(K565&gt;0,1,0)</f>
        <v>#REF!</v>
      </c>
      <c r="M565" s="205" t="e">
        <f>IF(#REF!&gt;0,#REF!,0)</f>
        <v>#REF!</v>
      </c>
      <c r="N565" s="205" t="e">
        <f>IF(M565&gt;0,1,0)</f>
        <v>#REF!</v>
      </c>
      <c r="O565" s="212">
        <f t="shared" si="266"/>
        <v>-8.1999999999999608E-5</v>
      </c>
      <c r="P565" s="206"/>
    </row>
    <row r="566" spans="1:16" ht="12.75" x14ac:dyDescent="0.2">
      <c r="A566" s="224" t="s">
        <v>426</v>
      </c>
      <c r="B566" s="200" t="str">
        <f>IF(D566+G566&gt;0,B565,"")</f>
        <v/>
      </c>
      <c r="C566" s="203" t="str">
        <f>IF(G566+I566&gt;0,C565,"")</f>
        <v/>
      </c>
      <c r="D566" s="204">
        <v>6</v>
      </c>
      <c r="E566" s="210">
        <v>0</v>
      </c>
      <c r="F566" s="248">
        <f>'.'!AY563</f>
        <v>0</v>
      </c>
      <c r="G566" s="202">
        <v>0</v>
      </c>
      <c r="H566" s="203">
        <v>1.1000000000000001</v>
      </c>
      <c r="I566" s="202">
        <v>0</v>
      </c>
      <c r="J566" s="250">
        <f>'.'!H563</f>
        <v>0</v>
      </c>
      <c r="K566" s="205" t="e">
        <f>IF(#REF!&gt;0,#REF!,0)</f>
        <v>#REF!</v>
      </c>
      <c r="L566" s="205" t="e">
        <f t="shared" ref="L566:L568" si="283">IF(K566&gt;0,1,0)</f>
        <v>#REF!</v>
      </c>
      <c r="M566" s="205" t="e">
        <f>IF(#REF!&gt;0,#REF!,0)</f>
        <v>#REF!</v>
      </c>
      <c r="N566" s="205" t="e">
        <f t="shared" ref="N566:N568" si="284">IF(M566&gt;0,1,0)</f>
        <v>#REF!</v>
      </c>
      <c r="O566" s="212">
        <f t="shared" si="266"/>
        <v>0</v>
      </c>
      <c r="P566" s="206"/>
    </row>
    <row r="567" spans="1:16" ht="12.75" x14ac:dyDescent="0.2">
      <c r="A567" s="224" t="s">
        <v>426</v>
      </c>
      <c r="B567" s="200" t="str">
        <f>IF(D567+G567&gt;0,B565,"")</f>
        <v/>
      </c>
      <c r="C567" s="203" t="str">
        <f>IF(G567+I567&gt;0,C565,"")</f>
        <v/>
      </c>
      <c r="D567" s="204">
        <f>D566</f>
        <v>6</v>
      </c>
      <c r="E567" s="210">
        <v>0</v>
      </c>
      <c r="F567" s="248">
        <f>'.'!AY564</f>
        <v>0</v>
      </c>
      <c r="G567" s="202">
        <v>0</v>
      </c>
      <c r="H567" s="203">
        <v>1.5</v>
      </c>
      <c r="I567" s="202">
        <v>0</v>
      </c>
      <c r="J567" s="250">
        <f>'.'!H564</f>
        <v>0</v>
      </c>
      <c r="K567" s="205" t="e">
        <f>IF(#REF!&gt;0,#REF!,0)</f>
        <v>#REF!</v>
      </c>
      <c r="L567" s="205" t="e">
        <f t="shared" si="283"/>
        <v>#REF!</v>
      </c>
      <c r="M567" s="205" t="e">
        <f>IF(#REF!&gt;0,#REF!,0)</f>
        <v>#REF!</v>
      </c>
      <c r="N567" s="205" t="e">
        <f t="shared" si="284"/>
        <v>#REF!</v>
      </c>
      <c r="O567" s="212">
        <f t="shared" si="266"/>
        <v>0</v>
      </c>
      <c r="P567" s="206"/>
    </row>
    <row r="568" spans="1:16" ht="12.75" x14ac:dyDescent="0.2">
      <c r="A568" s="224" t="s">
        <v>426</v>
      </c>
      <c r="B568" s="200" t="str">
        <f>IF(D568+G568&gt;0,B565,"")</f>
        <v/>
      </c>
      <c r="C568" s="203" t="str">
        <f>IF(G568+I568&gt;0,C565,"")</f>
        <v/>
      </c>
      <c r="D568" s="204">
        <f>D566</f>
        <v>6</v>
      </c>
      <c r="E568" s="210">
        <v>0</v>
      </c>
      <c r="F568" s="248">
        <f>'.'!AY565</f>
        <v>0</v>
      </c>
      <c r="G568" s="202">
        <v>0</v>
      </c>
      <c r="H568" s="203">
        <v>1.1000000000000001</v>
      </c>
      <c r="I568" s="202">
        <v>0</v>
      </c>
      <c r="J568" s="250">
        <f>'.'!H565</f>
        <v>0</v>
      </c>
      <c r="K568" s="205" t="e">
        <f>IF(#REF!&gt;0,#REF!,0)</f>
        <v>#REF!</v>
      </c>
      <c r="L568" s="205" t="e">
        <f t="shared" si="283"/>
        <v>#REF!</v>
      </c>
      <c r="M568" s="205" t="e">
        <f>IF(#REF!&gt;0,#REF!,0)</f>
        <v>#REF!</v>
      </c>
      <c r="N568" s="205" t="e">
        <f t="shared" si="284"/>
        <v>#REF!</v>
      </c>
      <c r="O568" s="212">
        <f t="shared" si="266"/>
        <v>0</v>
      </c>
      <c r="P568" s="206"/>
    </row>
    <row r="569" spans="1:16" ht="12.75" x14ac:dyDescent="0.2">
      <c r="A569" s="224" t="s">
        <v>426</v>
      </c>
      <c r="B569" s="200" t="s">
        <v>46</v>
      </c>
      <c r="C569" s="203" t="s">
        <v>311</v>
      </c>
      <c r="D569" s="204">
        <f>D570</f>
        <v>6</v>
      </c>
      <c r="E569" s="210">
        <v>1</v>
      </c>
      <c r="F569" s="248">
        <f>'.'!AY566</f>
        <v>1.3500000000000001E-3</v>
      </c>
      <c r="G569" s="202">
        <v>0.47899999999999998</v>
      </c>
      <c r="H569" s="203">
        <v>1.5</v>
      </c>
      <c r="I569" s="202">
        <v>0</v>
      </c>
      <c r="J569" s="250">
        <f>'.'!H566</f>
        <v>4.1999999999999996E-4</v>
      </c>
      <c r="K569" s="205" t="e">
        <f>IF(#REF!&gt;0,#REF!,0)</f>
        <v>#REF!</v>
      </c>
      <c r="L569" s="205" t="e">
        <f>IF(K569&gt;0,1,0)</f>
        <v>#REF!</v>
      </c>
      <c r="M569" s="205" t="e">
        <f>IF(#REF!&gt;0,#REF!,0)</f>
        <v>#REF!</v>
      </c>
      <c r="N569" s="205" t="e">
        <f>IF(M569&gt;0,1,0)</f>
        <v>#REF!</v>
      </c>
      <c r="O569" s="212">
        <f t="shared" si="266"/>
        <v>9.3000000000000005E-4</v>
      </c>
      <c r="P569" s="206"/>
    </row>
    <row r="570" spans="1:16" ht="12.75" x14ac:dyDescent="0.2">
      <c r="A570" s="224" t="s">
        <v>426</v>
      </c>
      <c r="B570" s="200" t="str">
        <f>IF(D570+G570&gt;0,B569,"")</f>
        <v/>
      </c>
      <c r="C570" s="203" t="str">
        <f>IF(G570+I570&gt;0,C569,"")</f>
        <v/>
      </c>
      <c r="D570" s="204">
        <v>6</v>
      </c>
      <c r="E570" s="210">
        <v>0</v>
      </c>
      <c r="F570" s="248">
        <f>'.'!AY567</f>
        <v>0</v>
      </c>
      <c r="G570" s="202">
        <v>0</v>
      </c>
      <c r="H570" s="203">
        <v>1.1000000000000001</v>
      </c>
      <c r="I570" s="202">
        <v>0</v>
      </c>
      <c r="J570" s="250">
        <f>'.'!H567</f>
        <v>0</v>
      </c>
      <c r="K570" s="205" t="e">
        <f>IF(#REF!&gt;0,#REF!,0)</f>
        <v>#REF!</v>
      </c>
      <c r="L570" s="205" t="e">
        <f t="shared" ref="L570:L572" si="285">IF(K570&gt;0,1,0)</f>
        <v>#REF!</v>
      </c>
      <c r="M570" s="205" t="e">
        <f>IF(#REF!&gt;0,#REF!,0)</f>
        <v>#REF!</v>
      </c>
      <c r="N570" s="205" t="e">
        <f t="shared" ref="N570:N572" si="286">IF(M570&gt;0,1,0)</f>
        <v>#REF!</v>
      </c>
      <c r="O570" s="212">
        <f t="shared" si="266"/>
        <v>0</v>
      </c>
      <c r="P570" s="206"/>
    </row>
    <row r="571" spans="1:16" ht="12.75" x14ac:dyDescent="0.2">
      <c r="A571" s="224" t="s">
        <v>426</v>
      </c>
      <c r="B571" s="200" t="str">
        <f>IF(D571+G571&gt;0,B569,"")</f>
        <v/>
      </c>
      <c r="C571" s="203" t="str">
        <f>IF(G571+I571&gt;0,C569,"")</f>
        <v/>
      </c>
      <c r="D571" s="204">
        <f>D570</f>
        <v>6</v>
      </c>
      <c r="E571" s="210">
        <v>0</v>
      </c>
      <c r="F571" s="248">
        <f>'.'!AY568</f>
        <v>0</v>
      </c>
      <c r="G571" s="202">
        <v>0</v>
      </c>
      <c r="H571" s="203">
        <v>1.5</v>
      </c>
      <c r="I571" s="202">
        <v>0</v>
      </c>
      <c r="J571" s="250">
        <f>'.'!H568</f>
        <v>0</v>
      </c>
      <c r="K571" s="205" t="e">
        <f>IF(#REF!&gt;0,#REF!,0)</f>
        <v>#REF!</v>
      </c>
      <c r="L571" s="205" t="e">
        <f t="shared" si="285"/>
        <v>#REF!</v>
      </c>
      <c r="M571" s="205" t="e">
        <f>IF(#REF!&gt;0,#REF!,0)</f>
        <v>#REF!</v>
      </c>
      <c r="N571" s="205" t="e">
        <f t="shared" si="286"/>
        <v>#REF!</v>
      </c>
      <c r="O571" s="212">
        <f t="shared" si="266"/>
        <v>0</v>
      </c>
      <c r="P571" s="206"/>
    </row>
    <row r="572" spans="1:16" ht="12.75" x14ac:dyDescent="0.2">
      <c r="A572" s="224" t="s">
        <v>426</v>
      </c>
      <c r="B572" s="200" t="str">
        <f>IF(D572+G572&gt;0,B569,"")</f>
        <v/>
      </c>
      <c r="C572" s="203" t="str">
        <f>IF(G572+I572&gt;0,C569,"")</f>
        <v/>
      </c>
      <c r="D572" s="204">
        <f>D570</f>
        <v>6</v>
      </c>
      <c r="E572" s="210">
        <v>0</v>
      </c>
      <c r="F572" s="248">
        <f>'.'!AY569</f>
        <v>0</v>
      </c>
      <c r="G572" s="202">
        <v>0</v>
      </c>
      <c r="H572" s="203">
        <v>1.1000000000000001</v>
      </c>
      <c r="I572" s="202">
        <v>0</v>
      </c>
      <c r="J572" s="250">
        <f>'.'!H569</f>
        <v>0</v>
      </c>
      <c r="K572" s="205" t="e">
        <f>IF(#REF!&gt;0,#REF!,0)</f>
        <v>#REF!</v>
      </c>
      <c r="L572" s="205" t="e">
        <f t="shared" si="285"/>
        <v>#REF!</v>
      </c>
      <c r="M572" s="205" t="e">
        <f>IF(#REF!&gt;0,#REF!,0)</f>
        <v>#REF!</v>
      </c>
      <c r="N572" s="205" t="e">
        <f t="shared" si="286"/>
        <v>#REF!</v>
      </c>
      <c r="O572" s="212">
        <f t="shared" si="266"/>
        <v>0</v>
      </c>
      <c r="P572" s="206"/>
    </row>
    <row r="573" spans="1:16" ht="12.75" x14ac:dyDescent="0.2">
      <c r="A573" s="224" t="s">
        <v>426</v>
      </c>
      <c r="B573" s="200" t="s">
        <v>403</v>
      </c>
      <c r="C573" s="203" t="s">
        <v>313</v>
      </c>
      <c r="D573" s="204">
        <f>D574</f>
        <v>7</v>
      </c>
      <c r="E573" s="210">
        <v>0.7</v>
      </c>
      <c r="F573" s="248">
        <f>'.'!AY570</f>
        <v>1.5499999999999997E-3</v>
      </c>
      <c r="G573" s="202">
        <v>0.32100000000000001</v>
      </c>
      <c r="H573" s="203">
        <v>1.5</v>
      </c>
      <c r="I573" s="202">
        <v>0</v>
      </c>
      <c r="J573" s="250">
        <f>'.'!H570</f>
        <v>4.1999999999999996E-4</v>
      </c>
      <c r="K573" s="205" t="e">
        <f>IF(#REF!&gt;0,#REF!,0)</f>
        <v>#REF!</v>
      </c>
      <c r="L573" s="205" t="e">
        <f>IF(K573&gt;0,1,0)</f>
        <v>#REF!</v>
      </c>
      <c r="M573" s="205" t="e">
        <f>IF(#REF!&gt;0,#REF!,0)</f>
        <v>#REF!</v>
      </c>
      <c r="N573" s="205" t="e">
        <f>IF(M573&gt;0,1,0)</f>
        <v>#REF!</v>
      </c>
      <c r="O573" s="212">
        <f t="shared" si="266"/>
        <v>1.1299999999999997E-3</v>
      </c>
      <c r="P573" s="206"/>
    </row>
    <row r="574" spans="1:16" ht="12.75" x14ac:dyDescent="0.2">
      <c r="A574" s="224" t="s">
        <v>426</v>
      </c>
      <c r="B574" s="200" t="str">
        <f>IF(D574+G574&gt;0,B573,"")</f>
        <v>д.Лукинская  +  г.Вельск (2 точки)</v>
      </c>
      <c r="C574" s="203" t="str">
        <f>IF(G574+I574&gt;0,C573,"")</f>
        <v/>
      </c>
      <c r="D574" s="204">
        <v>7</v>
      </c>
      <c r="E574" s="210">
        <v>0</v>
      </c>
      <c r="F574" s="248">
        <f>'.'!AY571</f>
        <v>0</v>
      </c>
      <c r="G574" s="202">
        <v>0</v>
      </c>
      <c r="H574" s="203">
        <v>1.1000000000000001</v>
      </c>
      <c r="I574" s="202">
        <v>0</v>
      </c>
      <c r="J574" s="250">
        <f>'.'!H571</f>
        <v>0</v>
      </c>
      <c r="K574" s="205" t="e">
        <f>IF(#REF!&gt;0,#REF!,0)</f>
        <v>#REF!</v>
      </c>
      <c r="L574" s="205" t="e">
        <f t="shared" ref="L574:L576" si="287">IF(K574&gt;0,1,0)</f>
        <v>#REF!</v>
      </c>
      <c r="M574" s="205" t="e">
        <f>IF(#REF!&gt;0,#REF!,0)</f>
        <v>#REF!</v>
      </c>
      <c r="N574" s="205" t="e">
        <f t="shared" ref="N574:N576" si="288">IF(M574&gt;0,1,0)</f>
        <v>#REF!</v>
      </c>
      <c r="O574" s="212">
        <f t="shared" si="266"/>
        <v>0</v>
      </c>
      <c r="P574" s="206"/>
    </row>
    <row r="575" spans="1:16" ht="12.75" x14ac:dyDescent="0.2">
      <c r="A575" s="224" t="s">
        <v>426</v>
      </c>
      <c r="B575" s="200" t="str">
        <f>IF(D575+G575&gt;0,B573,"")</f>
        <v>д.Лукинская  +  г.Вельск (2 точки)</v>
      </c>
      <c r="C575" s="203" t="str">
        <f>IF(G575+I575&gt;0,C573,"")</f>
        <v/>
      </c>
      <c r="D575" s="204">
        <f>D574</f>
        <v>7</v>
      </c>
      <c r="E575" s="210">
        <v>0</v>
      </c>
      <c r="F575" s="248">
        <f>'.'!AY572</f>
        <v>0</v>
      </c>
      <c r="G575" s="202">
        <v>0</v>
      </c>
      <c r="H575" s="203">
        <v>1.5</v>
      </c>
      <c r="I575" s="202">
        <v>0</v>
      </c>
      <c r="J575" s="250">
        <f>'.'!H572</f>
        <v>0</v>
      </c>
      <c r="K575" s="205" t="e">
        <f>IF(#REF!&gt;0,#REF!,0)</f>
        <v>#REF!</v>
      </c>
      <c r="L575" s="205" t="e">
        <f t="shared" si="287"/>
        <v>#REF!</v>
      </c>
      <c r="M575" s="205" t="e">
        <f>IF(#REF!&gt;0,#REF!,0)</f>
        <v>#REF!</v>
      </c>
      <c r="N575" s="205" t="e">
        <f t="shared" si="288"/>
        <v>#REF!</v>
      </c>
      <c r="O575" s="212">
        <f t="shared" si="266"/>
        <v>0</v>
      </c>
      <c r="P575" s="206"/>
    </row>
    <row r="576" spans="1:16" ht="12.75" x14ac:dyDescent="0.2">
      <c r="A576" s="224" t="s">
        <v>426</v>
      </c>
      <c r="B576" s="200" t="str">
        <f>IF(D576+G576&gt;0,B573,"")</f>
        <v>д.Лукинская  +  г.Вельск (2 точки)</v>
      </c>
      <c r="C576" s="203" t="str">
        <f>IF(G576+I576&gt;0,C573,"")</f>
        <v/>
      </c>
      <c r="D576" s="204">
        <f>D574</f>
        <v>7</v>
      </c>
      <c r="E576" s="210">
        <v>0</v>
      </c>
      <c r="F576" s="248">
        <f>'.'!AY573</f>
        <v>0</v>
      </c>
      <c r="G576" s="202">
        <v>0</v>
      </c>
      <c r="H576" s="203">
        <v>1.1000000000000001</v>
      </c>
      <c r="I576" s="202">
        <v>0</v>
      </c>
      <c r="J576" s="250">
        <f>'.'!H573</f>
        <v>0</v>
      </c>
      <c r="K576" s="205" t="e">
        <f>IF(#REF!&gt;0,#REF!,0)</f>
        <v>#REF!</v>
      </c>
      <c r="L576" s="205" t="e">
        <f t="shared" si="287"/>
        <v>#REF!</v>
      </c>
      <c r="M576" s="205" t="e">
        <f>IF(#REF!&gt;0,#REF!,0)</f>
        <v>#REF!</v>
      </c>
      <c r="N576" s="205" t="e">
        <f t="shared" si="288"/>
        <v>#REF!</v>
      </c>
      <c r="O576" s="212">
        <f t="shared" si="266"/>
        <v>0</v>
      </c>
      <c r="P576" s="206"/>
    </row>
    <row r="577" spans="1:16" ht="12.75" x14ac:dyDescent="0.2">
      <c r="A577" s="224" t="s">
        <v>426</v>
      </c>
      <c r="B577" s="200" t="s">
        <v>46</v>
      </c>
      <c r="C577" s="203" t="s">
        <v>315</v>
      </c>
      <c r="D577" s="204">
        <f>D578</f>
        <v>6</v>
      </c>
      <c r="E577" s="210">
        <v>1.7</v>
      </c>
      <c r="F577" s="248">
        <f>'.'!AY574</f>
        <v>2E-3</v>
      </c>
      <c r="G577" s="202">
        <v>0.95499999999999996</v>
      </c>
      <c r="H577" s="203">
        <v>1.5</v>
      </c>
      <c r="I577" s="202">
        <v>0</v>
      </c>
      <c r="J577" s="250">
        <f>'.'!H574</f>
        <v>9.5E-4</v>
      </c>
      <c r="K577" s="205" t="e">
        <f>IF(#REF!&gt;0,#REF!,0)</f>
        <v>#REF!</v>
      </c>
      <c r="L577" s="205" t="e">
        <f>IF(K577&gt;0,1,0)</f>
        <v>#REF!</v>
      </c>
      <c r="M577" s="205" t="e">
        <f>IF(#REF!&gt;0,#REF!,0)</f>
        <v>#REF!</v>
      </c>
      <c r="N577" s="205" t="e">
        <f>IF(M577&gt;0,1,0)</f>
        <v>#REF!</v>
      </c>
      <c r="O577" s="212">
        <f t="shared" si="266"/>
        <v>1.0500000000000002E-3</v>
      </c>
      <c r="P577" s="206"/>
    </row>
    <row r="578" spans="1:16" ht="12.75" x14ac:dyDescent="0.2">
      <c r="A578" s="224" t="s">
        <v>426</v>
      </c>
      <c r="B578" s="200" t="str">
        <f>IF(D578+G578&gt;0,B577,"")</f>
        <v/>
      </c>
      <c r="C578" s="203" t="str">
        <f>IF(G578+I578&gt;0,C577,"")</f>
        <v/>
      </c>
      <c r="D578" s="204">
        <v>6</v>
      </c>
      <c r="E578" s="210">
        <v>0</v>
      </c>
      <c r="F578" s="248">
        <f>'.'!AY575</f>
        <v>0</v>
      </c>
      <c r="G578" s="202">
        <v>0</v>
      </c>
      <c r="H578" s="203">
        <v>1.1000000000000001</v>
      </c>
      <c r="I578" s="202">
        <v>0</v>
      </c>
      <c r="J578" s="250">
        <f>'.'!H575</f>
        <v>0</v>
      </c>
      <c r="K578" s="205" t="e">
        <f>IF(#REF!&gt;0,#REF!,0)</f>
        <v>#REF!</v>
      </c>
      <c r="L578" s="205" t="e">
        <f t="shared" ref="L578:L580" si="289">IF(K578&gt;0,1,0)</f>
        <v>#REF!</v>
      </c>
      <c r="M578" s="205" t="e">
        <f>IF(#REF!&gt;0,#REF!,0)</f>
        <v>#REF!</v>
      </c>
      <c r="N578" s="205" t="e">
        <f t="shared" ref="N578:N580" si="290">IF(M578&gt;0,1,0)</f>
        <v>#REF!</v>
      </c>
      <c r="O578" s="212">
        <f t="shared" si="266"/>
        <v>0</v>
      </c>
      <c r="P578" s="206"/>
    </row>
    <row r="579" spans="1:16" ht="12.75" x14ac:dyDescent="0.2">
      <c r="A579" s="224" t="s">
        <v>426</v>
      </c>
      <c r="B579" s="200" t="str">
        <f>IF(D579+G579&gt;0,B577,"")</f>
        <v/>
      </c>
      <c r="C579" s="203" t="str">
        <f>IF(G579+I579&gt;0,C577,"")</f>
        <v/>
      </c>
      <c r="D579" s="204">
        <f>D578</f>
        <v>6</v>
      </c>
      <c r="E579" s="210">
        <v>0</v>
      </c>
      <c r="F579" s="248">
        <f>'.'!AY576</f>
        <v>0</v>
      </c>
      <c r="G579" s="202">
        <v>0</v>
      </c>
      <c r="H579" s="203">
        <v>1.5</v>
      </c>
      <c r="I579" s="202">
        <v>0</v>
      </c>
      <c r="J579" s="250">
        <f>'.'!H576</f>
        <v>0</v>
      </c>
      <c r="K579" s="205" t="e">
        <f>IF(#REF!&gt;0,#REF!,0)</f>
        <v>#REF!</v>
      </c>
      <c r="L579" s="205" t="e">
        <f t="shared" si="289"/>
        <v>#REF!</v>
      </c>
      <c r="M579" s="205" t="e">
        <f>IF(#REF!&gt;0,#REF!,0)</f>
        <v>#REF!</v>
      </c>
      <c r="N579" s="205" t="e">
        <f t="shared" si="290"/>
        <v>#REF!</v>
      </c>
      <c r="O579" s="212">
        <f t="shared" si="266"/>
        <v>0</v>
      </c>
      <c r="P579" s="206"/>
    </row>
    <row r="580" spans="1:16" ht="12.75" x14ac:dyDescent="0.2">
      <c r="A580" s="224" t="s">
        <v>426</v>
      </c>
      <c r="B580" s="200" t="str">
        <f>IF(D580+G580&gt;0,B577,"")</f>
        <v/>
      </c>
      <c r="C580" s="203" t="str">
        <f>IF(G580+I580&gt;0,C577,"")</f>
        <v/>
      </c>
      <c r="D580" s="204">
        <f>D578</f>
        <v>6</v>
      </c>
      <c r="E580" s="210">
        <v>0</v>
      </c>
      <c r="F580" s="248">
        <f>'.'!AY577</f>
        <v>0</v>
      </c>
      <c r="G580" s="202">
        <v>0</v>
      </c>
      <c r="H580" s="203">
        <v>1.1000000000000001</v>
      </c>
      <c r="I580" s="202">
        <v>0</v>
      </c>
      <c r="J580" s="250">
        <f>'.'!H577</f>
        <v>0</v>
      </c>
      <c r="K580" s="205" t="e">
        <f>IF(#REF!&gt;0,#REF!,0)</f>
        <v>#REF!</v>
      </c>
      <c r="L580" s="205" t="e">
        <f t="shared" si="289"/>
        <v>#REF!</v>
      </c>
      <c r="M580" s="205" t="e">
        <f>IF(#REF!&gt;0,#REF!,0)</f>
        <v>#REF!</v>
      </c>
      <c r="N580" s="205" t="e">
        <f t="shared" si="290"/>
        <v>#REF!</v>
      </c>
      <c r="O580" s="212">
        <f t="shared" si="266"/>
        <v>0</v>
      </c>
      <c r="P580" s="206"/>
    </row>
    <row r="581" spans="1:16" ht="12.75" x14ac:dyDescent="0.2">
      <c r="A581" s="224" t="s">
        <v>426</v>
      </c>
      <c r="B581" s="200" t="s">
        <v>46</v>
      </c>
      <c r="C581" s="203" t="s">
        <v>404</v>
      </c>
      <c r="D581" s="204">
        <f>D582</f>
        <v>7</v>
      </c>
      <c r="E581" s="210">
        <v>0.4</v>
      </c>
      <c r="F581" s="248">
        <f>'.'!AY578</f>
        <v>5.0000000000000001E-4</v>
      </c>
      <c r="G581" s="202">
        <v>0.44</v>
      </c>
      <c r="H581" s="203">
        <v>1.5</v>
      </c>
      <c r="I581" s="202">
        <v>0.01</v>
      </c>
      <c r="J581" s="250">
        <f>'.'!H578</f>
        <v>2.9999999999999997E-4</v>
      </c>
      <c r="K581" s="205" t="e">
        <f>IF(#REF!&gt;0,#REF!,0)</f>
        <v>#REF!</v>
      </c>
      <c r="L581" s="205" t="e">
        <f>IF(K581&gt;0,1,0)</f>
        <v>#REF!</v>
      </c>
      <c r="M581" s="205" t="e">
        <f>IF(#REF!&gt;0,#REF!,0)</f>
        <v>#REF!</v>
      </c>
      <c r="N581" s="205" t="e">
        <f>IF(M581&gt;0,1,0)</f>
        <v>#REF!</v>
      </c>
      <c r="O581" s="212">
        <f t="shared" si="266"/>
        <v>2.0000000000000004E-4</v>
      </c>
      <c r="P581" s="206"/>
    </row>
    <row r="582" spans="1:16" ht="12.75" x14ac:dyDescent="0.2">
      <c r="A582" s="224" t="s">
        <v>426</v>
      </c>
      <c r="B582" s="200" t="str">
        <f>IF(D582+G582&gt;0,B581,"")</f>
        <v/>
      </c>
      <c r="C582" s="203" t="str">
        <f>IF(G582+I582&gt;0,C581,"")</f>
        <v/>
      </c>
      <c r="D582" s="204">
        <v>7</v>
      </c>
      <c r="E582" s="210">
        <v>0</v>
      </c>
      <c r="F582" s="248">
        <f>'.'!AY579</f>
        <v>0</v>
      </c>
      <c r="G582" s="202">
        <v>0</v>
      </c>
      <c r="H582" s="203">
        <v>1.1000000000000001</v>
      </c>
      <c r="I582" s="202">
        <v>0</v>
      </c>
      <c r="J582" s="250">
        <f>'.'!H579</f>
        <v>0</v>
      </c>
      <c r="K582" s="205" t="e">
        <f>IF(#REF!&gt;0,#REF!,0)</f>
        <v>#REF!</v>
      </c>
      <c r="L582" s="205" t="e">
        <f t="shared" ref="L582:L584" si="291">IF(K582&gt;0,1,0)</f>
        <v>#REF!</v>
      </c>
      <c r="M582" s="205" t="e">
        <f>IF(#REF!&gt;0,#REF!,0)</f>
        <v>#REF!</v>
      </c>
      <c r="N582" s="205" t="e">
        <f t="shared" ref="N582:N584" si="292">IF(M582&gt;0,1,0)</f>
        <v>#REF!</v>
      </c>
      <c r="O582" s="212">
        <f t="shared" si="266"/>
        <v>0</v>
      </c>
      <c r="P582" s="206"/>
    </row>
    <row r="583" spans="1:16" ht="12.75" x14ac:dyDescent="0.2">
      <c r="A583" s="224" t="s">
        <v>426</v>
      </c>
      <c r="B583" s="200" t="str">
        <f>IF(D583+G583&gt;0,B581,"")</f>
        <v/>
      </c>
      <c r="C583" s="203" t="str">
        <f>IF(G583+I583&gt;0,C581,"")</f>
        <v/>
      </c>
      <c r="D583" s="204">
        <f>D582</f>
        <v>7</v>
      </c>
      <c r="E583" s="210">
        <v>0</v>
      </c>
      <c r="F583" s="248">
        <f>'.'!AY580</f>
        <v>0</v>
      </c>
      <c r="G583" s="202">
        <v>0</v>
      </c>
      <c r="H583" s="203">
        <v>1.5</v>
      </c>
      <c r="I583" s="202">
        <v>0</v>
      </c>
      <c r="J583" s="250">
        <f>'.'!H580</f>
        <v>0</v>
      </c>
      <c r="K583" s="205" t="e">
        <f>IF(#REF!&gt;0,#REF!,0)</f>
        <v>#REF!</v>
      </c>
      <c r="L583" s="205" t="e">
        <f t="shared" si="291"/>
        <v>#REF!</v>
      </c>
      <c r="M583" s="205" t="e">
        <f>IF(#REF!&gt;0,#REF!,0)</f>
        <v>#REF!</v>
      </c>
      <c r="N583" s="205" t="e">
        <f t="shared" si="292"/>
        <v>#REF!</v>
      </c>
      <c r="O583" s="212">
        <f t="shared" si="266"/>
        <v>0</v>
      </c>
      <c r="P583" s="206"/>
    </row>
    <row r="584" spans="1:16" ht="12.75" x14ac:dyDescent="0.2">
      <c r="A584" s="224" t="s">
        <v>426</v>
      </c>
      <c r="B584" s="200" t="str">
        <f>IF(D584+G584&gt;0,B581,"")</f>
        <v/>
      </c>
      <c r="C584" s="203" t="str">
        <f>IF(G584+I584&gt;0,C581,"")</f>
        <v/>
      </c>
      <c r="D584" s="204">
        <f>D582</f>
        <v>7</v>
      </c>
      <c r="E584" s="210">
        <v>0</v>
      </c>
      <c r="F584" s="248">
        <f>'.'!AY581</f>
        <v>0</v>
      </c>
      <c r="G584" s="202">
        <v>0</v>
      </c>
      <c r="H584" s="203">
        <v>1.1000000000000001</v>
      </c>
      <c r="I584" s="202">
        <v>0</v>
      </c>
      <c r="J584" s="250">
        <f>'.'!H581</f>
        <v>0</v>
      </c>
      <c r="K584" s="205" t="e">
        <f>IF(#REF!&gt;0,#REF!,0)</f>
        <v>#REF!</v>
      </c>
      <c r="L584" s="205" t="e">
        <f t="shared" si="291"/>
        <v>#REF!</v>
      </c>
      <c r="M584" s="205" t="e">
        <f>IF(#REF!&gt;0,#REF!,0)</f>
        <v>#REF!</v>
      </c>
      <c r="N584" s="205" t="e">
        <f t="shared" si="292"/>
        <v>#REF!</v>
      </c>
      <c r="O584" s="212">
        <f t="shared" si="266"/>
        <v>0</v>
      </c>
      <c r="P584" s="206"/>
    </row>
    <row r="585" spans="1:16" ht="12.75" x14ac:dyDescent="0.2">
      <c r="A585" s="224" t="s">
        <v>426</v>
      </c>
      <c r="B585" s="200" t="s">
        <v>318</v>
      </c>
      <c r="C585" s="203" t="s">
        <v>317</v>
      </c>
      <c r="D585" s="204">
        <f>D586</f>
        <v>7</v>
      </c>
      <c r="E585" s="210">
        <v>1</v>
      </c>
      <c r="F585" s="248">
        <f>'.'!AY582</f>
        <v>1.1000000000000001E-3</v>
      </c>
      <c r="G585" s="202">
        <v>0.68599999999999994</v>
      </c>
      <c r="H585" s="203">
        <v>1.5</v>
      </c>
      <c r="I585" s="202">
        <v>0.50500000000000012</v>
      </c>
      <c r="J585" s="250">
        <f>'.'!H582</f>
        <v>7.3799999999999994E-4</v>
      </c>
      <c r="K585" s="205" t="e">
        <f>IF(#REF!&gt;0,#REF!,0)</f>
        <v>#REF!</v>
      </c>
      <c r="L585" s="205" t="e">
        <f>IF(K585&gt;0,1,0)</f>
        <v>#REF!</v>
      </c>
      <c r="M585" s="205" t="e">
        <f>IF(#REF!&gt;0,#REF!,0)</f>
        <v>#REF!</v>
      </c>
      <c r="N585" s="205" t="e">
        <f>IF(M585&gt;0,1,0)</f>
        <v>#REF!</v>
      </c>
      <c r="O585" s="212">
        <f t="shared" si="266"/>
        <v>3.6200000000000013E-4</v>
      </c>
      <c r="P585" s="206"/>
    </row>
    <row r="586" spans="1:16" ht="12.75" x14ac:dyDescent="0.2">
      <c r="A586" s="224" t="s">
        <v>426</v>
      </c>
      <c r="B586" s="200" t="str">
        <f>IF(D586+G586&gt;0,B585,"")</f>
        <v xml:space="preserve">Вельск, ул.Тракторная-14 </v>
      </c>
      <c r="C586" s="203" t="str">
        <f>IF(G586+I586&gt;0,C585,"")</f>
        <v/>
      </c>
      <c r="D586" s="204">
        <v>7</v>
      </c>
      <c r="E586" s="210">
        <v>0</v>
      </c>
      <c r="F586" s="248">
        <f>'.'!AY583</f>
        <v>0</v>
      </c>
      <c r="G586" s="202">
        <v>0</v>
      </c>
      <c r="H586" s="203">
        <v>1.1000000000000001</v>
      </c>
      <c r="I586" s="202">
        <v>0</v>
      </c>
      <c r="J586" s="250">
        <f>'.'!H583</f>
        <v>0</v>
      </c>
      <c r="K586" s="205" t="e">
        <f>IF(#REF!&gt;0,#REF!,0)</f>
        <v>#REF!</v>
      </c>
      <c r="L586" s="205" t="e">
        <f t="shared" ref="L586:L588" si="293">IF(K586&gt;0,1,0)</f>
        <v>#REF!</v>
      </c>
      <c r="M586" s="205" t="e">
        <f>IF(#REF!&gt;0,#REF!,0)</f>
        <v>#REF!</v>
      </c>
      <c r="N586" s="205" t="e">
        <f t="shared" ref="N586:N588" si="294">IF(M586&gt;0,1,0)</f>
        <v>#REF!</v>
      </c>
      <c r="O586" s="212">
        <f t="shared" si="266"/>
        <v>0</v>
      </c>
      <c r="P586" s="206"/>
    </row>
    <row r="587" spans="1:16" ht="12.75" x14ac:dyDescent="0.2">
      <c r="A587" s="224" t="s">
        <v>426</v>
      </c>
      <c r="B587" s="200" t="str">
        <f>IF(D587+G587&gt;0,B585,"")</f>
        <v xml:space="preserve">Вельск, ул.Тракторная-14 </v>
      </c>
      <c r="C587" s="203" t="str">
        <f>IF(G587+I587&gt;0,C585,"")</f>
        <v/>
      </c>
      <c r="D587" s="204">
        <f>D586</f>
        <v>7</v>
      </c>
      <c r="E587" s="210">
        <v>0</v>
      </c>
      <c r="F587" s="248">
        <f>'.'!AY584</f>
        <v>0</v>
      </c>
      <c r="G587" s="202">
        <v>0</v>
      </c>
      <c r="H587" s="203">
        <v>1.5</v>
      </c>
      <c r="I587" s="202">
        <v>0</v>
      </c>
      <c r="J587" s="250">
        <f>'.'!H584</f>
        <v>0</v>
      </c>
      <c r="K587" s="205" t="e">
        <f>IF(#REF!&gt;0,#REF!,0)</f>
        <v>#REF!</v>
      </c>
      <c r="L587" s="205" t="e">
        <f t="shared" si="293"/>
        <v>#REF!</v>
      </c>
      <c r="M587" s="205" t="e">
        <f>IF(#REF!&gt;0,#REF!,0)</f>
        <v>#REF!</v>
      </c>
      <c r="N587" s="205" t="e">
        <f t="shared" si="294"/>
        <v>#REF!</v>
      </c>
      <c r="O587" s="212">
        <f t="shared" si="266"/>
        <v>0</v>
      </c>
      <c r="P587" s="206"/>
    </row>
    <row r="588" spans="1:16" ht="12.75" x14ac:dyDescent="0.2">
      <c r="A588" s="224" t="s">
        <v>426</v>
      </c>
      <c r="B588" s="200" t="str">
        <f>IF(D588+G588&gt;0,B585,"")</f>
        <v xml:space="preserve">Вельск, ул.Тракторная-14 </v>
      </c>
      <c r="C588" s="203" t="str">
        <f>IF(G588+I588&gt;0,C585,"")</f>
        <v/>
      </c>
      <c r="D588" s="204">
        <f>D586</f>
        <v>7</v>
      </c>
      <c r="E588" s="210">
        <v>0</v>
      </c>
      <c r="F588" s="248">
        <f>'.'!AY585</f>
        <v>0</v>
      </c>
      <c r="G588" s="202">
        <v>0</v>
      </c>
      <c r="H588" s="203">
        <v>1.1000000000000001</v>
      </c>
      <c r="I588" s="202">
        <v>0</v>
      </c>
      <c r="J588" s="250">
        <f>'.'!H585</f>
        <v>0</v>
      </c>
      <c r="K588" s="205" t="e">
        <f>IF(#REF!&gt;0,#REF!,0)</f>
        <v>#REF!</v>
      </c>
      <c r="L588" s="205" t="e">
        <f t="shared" si="293"/>
        <v>#REF!</v>
      </c>
      <c r="M588" s="205" t="e">
        <f>IF(#REF!&gt;0,#REF!,0)</f>
        <v>#REF!</v>
      </c>
      <c r="N588" s="205" t="e">
        <f t="shared" si="294"/>
        <v>#REF!</v>
      </c>
      <c r="O588" s="212">
        <f t="shared" si="266"/>
        <v>0</v>
      </c>
      <c r="P588" s="206"/>
    </row>
    <row r="589" spans="1:16" ht="12.75" x14ac:dyDescent="0.2">
      <c r="A589" s="224" t="s">
        <v>426</v>
      </c>
      <c r="B589" s="200" t="s">
        <v>320</v>
      </c>
      <c r="C589" s="203" t="s">
        <v>317</v>
      </c>
      <c r="D589" s="204">
        <f>D590</f>
        <v>6</v>
      </c>
      <c r="E589" s="210">
        <v>1</v>
      </c>
      <c r="F589" s="248">
        <f>'.'!AY586</f>
        <v>2E-3</v>
      </c>
      <c r="G589" s="202">
        <v>1.514</v>
      </c>
      <c r="H589" s="203">
        <v>1.5</v>
      </c>
      <c r="I589" s="202">
        <v>1.115</v>
      </c>
      <c r="J589" s="250">
        <f>'.'!H586</f>
        <v>2.2429999999999998E-3</v>
      </c>
      <c r="K589" s="205" t="e">
        <f>IF(#REF!&gt;0,#REF!,0)</f>
        <v>#REF!</v>
      </c>
      <c r="L589" s="205" t="e">
        <f>IF(K589&gt;0,1,0)</f>
        <v>#REF!</v>
      </c>
      <c r="M589" s="205" t="e">
        <f>IF(#REF!&gt;0,#REF!,0)</f>
        <v>#REF!</v>
      </c>
      <c r="N589" s="205" t="e">
        <f>IF(M589&gt;0,1,0)</f>
        <v>#REF!</v>
      </c>
      <c r="O589" s="212">
        <f t="shared" si="266"/>
        <v>-2.4299999999999973E-4</v>
      </c>
      <c r="P589" s="206"/>
    </row>
    <row r="590" spans="1:16" ht="12.75" x14ac:dyDescent="0.2">
      <c r="A590" s="224" t="s">
        <v>426</v>
      </c>
      <c r="B590" s="200" t="str">
        <f>IF(D590+G590&gt;0,B589,"")</f>
        <v>Вельск, ул.Тракторная-14/5</v>
      </c>
      <c r="C590" s="203" t="str">
        <f>IF(G590+I590&gt;0,C589,"")</f>
        <v/>
      </c>
      <c r="D590" s="204">
        <v>6</v>
      </c>
      <c r="E590" s="210">
        <v>0</v>
      </c>
      <c r="F590" s="248">
        <f>'.'!AY587</f>
        <v>0</v>
      </c>
      <c r="G590" s="202">
        <v>0</v>
      </c>
      <c r="H590" s="203">
        <v>1.1000000000000001</v>
      </c>
      <c r="I590" s="202">
        <v>0</v>
      </c>
      <c r="J590" s="250">
        <f>'.'!H587</f>
        <v>0</v>
      </c>
      <c r="K590" s="205" t="e">
        <f>IF(#REF!&gt;0,#REF!,0)</f>
        <v>#REF!</v>
      </c>
      <c r="L590" s="205" t="e">
        <f t="shared" ref="L590:L592" si="295">IF(K590&gt;0,1,0)</f>
        <v>#REF!</v>
      </c>
      <c r="M590" s="205" t="e">
        <f>IF(#REF!&gt;0,#REF!,0)</f>
        <v>#REF!</v>
      </c>
      <c r="N590" s="205" t="e">
        <f t="shared" ref="N590:N592" si="296">IF(M590&gt;0,1,0)</f>
        <v>#REF!</v>
      </c>
      <c r="O590" s="212">
        <f t="shared" si="266"/>
        <v>0</v>
      </c>
      <c r="P590" s="206"/>
    </row>
    <row r="591" spans="1:16" ht="12.75" x14ac:dyDescent="0.2">
      <c r="A591" s="224" t="s">
        <v>426</v>
      </c>
      <c r="B591" s="200" t="str">
        <f>IF(D591+G591&gt;0,B589,"")</f>
        <v>Вельск, ул.Тракторная-14/5</v>
      </c>
      <c r="C591" s="203" t="str">
        <f>IF(G591+I591&gt;0,C589,"")</f>
        <v/>
      </c>
      <c r="D591" s="204">
        <f>D590</f>
        <v>6</v>
      </c>
      <c r="E591" s="210">
        <v>0</v>
      </c>
      <c r="F591" s="248">
        <f>'.'!AY588</f>
        <v>0</v>
      </c>
      <c r="G591" s="202">
        <v>0</v>
      </c>
      <c r="H591" s="203">
        <v>1.5</v>
      </c>
      <c r="I591" s="202">
        <v>0</v>
      </c>
      <c r="J591" s="250">
        <f>'.'!H588</f>
        <v>0</v>
      </c>
      <c r="K591" s="205" t="e">
        <f>IF(#REF!&gt;0,#REF!,0)</f>
        <v>#REF!</v>
      </c>
      <c r="L591" s="205" t="e">
        <f t="shared" si="295"/>
        <v>#REF!</v>
      </c>
      <c r="M591" s="205" t="e">
        <f>IF(#REF!&gt;0,#REF!,0)</f>
        <v>#REF!</v>
      </c>
      <c r="N591" s="205" t="e">
        <f t="shared" si="296"/>
        <v>#REF!</v>
      </c>
      <c r="O591" s="212">
        <f t="shared" si="266"/>
        <v>0</v>
      </c>
      <c r="P591" s="206"/>
    </row>
    <row r="592" spans="1:16" ht="12.75" x14ac:dyDescent="0.2">
      <c r="A592" s="224" t="s">
        <v>426</v>
      </c>
      <c r="B592" s="200" t="str">
        <f>IF(D592+G592&gt;0,B589,"")</f>
        <v>Вельск, ул.Тракторная-14/5</v>
      </c>
      <c r="C592" s="203" t="str">
        <f>IF(G592+I592&gt;0,C589,"")</f>
        <v/>
      </c>
      <c r="D592" s="204">
        <f>D590</f>
        <v>6</v>
      </c>
      <c r="E592" s="210">
        <v>0</v>
      </c>
      <c r="F592" s="248">
        <f>'.'!AY589</f>
        <v>0</v>
      </c>
      <c r="G592" s="202">
        <v>0</v>
      </c>
      <c r="H592" s="203">
        <v>1.1000000000000001</v>
      </c>
      <c r="I592" s="202">
        <v>0</v>
      </c>
      <c r="J592" s="250">
        <f>'.'!H589</f>
        <v>0</v>
      </c>
      <c r="K592" s="205" t="e">
        <f>IF(#REF!&gt;0,#REF!,0)</f>
        <v>#REF!</v>
      </c>
      <c r="L592" s="205" t="e">
        <f t="shared" si="295"/>
        <v>#REF!</v>
      </c>
      <c r="M592" s="205" t="e">
        <f>IF(#REF!&gt;0,#REF!,0)</f>
        <v>#REF!</v>
      </c>
      <c r="N592" s="205" t="e">
        <f t="shared" si="296"/>
        <v>#REF!</v>
      </c>
      <c r="O592" s="212">
        <f t="shared" si="266"/>
        <v>0</v>
      </c>
      <c r="P592" s="206"/>
    </row>
    <row r="593" spans="1:16" ht="12.75" x14ac:dyDescent="0.2">
      <c r="A593" s="224" t="s">
        <v>426</v>
      </c>
      <c r="B593" s="200" t="s">
        <v>46</v>
      </c>
      <c r="C593" s="203" t="s">
        <v>321</v>
      </c>
      <c r="D593" s="204">
        <f>D594</f>
        <v>6</v>
      </c>
      <c r="E593" s="210">
        <v>0.9</v>
      </c>
      <c r="F593" s="248">
        <f>'.'!AY590</f>
        <v>3.5000000000000001E-3</v>
      </c>
      <c r="G593" s="202">
        <v>0.9</v>
      </c>
      <c r="H593" s="203">
        <v>1.5</v>
      </c>
      <c r="I593" s="202">
        <v>0</v>
      </c>
      <c r="J593" s="250">
        <f>'.'!H590</f>
        <v>3.5000000000000001E-3</v>
      </c>
      <c r="K593" s="205" t="e">
        <f>IF(#REF!&gt;0,#REF!,0)</f>
        <v>#REF!</v>
      </c>
      <c r="L593" s="205" t="e">
        <f>IF(K593&gt;0,1,0)</f>
        <v>#REF!</v>
      </c>
      <c r="M593" s="205" t="e">
        <f>IF(#REF!&gt;0,#REF!,0)</f>
        <v>#REF!</v>
      </c>
      <c r="N593" s="205" t="e">
        <f>IF(M593&gt;0,1,0)</f>
        <v>#REF!</v>
      </c>
      <c r="O593" s="212">
        <f t="shared" si="266"/>
        <v>0</v>
      </c>
      <c r="P593" s="206"/>
    </row>
    <row r="594" spans="1:16" ht="12.75" x14ac:dyDescent="0.2">
      <c r="A594" s="224" t="s">
        <v>426</v>
      </c>
      <c r="B594" s="200" t="str">
        <f>IF(D594+G594&gt;0,B593,"")</f>
        <v/>
      </c>
      <c r="C594" s="203" t="str">
        <f>IF(G594+I594&gt;0,C593,"")</f>
        <v/>
      </c>
      <c r="D594" s="204">
        <v>6</v>
      </c>
      <c r="E594" s="210">
        <v>0</v>
      </c>
      <c r="F594" s="248">
        <f>'.'!AY591</f>
        <v>0</v>
      </c>
      <c r="G594" s="202">
        <v>0</v>
      </c>
      <c r="H594" s="203">
        <v>1.1000000000000001</v>
      </c>
      <c r="I594" s="202">
        <v>0</v>
      </c>
      <c r="J594" s="250">
        <f>'.'!H591</f>
        <v>0</v>
      </c>
      <c r="K594" s="205" t="e">
        <f>IF(#REF!&gt;0,#REF!,0)</f>
        <v>#REF!</v>
      </c>
      <c r="L594" s="205" t="e">
        <f t="shared" ref="L594:L596" si="297">IF(K594&gt;0,1,0)</f>
        <v>#REF!</v>
      </c>
      <c r="M594" s="205" t="e">
        <f>IF(#REF!&gt;0,#REF!,0)</f>
        <v>#REF!</v>
      </c>
      <c r="N594" s="205" t="e">
        <f t="shared" ref="N594:N596" si="298">IF(M594&gt;0,1,0)</f>
        <v>#REF!</v>
      </c>
      <c r="O594" s="212">
        <f t="shared" si="266"/>
        <v>0</v>
      </c>
      <c r="P594" s="206"/>
    </row>
    <row r="595" spans="1:16" ht="12.75" x14ac:dyDescent="0.2">
      <c r="A595" s="224" t="s">
        <v>426</v>
      </c>
      <c r="B595" s="200" t="str">
        <f>IF(D595+G595&gt;0,B593,"")</f>
        <v/>
      </c>
      <c r="C595" s="203" t="str">
        <f>IF(G595+I595&gt;0,C593,"")</f>
        <v/>
      </c>
      <c r="D595" s="204">
        <f>D594</f>
        <v>6</v>
      </c>
      <c r="E595" s="210">
        <v>0</v>
      </c>
      <c r="F595" s="248">
        <f>'.'!AY592</f>
        <v>0</v>
      </c>
      <c r="G595" s="202">
        <v>0</v>
      </c>
      <c r="H595" s="203">
        <v>1.5</v>
      </c>
      <c r="I595" s="202">
        <v>0</v>
      </c>
      <c r="J595" s="250">
        <f>'.'!H592</f>
        <v>0</v>
      </c>
      <c r="K595" s="205" t="e">
        <f>IF(#REF!&gt;0,#REF!,0)</f>
        <v>#REF!</v>
      </c>
      <c r="L595" s="205" t="e">
        <f t="shared" si="297"/>
        <v>#REF!</v>
      </c>
      <c r="M595" s="205" t="e">
        <f>IF(#REF!&gt;0,#REF!,0)</f>
        <v>#REF!</v>
      </c>
      <c r="N595" s="205" t="e">
        <f t="shared" si="298"/>
        <v>#REF!</v>
      </c>
      <c r="O595" s="212">
        <f t="shared" si="266"/>
        <v>0</v>
      </c>
      <c r="P595" s="206"/>
    </row>
    <row r="596" spans="1:16" ht="12.75" x14ac:dyDescent="0.2">
      <c r="A596" s="224" t="s">
        <v>426</v>
      </c>
      <c r="B596" s="200" t="str">
        <f>IF(D596+G596&gt;0,B593,"")</f>
        <v/>
      </c>
      <c r="C596" s="203" t="str">
        <f>IF(G596+I596&gt;0,C593,"")</f>
        <v/>
      </c>
      <c r="D596" s="204">
        <f>D594</f>
        <v>6</v>
      </c>
      <c r="E596" s="210">
        <v>0</v>
      </c>
      <c r="F596" s="248">
        <f>'.'!AY593</f>
        <v>0</v>
      </c>
      <c r="G596" s="202">
        <v>0</v>
      </c>
      <c r="H596" s="203">
        <v>1.1000000000000001</v>
      </c>
      <c r="I596" s="202">
        <v>0</v>
      </c>
      <c r="J596" s="250">
        <f>'.'!H593</f>
        <v>0</v>
      </c>
      <c r="K596" s="205" t="e">
        <f>IF(#REF!&gt;0,#REF!,0)</f>
        <v>#REF!</v>
      </c>
      <c r="L596" s="205" t="e">
        <f t="shared" si="297"/>
        <v>#REF!</v>
      </c>
      <c r="M596" s="205" t="e">
        <f>IF(#REF!&gt;0,#REF!,0)</f>
        <v>#REF!</v>
      </c>
      <c r="N596" s="205" t="e">
        <f t="shared" si="298"/>
        <v>#REF!</v>
      </c>
      <c r="O596" s="212">
        <f t="shared" ref="O596:O659" si="299">F596-J596</f>
        <v>0</v>
      </c>
      <c r="P596" s="206"/>
    </row>
    <row r="597" spans="1:16" ht="12.75" x14ac:dyDescent="0.2">
      <c r="A597" s="224" t="s">
        <v>426</v>
      </c>
      <c r="B597" s="200" t="s">
        <v>46</v>
      </c>
      <c r="C597" s="203" t="s">
        <v>323</v>
      </c>
      <c r="D597" s="204">
        <f>D598</f>
        <v>6</v>
      </c>
      <c r="E597" s="210">
        <v>1.3</v>
      </c>
      <c r="F597" s="248">
        <f>'.'!AY594</f>
        <v>1.6999999999999999E-3</v>
      </c>
      <c r="G597" s="202">
        <v>0.51800000000000002</v>
      </c>
      <c r="H597" s="203">
        <v>1.5</v>
      </c>
      <c r="I597" s="202">
        <v>0</v>
      </c>
      <c r="J597" s="250">
        <f>'.'!H594</f>
        <v>6.4199999999999999E-4</v>
      </c>
      <c r="K597" s="205" t="e">
        <f>IF(#REF!&gt;0,#REF!,0)</f>
        <v>#REF!</v>
      </c>
      <c r="L597" s="205" t="e">
        <f>IF(K597&gt;0,1,0)</f>
        <v>#REF!</v>
      </c>
      <c r="M597" s="205" t="e">
        <f>IF(#REF!&gt;0,#REF!,0)</f>
        <v>#REF!</v>
      </c>
      <c r="N597" s="205" t="e">
        <f>IF(M597&gt;0,1,0)</f>
        <v>#REF!</v>
      </c>
      <c r="O597" s="212">
        <f t="shared" si="299"/>
        <v>1.0579999999999999E-3</v>
      </c>
      <c r="P597" s="206"/>
    </row>
    <row r="598" spans="1:16" ht="12.75" x14ac:dyDescent="0.2">
      <c r="A598" s="224" t="s">
        <v>426</v>
      </c>
      <c r="B598" s="200" t="str">
        <f>IF(D598+G598&gt;0,B597,"")</f>
        <v/>
      </c>
      <c r="C598" s="203" t="str">
        <f>IF(G598+I598&gt;0,C597,"")</f>
        <v/>
      </c>
      <c r="D598" s="204">
        <v>6</v>
      </c>
      <c r="E598" s="210">
        <v>0</v>
      </c>
      <c r="F598" s="248">
        <f>'.'!AY595</f>
        <v>0</v>
      </c>
      <c r="G598" s="202">
        <v>0</v>
      </c>
      <c r="H598" s="203">
        <v>1.1000000000000001</v>
      </c>
      <c r="I598" s="202">
        <v>0</v>
      </c>
      <c r="J598" s="250">
        <f>'.'!H595</f>
        <v>0</v>
      </c>
      <c r="K598" s="205" t="e">
        <f>IF(#REF!&gt;0,#REF!,0)</f>
        <v>#REF!</v>
      </c>
      <c r="L598" s="205" t="e">
        <f t="shared" ref="L598:L600" si="300">IF(K598&gt;0,1,0)</f>
        <v>#REF!</v>
      </c>
      <c r="M598" s="205" t="e">
        <f>IF(#REF!&gt;0,#REF!,0)</f>
        <v>#REF!</v>
      </c>
      <c r="N598" s="205" t="e">
        <f t="shared" ref="N598:N600" si="301">IF(M598&gt;0,1,0)</f>
        <v>#REF!</v>
      </c>
      <c r="O598" s="212">
        <f t="shared" si="299"/>
        <v>0</v>
      </c>
      <c r="P598" s="206"/>
    </row>
    <row r="599" spans="1:16" ht="12.75" x14ac:dyDescent="0.2">
      <c r="A599" s="224" t="s">
        <v>426</v>
      </c>
      <c r="B599" s="200" t="str">
        <f>IF(D599+G599&gt;0,B597,"")</f>
        <v/>
      </c>
      <c r="C599" s="203" t="str">
        <f>IF(G599+I599&gt;0,C597,"")</f>
        <v/>
      </c>
      <c r="D599" s="204">
        <f>D598</f>
        <v>6</v>
      </c>
      <c r="E599" s="210">
        <v>0</v>
      </c>
      <c r="F599" s="248">
        <f>'.'!AY596</f>
        <v>0</v>
      </c>
      <c r="G599" s="202">
        <v>0</v>
      </c>
      <c r="H599" s="203">
        <v>1.5</v>
      </c>
      <c r="I599" s="202">
        <v>0</v>
      </c>
      <c r="J599" s="250">
        <f>'.'!H596</f>
        <v>0</v>
      </c>
      <c r="K599" s="205" t="e">
        <f>IF(#REF!&gt;0,#REF!,0)</f>
        <v>#REF!</v>
      </c>
      <c r="L599" s="205" t="e">
        <f t="shared" si="300"/>
        <v>#REF!</v>
      </c>
      <c r="M599" s="205" t="e">
        <f>IF(#REF!&gt;0,#REF!,0)</f>
        <v>#REF!</v>
      </c>
      <c r="N599" s="205" t="e">
        <f t="shared" si="301"/>
        <v>#REF!</v>
      </c>
      <c r="O599" s="212">
        <f t="shared" si="299"/>
        <v>0</v>
      </c>
      <c r="P599" s="206"/>
    </row>
    <row r="600" spans="1:16" ht="12.75" x14ac:dyDescent="0.2">
      <c r="A600" s="224" t="s">
        <v>426</v>
      </c>
      <c r="B600" s="200" t="str">
        <f>IF(D600+G600&gt;0,B597,"")</f>
        <v/>
      </c>
      <c r="C600" s="203" t="str">
        <f>IF(G600+I600&gt;0,C597,"")</f>
        <v/>
      </c>
      <c r="D600" s="204">
        <f>D598</f>
        <v>6</v>
      </c>
      <c r="E600" s="210">
        <v>0</v>
      </c>
      <c r="F600" s="248">
        <f>'.'!AY597</f>
        <v>0</v>
      </c>
      <c r="G600" s="202">
        <v>0</v>
      </c>
      <c r="H600" s="203">
        <v>1.1000000000000001</v>
      </c>
      <c r="I600" s="202">
        <v>0</v>
      </c>
      <c r="J600" s="250">
        <f>'.'!H597</f>
        <v>0</v>
      </c>
      <c r="K600" s="205" t="e">
        <f>IF(#REF!&gt;0,#REF!,0)</f>
        <v>#REF!</v>
      </c>
      <c r="L600" s="205" t="e">
        <f t="shared" si="300"/>
        <v>#REF!</v>
      </c>
      <c r="M600" s="205" t="e">
        <f>IF(#REF!&gt;0,#REF!,0)</f>
        <v>#REF!</v>
      </c>
      <c r="N600" s="205" t="e">
        <f t="shared" si="301"/>
        <v>#REF!</v>
      </c>
      <c r="O600" s="212">
        <f t="shared" si="299"/>
        <v>0</v>
      </c>
      <c r="P600" s="206"/>
    </row>
    <row r="601" spans="1:16" ht="12.75" x14ac:dyDescent="0.2">
      <c r="A601" s="224" t="s">
        <v>426</v>
      </c>
      <c r="B601" s="200" t="s">
        <v>46</v>
      </c>
      <c r="C601" s="203" t="s">
        <v>325</v>
      </c>
      <c r="D601" s="204">
        <f>D602</f>
        <v>6</v>
      </c>
      <c r="E601" s="210">
        <v>1.3</v>
      </c>
      <c r="F601" s="248">
        <f>'.'!AY598</f>
        <v>1.6999999999999999E-3</v>
      </c>
      <c r="G601" s="202">
        <v>1.3</v>
      </c>
      <c r="H601" s="203">
        <v>1.5</v>
      </c>
      <c r="I601" s="202">
        <v>0</v>
      </c>
      <c r="J601" s="250">
        <f>'.'!H598</f>
        <v>1.6999999999999999E-3</v>
      </c>
      <c r="K601" s="205" t="e">
        <f>IF(#REF!&gt;0,#REF!,0)</f>
        <v>#REF!</v>
      </c>
      <c r="L601" s="205" t="e">
        <f>IF(K601&gt;0,1,0)</f>
        <v>#REF!</v>
      </c>
      <c r="M601" s="205" t="e">
        <f>IF(#REF!&gt;0,#REF!,0)</f>
        <v>#REF!</v>
      </c>
      <c r="N601" s="205" t="e">
        <f>IF(M601&gt;0,1,0)</f>
        <v>#REF!</v>
      </c>
      <c r="O601" s="212">
        <f t="shared" si="299"/>
        <v>0</v>
      </c>
      <c r="P601" s="206"/>
    </row>
    <row r="602" spans="1:16" ht="12.75" x14ac:dyDescent="0.2">
      <c r="A602" s="224" t="s">
        <v>426</v>
      </c>
      <c r="B602" s="200" t="str">
        <f>IF(D602+G602&gt;0,B601,"")</f>
        <v/>
      </c>
      <c r="C602" s="203" t="str">
        <f>IF(G602+I602&gt;0,C601,"")</f>
        <v/>
      </c>
      <c r="D602" s="204">
        <v>6</v>
      </c>
      <c r="E602" s="210">
        <v>0</v>
      </c>
      <c r="F602" s="248">
        <f>'.'!AY599</f>
        <v>0</v>
      </c>
      <c r="G602" s="202">
        <v>0</v>
      </c>
      <c r="H602" s="203">
        <v>1.1000000000000001</v>
      </c>
      <c r="I602" s="202">
        <v>0</v>
      </c>
      <c r="J602" s="250">
        <f>'.'!H599</f>
        <v>0</v>
      </c>
      <c r="K602" s="205" t="e">
        <f>IF(#REF!&gt;0,#REF!,0)</f>
        <v>#REF!</v>
      </c>
      <c r="L602" s="205" t="e">
        <f t="shared" ref="L602:L604" si="302">IF(K602&gt;0,1,0)</f>
        <v>#REF!</v>
      </c>
      <c r="M602" s="205" t="e">
        <f>IF(#REF!&gt;0,#REF!,0)</f>
        <v>#REF!</v>
      </c>
      <c r="N602" s="205" t="e">
        <f t="shared" ref="N602:N604" si="303">IF(M602&gt;0,1,0)</f>
        <v>#REF!</v>
      </c>
      <c r="O602" s="212">
        <f t="shared" si="299"/>
        <v>0</v>
      </c>
      <c r="P602" s="206"/>
    </row>
    <row r="603" spans="1:16" ht="12.75" x14ac:dyDescent="0.2">
      <c r="A603" s="224" t="s">
        <v>426</v>
      </c>
      <c r="B603" s="200" t="str">
        <f>IF(D603+G603&gt;0,B601,"")</f>
        <v/>
      </c>
      <c r="C603" s="203" t="str">
        <f>IF(G603+I603&gt;0,C601,"")</f>
        <v/>
      </c>
      <c r="D603" s="204">
        <f>D602</f>
        <v>6</v>
      </c>
      <c r="E603" s="210">
        <v>0</v>
      </c>
      <c r="F603" s="248">
        <f>'.'!AY600</f>
        <v>0</v>
      </c>
      <c r="G603" s="202">
        <v>0</v>
      </c>
      <c r="H603" s="203">
        <v>1.5</v>
      </c>
      <c r="I603" s="202">
        <v>0</v>
      </c>
      <c r="J603" s="250">
        <f>'.'!H600</f>
        <v>0</v>
      </c>
      <c r="K603" s="205" t="e">
        <f>IF(#REF!&gt;0,#REF!,0)</f>
        <v>#REF!</v>
      </c>
      <c r="L603" s="205" t="e">
        <f t="shared" si="302"/>
        <v>#REF!</v>
      </c>
      <c r="M603" s="205" t="e">
        <f>IF(#REF!&gt;0,#REF!,0)</f>
        <v>#REF!</v>
      </c>
      <c r="N603" s="205" t="e">
        <f t="shared" si="303"/>
        <v>#REF!</v>
      </c>
      <c r="O603" s="212">
        <f t="shared" si="299"/>
        <v>0</v>
      </c>
      <c r="P603" s="206"/>
    </row>
    <row r="604" spans="1:16" ht="12.75" x14ac:dyDescent="0.2">
      <c r="A604" s="224" t="s">
        <v>426</v>
      </c>
      <c r="B604" s="200" t="str">
        <f>IF(D604+G604&gt;0,B601,"")</f>
        <v/>
      </c>
      <c r="C604" s="203" t="str">
        <f>IF(G604+I604&gt;0,C601,"")</f>
        <v/>
      </c>
      <c r="D604" s="204">
        <f>D602</f>
        <v>6</v>
      </c>
      <c r="E604" s="210">
        <v>0</v>
      </c>
      <c r="F604" s="248">
        <f>'.'!AY601</f>
        <v>0</v>
      </c>
      <c r="G604" s="202">
        <v>0</v>
      </c>
      <c r="H604" s="203">
        <v>1.1000000000000001</v>
      </c>
      <c r="I604" s="202">
        <v>0</v>
      </c>
      <c r="J604" s="250">
        <f>'.'!H601</f>
        <v>0</v>
      </c>
      <c r="K604" s="205" t="e">
        <f>IF(#REF!&gt;0,#REF!,0)</f>
        <v>#REF!</v>
      </c>
      <c r="L604" s="205" t="e">
        <f t="shared" si="302"/>
        <v>#REF!</v>
      </c>
      <c r="M604" s="205" t="e">
        <f>IF(#REF!&gt;0,#REF!,0)</f>
        <v>#REF!</v>
      </c>
      <c r="N604" s="205" t="e">
        <f t="shared" si="303"/>
        <v>#REF!</v>
      </c>
      <c r="O604" s="212">
        <f t="shared" si="299"/>
        <v>0</v>
      </c>
      <c r="P604" s="206"/>
    </row>
    <row r="605" spans="1:16" ht="12.75" x14ac:dyDescent="0.2">
      <c r="A605" s="224" t="s">
        <v>426</v>
      </c>
      <c r="B605" s="200" t="s">
        <v>46</v>
      </c>
      <c r="C605" s="203" t="s">
        <v>327</v>
      </c>
      <c r="D605" s="204">
        <f>D606</f>
        <v>6</v>
      </c>
      <c r="E605" s="210">
        <v>1.6</v>
      </c>
      <c r="F605" s="248">
        <f>'.'!AY602</f>
        <v>2.2000000000000001E-3</v>
      </c>
      <c r="G605" s="202">
        <v>0</v>
      </c>
      <c r="H605" s="203">
        <v>1.5</v>
      </c>
      <c r="I605" s="202">
        <v>0</v>
      </c>
      <c r="J605" s="250">
        <f>'.'!H602</f>
        <v>0</v>
      </c>
      <c r="K605" s="205" t="e">
        <f>IF(#REF!&gt;0,#REF!,0)</f>
        <v>#REF!</v>
      </c>
      <c r="L605" s="205" t="e">
        <f>IF(K605&gt;0,1,0)</f>
        <v>#REF!</v>
      </c>
      <c r="M605" s="205" t="e">
        <f>IF(#REF!&gt;0,#REF!,0)</f>
        <v>#REF!</v>
      </c>
      <c r="N605" s="205" t="e">
        <f>IF(M605&gt;0,1,0)</f>
        <v>#REF!</v>
      </c>
      <c r="O605" s="212">
        <f t="shared" si="299"/>
        <v>2.2000000000000001E-3</v>
      </c>
      <c r="P605" s="206"/>
    </row>
    <row r="606" spans="1:16" ht="12.75" x14ac:dyDescent="0.2">
      <c r="A606" s="224" t="s">
        <v>426</v>
      </c>
      <c r="B606" s="200" t="str">
        <f>IF(D606+G606&gt;0,B605,"")</f>
        <v/>
      </c>
      <c r="C606" s="203" t="str">
        <f>IF(G606+I606&gt;0,C605,"")</f>
        <v/>
      </c>
      <c r="D606" s="204">
        <v>6</v>
      </c>
      <c r="E606" s="210">
        <v>0</v>
      </c>
      <c r="F606" s="248">
        <f>'.'!AY603</f>
        <v>0</v>
      </c>
      <c r="G606" s="202">
        <v>0</v>
      </c>
      <c r="H606" s="203">
        <v>1.1000000000000001</v>
      </c>
      <c r="I606" s="202">
        <v>0</v>
      </c>
      <c r="J606" s="250">
        <f>'.'!H603</f>
        <v>0</v>
      </c>
      <c r="K606" s="205" t="e">
        <f>IF(#REF!&gt;0,#REF!,0)</f>
        <v>#REF!</v>
      </c>
      <c r="L606" s="205" t="e">
        <f t="shared" ref="L606:L608" si="304">IF(K606&gt;0,1,0)</f>
        <v>#REF!</v>
      </c>
      <c r="M606" s="205" t="e">
        <f>IF(#REF!&gt;0,#REF!,0)</f>
        <v>#REF!</v>
      </c>
      <c r="N606" s="205" t="e">
        <f t="shared" ref="N606:N608" si="305">IF(M606&gt;0,1,0)</f>
        <v>#REF!</v>
      </c>
      <c r="O606" s="212">
        <f t="shared" si="299"/>
        <v>0</v>
      </c>
      <c r="P606" s="206"/>
    </row>
    <row r="607" spans="1:16" ht="12.75" x14ac:dyDescent="0.2">
      <c r="A607" s="224" t="s">
        <v>426</v>
      </c>
      <c r="B607" s="200" t="str">
        <f>IF(D607+G607&gt;0,B605,"")</f>
        <v/>
      </c>
      <c r="C607" s="203" t="str">
        <f>IF(G607+I607&gt;0,C605,"")</f>
        <v/>
      </c>
      <c r="D607" s="204">
        <f>D606</f>
        <v>6</v>
      </c>
      <c r="E607" s="210">
        <v>0</v>
      </c>
      <c r="F607" s="248">
        <f>'.'!AY604</f>
        <v>0</v>
      </c>
      <c r="G607" s="202">
        <v>0</v>
      </c>
      <c r="H607" s="203">
        <v>1.5</v>
      </c>
      <c r="I607" s="202">
        <v>0</v>
      </c>
      <c r="J607" s="250">
        <f>'.'!H604</f>
        <v>0</v>
      </c>
      <c r="K607" s="205" t="e">
        <f>IF(#REF!&gt;0,#REF!,0)</f>
        <v>#REF!</v>
      </c>
      <c r="L607" s="205" t="e">
        <f t="shared" si="304"/>
        <v>#REF!</v>
      </c>
      <c r="M607" s="205" t="e">
        <f>IF(#REF!&gt;0,#REF!,0)</f>
        <v>#REF!</v>
      </c>
      <c r="N607" s="205" t="e">
        <f t="shared" si="305"/>
        <v>#REF!</v>
      </c>
      <c r="O607" s="212">
        <f t="shared" si="299"/>
        <v>0</v>
      </c>
      <c r="P607" s="206"/>
    </row>
    <row r="608" spans="1:16" ht="12.75" x14ac:dyDescent="0.2">
      <c r="A608" s="224" t="s">
        <v>426</v>
      </c>
      <c r="B608" s="200" t="str">
        <f>IF(D608+G608&gt;0,B605,"")</f>
        <v/>
      </c>
      <c r="C608" s="203" t="str">
        <f>IF(G608+I608&gt;0,C605,"")</f>
        <v/>
      </c>
      <c r="D608" s="204">
        <f>D606</f>
        <v>6</v>
      </c>
      <c r="E608" s="210">
        <v>0</v>
      </c>
      <c r="F608" s="248">
        <f>'.'!AY605</f>
        <v>0</v>
      </c>
      <c r="G608" s="202">
        <v>0</v>
      </c>
      <c r="H608" s="203">
        <v>1.1000000000000001</v>
      </c>
      <c r="I608" s="202">
        <v>0</v>
      </c>
      <c r="J608" s="250">
        <f>'.'!H605</f>
        <v>0</v>
      </c>
      <c r="K608" s="205" t="e">
        <f>IF(#REF!&gt;0,#REF!,0)</f>
        <v>#REF!</v>
      </c>
      <c r="L608" s="205" t="e">
        <f t="shared" si="304"/>
        <v>#REF!</v>
      </c>
      <c r="M608" s="205" t="e">
        <f>IF(#REF!&gt;0,#REF!,0)</f>
        <v>#REF!</v>
      </c>
      <c r="N608" s="205" t="e">
        <f t="shared" si="305"/>
        <v>#REF!</v>
      </c>
      <c r="O608" s="212">
        <f t="shared" si="299"/>
        <v>0</v>
      </c>
      <c r="P608" s="206"/>
    </row>
    <row r="609" spans="1:16" ht="12.75" x14ac:dyDescent="0.2">
      <c r="A609" s="224" t="s">
        <v>426</v>
      </c>
      <c r="B609" s="200" t="s">
        <v>46</v>
      </c>
      <c r="C609" s="203" t="s">
        <v>329</v>
      </c>
      <c r="D609" s="204">
        <f>D610</f>
        <v>6</v>
      </c>
      <c r="E609" s="210">
        <v>9</v>
      </c>
      <c r="F609" s="248">
        <f>'.'!AY606</f>
        <v>1.1900000000000001E-2</v>
      </c>
      <c r="G609" s="202">
        <v>6.4459999999999997</v>
      </c>
      <c r="H609" s="203">
        <v>1.5</v>
      </c>
      <c r="I609" s="202">
        <v>0</v>
      </c>
      <c r="J609" s="250">
        <f>'.'!H606</f>
        <v>9.4830000000000001E-3</v>
      </c>
      <c r="K609" s="205" t="e">
        <f>IF(#REF!&gt;0,#REF!,0)</f>
        <v>#REF!</v>
      </c>
      <c r="L609" s="205" t="e">
        <f>IF(K609&gt;0,1,0)</f>
        <v>#REF!</v>
      </c>
      <c r="M609" s="205" t="e">
        <f>IF(#REF!&gt;0,#REF!,0)</f>
        <v>#REF!</v>
      </c>
      <c r="N609" s="205" t="e">
        <f>IF(M609&gt;0,1,0)</f>
        <v>#REF!</v>
      </c>
      <c r="O609" s="212">
        <f t="shared" si="299"/>
        <v>2.4170000000000007E-3</v>
      </c>
      <c r="P609" s="206"/>
    </row>
    <row r="610" spans="1:16" ht="12.75" x14ac:dyDescent="0.2">
      <c r="A610" s="224" t="s">
        <v>426</v>
      </c>
      <c r="B610" s="200" t="str">
        <f>IF(D610+G610&gt;0,B609,"")</f>
        <v/>
      </c>
      <c r="C610" s="203" t="str">
        <f>IF(G610+I610&gt;0,C609,"")</f>
        <v/>
      </c>
      <c r="D610" s="204">
        <v>6</v>
      </c>
      <c r="E610" s="210">
        <v>0</v>
      </c>
      <c r="F610" s="248">
        <f>'.'!AY607</f>
        <v>0</v>
      </c>
      <c r="G610" s="202">
        <v>0</v>
      </c>
      <c r="H610" s="203">
        <v>1.1000000000000001</v>
      </c>
      <c r="I610" s="202">
        <v>0</v>
      </c>
      <c r="J610" s="250">
        <f>'.'!H607</f>
        <v>0</v>
      </c>
      <c r="K610" s="205" t="e">
        <f>IF(#REF!&gt;0,#REF!,0)</f>
        <v>#REF!</v>
      </c>
      <c r="L610" s="205" t="e">
        <f t="shared" ref="L610:L612" si="306">IF(K610&gt;0,1,0)</f>
        <v>#REF!</v>
      </c>
      <c r="M610" s="205" t="e">
        <f>IF(#REF!&gt;0,#REF!,0)</f>
        <v>#REF!</v>
      </c>
      <c r="N610" s="205" t="e">
        <f t="shared" ref="N610:N612" si="307">IF(M610&gt;0,1,0)</f>
        <v>#REF!</v>
      </c>
      <c r="O610" s="212">
        <f t="shared" si="299"/>
        <v>0</v>
      </c>
      <c r="P610" s="206"/>
    </row>
    <row r="611" spans="1:16" ht="12.75" x14ac:dyDescent="0.2">
      <c r="A611" s="224" t="s">
        <v>426</v>
      </c>
      <c r="B611" s="200" t="str">
        <f>IF(D611+G611&gt;0,B609,"")</f>
        <v/>
      </c>
      <c r="C611" s="203" t="str">
        <f>IF(G611+I611&gt;0,C609,"")</f>
        <v/>
      </c>
      <c r="D611" s="204">
        <f>D610</f>
        <v>6</v>
      </c>
      <c r="E611" s="210">
        <v>0</v>
      </c>
      <c r="F611" s="248">
        <f>'.'!AY608</f>
        <v>0</v>
      </c>
      <c r="G611" s="202">
        <v>0</v>
      </c>
      <c r="H611" s="203">
        <v>1.5</v>
      </c>
      <c r="I611" s="202">
        <v>0</v>
      </c>
      <c r="J611" s="250">
        <f>'.'!H608</f>
        <v>0</v>
      </c>
      <c r="K611" s="205" t="e">
        <f>IF(#REF!&gt;0,#REF!,0)</f>
        <v>#REF!</v>
      </c>
      <c r="L611" s="205" t="e">
        <f t="shared" si="306"/>
        <v>#REF!</v>
      </c>
      <c r="M611" s="205" t="e">
        <f>IF(#REF!&gt;0,#REF!,0)</f>
        <v>#REF!</v>
      </c>
      <c r="N611" s="205" t="e">
        <f t="shared" si="307"/>
        <v>#REF!</v>
      </c>
      <c r="O611" s="212">
        <f t="shared" si="299"/>
        <v>0</v>
      </c>
      <c r="P611" s="206"/>
    </row>
    <row r="612" spans="1:16" ht="12.75" x14ac:dyDescent="0.2">
      <c r="A612" s="224" t="s">
        <v>426</v>
      </c>
      <c r="B612" s="200" t="str">
        <f>IF(D612+G612&gt;0,B609,"")</f>
        <v/>
      </c>
      <c r="C612" s="203" t="str">
        <f>IF(G612+I612&gt;0,C609,"")</f>
        <v/>
      </c>
      <c r="D612" s="204">
        <f>D610</f>
        <v>6</v>
      </c>
      <c r="E612" s="210">
        <v>0</v>
      </c>
      <c r="F612" s="248">
        <f>'.'!AY609</f>
        <v>0</v>
      </c>
      <c r="G612" s="202">
        <v>0</v>
      </c>
      <c r="H612" s="203">
        <v>1.1000000000000001</v>
      </c>
      <c r="I612" s="202">
        <v>0</v>
      </c>
      <c r="J612" s="250">
        <f>'.'!H609</f>
        <v>0</v>
      </c>
      <c r="K612" s="205" t="e">
        <f>IF(#REF!&gt;0,#REF!,0)</f>
        <v>#REF!</v>
      </c>
      <c r="L612" s="205" t="e">
        <f t="shared" si="306"/>
        <v>#REF!</v>
      </c>
      <c r="M612" s="205" t="e">
        <f>IF(#REF!&gt;0,#REF!,0)</f>
        <v>#REF!</v>
      </c>
      <c r="N612" s="205" t="e">
        <f t="shared" si="307"/>
        <v>#REF!</v>
      </c>
      <c r="O612" s="212">
        <f t="shared" si="299"/>
        <v>0</v>
      </c>
      <c r="P612" s="206"/>
    </row>
    <row r="613" spans="1:16" ht="12.75" x14ac:dyDescent="0.2">
      <c r="A613" s="224" t="s">
        <v>426</v>
      </c>
      <c r="B613" s="200" t="s">
        <v>46</v>
      </c>
      <c r="C613" s="203" t="s">
        <v>331</v>
      </c>
      <c r="D613" s="204">
        <f>D614</f>
        <v>7</v>
      </c>
      <c r="E613" s="210">
        <v>0.9</v>
      </c>
      <c r="F613" s="248">
        <f>'.'!AY610</f>
        <v>1E-3</v>
      </c>
      <c r="G613" s="202">
        <v>0.68500000000000005</v>
      </c>
      <c r="H613" s="203">
        <v>1.5</v>
      </c>
      <c r="I613" s="202">
        <v>0</v>
      </c>
      <c r="J613" s="250">
        <f>'.'!H610</f>
        <v>1.1479999999999999E-3</v>
      </c>
      <c r="K613" s="205" t="e">
        <f>IF(#REF!&gt;0,#REF!,0)</f>
        <v>#REF!</v>
      </c>
      <c r="L613" s="205" t="e">
        <f>IF(K613&gt;0,1,0)</f>
        <v>#REF!</v>
      </c>
      <c r="M613" s="205" t="e">
        <f>IF(#REF!&gt;0,#REF!,0)</f>
        <v>#REF!</v>
      </c>
      <c r="N613" s="205" t="e">
        <f>IF(M613&gt;0,1,0)</f>
        <v>#REF!</v>
      </c>
      <c r="O613" s="212">
        <f t="shared" si="299"/>
        <v>-1.4799999999999991E-4</v>
      </c>
      <c r="P613" s="206"/>
    </row>
    <row r="614" spans="1:16" ht="12.75" x14ac:dyDescent="0.2">
      <c r="A614" s="224" t="s">
        <v>426</v>
      </c>
      <c r="B614" s="200" t="str">
        <f>IF(D614+G614&gt;0,B613,"")</f>
        <v/>
      </c>
      <c r="C614" s="203" t="str">
        <f>IF(G614+I614&gt;0,C613,"")</f>
        <v/>
      </c>
      <c r="D614" s="204">
        <v>7</v>
      </c>
      <c r="E614" s="210">
        <v>0</v>
      </c>
      <c r="F614" s="248">
        <f>'.'!AY611</f>
        <v>0</v>
      </c>
      <c r="G614" s="202">
        <v>0</v>
      </c>
      <c r="H614" s="203">
        <v>1.1000000000000001</v>
      </c>
      <c r="I614" s="202">
        <v>0</v>
      </c>
      <c r="J614" s="250">
        <f>'.'!H611</f>
        <v>0</v>
      </c>
      <c r="K614" s="205" t="e">
        <f>IF(#REF!&gt;0,#REF!,0)</f>
        <v>#REF!</v>
      </c>
      <c r="L614" s="205" t="e">
        <f t="shared" ref="L614:L616" si="308">IF(K614&gt;0,1,0)</f>
        <v>#REF!</v>
      </c>
      <c r="M614" s="205" t="e">
        <f>IF(#REF!&gt;0,#REF!,0)</f>
        <v>#REF!</v>
      </c>
      <c r="N614" s="205" t="e">
        <f t="shared" ref="N614:N616" si="309">IF(M614&gt;0,1,0)</f>
        <v>#REF!</v>
      </c>
      <c r="O614" s="212">
        <f t="shared" si="299"/>
        <v>0</v>
      </c>
      <c r="P614" s="206"/>
    </row>
    <row r="615" spans="1:16" ht="12.75" x14ac:dyDescent="0.2">
      <c r="A615" s="224" t="s">
        <v>426</v>
      </c>
      <c r="B615" s="200" t="str">
        <f>IF(D615+G615&gt;0,B613,"")</f>
        <v/>
      </c>
      <c r="C615" s="203" t="str">
        <f>IF(G615+I615&gt;0,C613,"")</f>
        <v/>
      </c>
      <c r="D615" s="204">
        <f>D614</f>
        <v>7</v>
      </c>
      <c r="E615" s="210">
        <v>0</v>
      </c>
      <c r="F615" s="248">
        <f>'.'!AY612</f>
        <v>0</v>
      </c>
      <c r="G615" s="202">
        <v>0</v>
      </c>
      <c r="H615" s="203">
        <v>1.5</v>
      </c>
      <c r="I615" s="202">
        <v>0</v>
      </c>
      <c r="J615" s="250">
        <f>'.'!H612</f>
        <v>0</v>
      </c>
      <c r="K615" s="205" t="e">
        <f>IF(#REF!&gt;0,#REF!,0)</f>
        <v>#REF!</v>
      </c>
      <c r="L615" s="205" t="e">
        <f t="shared" si="308"/>
        <v>#REF!</v>
      </c>
      <c r="M615" s="205" t="e">
        <f>IF(#REF!&gt;0,#REF!,0)</f>
        <v>#REF!</v>
      </c>
      <c r="N615" s="205" t="e">
        <f t="shared" si="309"/>
        <v>#REF!</v>
      </c>
      <c r="O615" s="212">
        <f t="shared" si="299"/>
        <v>0</v>
      </c>
      <c r="P615" s="206"/>
    </row>
    <row r="616" spans="1:16" ht="12.75" x14ac:dyDescent="0.2">
      <c r="A616" s="224" t="s">
        <v>426</v>
      </c>
      <c r="B616" s="200" t="str">
        <f>IF(D616+G616&gt;0,B613,"")</f>
        <v/>
      </c>
      <c r="C616" s="203" t="str">
        <f>IF(G616+I616&gt;0,C613,"")</f>
        <v/>
      </c>
      <c r="D616" s="204">
        <f>D614</f>
        <v>7</v>
      </c>
      <c r="E616" s="210">
        <v>0</v>
      </c>
      <c r="F616" s="248">
        <f>'.'!AY613</f>
        <v>0</v>
      </c>
      <c r="G616" s="202">
        <v>0</v>
      </c>
      <c r="H616" s="203">
        <v>1.1000000000000001</v>
      </c>
      <c r="I616" s="202">
        <v>0</v>
      </c>
      <c r="J616" s="250">
        <f>'.'!H613</f>
        <v>0</v>
      </c>
      <c r="K616" s="205" t="e">
        <f>IF(#REF!&gt;0,#REF!,0)</f>
        <v>#REF!</v>
      </c>
      <c r="L616" s="205" t="e">
        <f t="shared" si="308"/>
        <v>#REF!</v>
      </c>
      <c r="M616" s="205" t="e">
        <f>IF(#REF!&gt;0,#REF!,0)</f>
        <v>#REF!</v>
      </c>
      <c r="N616" s="205" t="e">
        <f t="shared" si="309"/>
        <v>#REF!</v>
      </c>
      <c r="O616" s="212">
        <f t="shared" si="299"/>
        <v>0</v>
      </c>
      <c r="P616" s="206"/>
    </row>
    <row r="617" spans="1:16" ht="12.75" x14ac:dyDescent="0.2">
      <c r="A617" s="224" t="s">
        <v>426</v>
      </c>
      <c r="B617" s="200" t="s">
        <v>334</v>
      </c>
      <c r="C617" s="203" t="s">
        <v>333</v>
      </c>
      <c r="D617" s="204">
        <f>D618</f>
        <v>6</v>
      </c>
      <c r="E617" s="210">
        <v>2.6</v>
      </c>
      <c r="F617" s="248">
        <f>'.'!AY614</f>
        <v>3.5000000000000001E-3</v>
      </c>
      <c r="G617" s="202">
        <v>1.9350000000000001</v>
      </c>
      <c r="H617" s="203">
        <v>1.5</v>
      </c>
      <c r="I617" s="202">
        <v>0</v>
      </c>
      <c r="J617" s="250">
        <f>'.'!H614</f>
        <v>2.7100000000000002E-3</v>
      </c>
      <c r="K617" s="205" t="e">
        <f>IF(#REF!&gt;0,#REF!,0)</f>
        <v>#REF!</v>
      </c>
      <c r="L617" s="205" t="e">
        <f>IF(K617&gt;0,1,0)</f>
        <v>#REF!</v>
      </c>
      <c r="M617" s="205" t="e">
        <f>IF(#REF!&gt;0,#REF!,0)</f>
        <v>#REF!</v>
      </c>
      <c r="N617" s="205" t="e">
        <f>IF(M617&gt;0,1,0)</f>
        <v>#REF!</v>
      </c>
      <c r="O617" s="212">
        <f t="shared" si="299"/>
        <v>7.899999999999999E-4</v>
      </c>
      <c r="P617" s="206"/>
    </row>
    <row r="618" spans="1:16" ht="12.75" x14ac:dyDescent="0.2">
      <c r="A618" s="224" t="s">
        <v>426</v>
      </c>
      <c r="B618" s="200" t="str">
        <f>IF(D618+G618&gt;0,B617,"")</f>
        <v>Вельск, ул.Дзержинского-58</v>
      </c>
      <c r="C618" s="203" t="str">
        <f>IF(G618+I618&gt;0,C617,"")</f>
        <v/>
      </c>
      <c r="D618" s="204">
        <v>6</v>
      </c>
      <c r="E618" s="210">
        <v>0</v>
      </c>
      <c r="F618" s="248">
        <f>'.'!AY615</f>
        <v>0</v>
      </c>
      <c r="G618" s="202">
        <v>0</v>
      </c>
      <c r="H618" s="203">
        <v>1.1000000000000001</v>
      </c>
      <c r="I618" s="202">
        <v>0</v>
      </c>
      <c r="J618" s="250">
        <f>'.'!H615</f>
        <v>0</v>
      </c>
      <c r="K618" s="205" t="e">
        <f>IF(#REF!&gt;0,#REF!,0)</f>
        <v>#REF!</v>
      </c>
      <c r="L618" s="205" t="e">
        <f t="shared" ref="L618:L620" si="310">IF(K618&gt;0,1,0)</f>
        <v>#REF!</v>
      </c>
      <c r="M618" s="205" t="e">
        <f>IF(#REF!&gt;0,#REF!,0)</f>
        <v>#REF!</v>
      </c>
      <c r="N618" s="205" t="e">
        <f t="shared" ref="N618:N620" si="311">IF(M618&gt;0,1,0)</f>
        <v>#REF!</v>
      </c>
      <c r="O618" s="212">
        <f t="shared" si="299"/>
        <v>0</v>
      </c>
      <c r="P618" s="206"/>
    </row>
    <row r="619" spans="1:16" ht="12.75" x14ac:dyDescent="0.2">
      <c r="A619" s="224" t="s">
        <v>426</v>
      </c>
      <c r="B619" s="200" t="str">
        <f>IF(D619+G619&gt;0,B617,"")</f>
        <v>Вельск, ул.Дзержинского-58</v>
      </c>
      <c r="C619" s="203" t="str">
        <f>IF(G619+I619&gt;0,C617,"")</f>
        <v/>
      </c>
      <c r="D619" s="204">
        <f>D618</f>
        <v>6</v>
      </c>
      <c r="E619" s="210">
        <v>0</v>
      </c>
      <c r="F619" s="248">
        <f>'.'!AY616</f>
        <v>0</v>
      </c>
      <c r="G619" s="202">
        <v>0</v>
      </c>
      <c r="H619" s="203">
        <v>1.5</v>
      </c>
      <c r="I619" s="202">
        <v>0</v>
      </c>
      <c r="J619" s="250">
        <f>'.'!H616</f>
        <v>0</v>
      </c>
      <c r="K619" s="205" t="e">
        <f>IF(#REF!&gt;0,#REF!,0)</f>
        <v>#REF!</v>
      </c>
      <c r="L619" s="205" t="e">
        <f t="shared" si="310"/>
        <v>#REF!</v>
      </c>
      <c r="M619" s="205" t="e">
        <f>IF(#REF!&gt;0,#REF!,0)</f>
        <v>#REF!</v>
      </c>
      <c r="N619" s="205" t="e">
        <f t="shared" si="311"/>
        <v>#REF!</v>
      </c>
      <c r="O619" s="212">
        <f t="shared" si="299"/>
        <v>0</v>
      </c>
      <c r="P619" s="206"/>
    </row>
    <row r="620" spans="1:16" ht="12.75" x14ac:dyDescent="0.2">
      <c r="A620" s="224" t="s">
        <v>426</v>
      </c>
      <c r="B620" s="200" t="str">
        <f>IF(D620+G620&gt;0,B617,"")</f>
        <v>Вельск, ул.Дзержинского-58</v>
      </c>
      <c r="C620" s="203" t="str">
        <f>IF(G620+I620&gt;0,C617,"")</f>
        <v/>
      </c>
      <c r="D620" s="204">
        <f>D618</f>
        <v>6</v>
      </c>
      <c r="E620" s="210">
        <v>0</v>
      </c>
      <c r="F620" s="248">
        <f>'.'!AY617</f>
        <v>0</v>
      </c>
      <c r="G620" s="202">
        <v>0</v>
      </c>
      <c r="H620" s="203">
        <v>1.1000000000000001</v>
      </c>
      <c r="I620" s="202">
        <v>0</v>
      </c>
      <c r="J620" s="250">
        <f>'.'!H617</f>
        <v>0</v>
      </c>
      <c r="K620" s="205" t="e">
        <f>IF(#REF!&gt;0,#REF!,0)</f>
        <v>#REF!</v>
      </c>
      <c r="L620" s="205" t="e">
        <f t="shared" si="310"/>
        <v>#REF!</v>
      </c>
      <c r="M620" s="205" t="e">
        <f>IF(#REF!&gt;0,#REF!,0)</f>
        <v>#REF!</v>
      </c>
      <c r="N620" s="205" t="e">
        <f t="shared" si="311"/>
        <v>#REF!</v>
      </c>
      <c r="O620" s="212">
        <f t="shared" si="299"/>
        <v>0</v>
      </c>
      <c r="P620" s="206"/>
    </row>
    <row r="621" spans="1:16" ht="12.75" x14ac:dyDescent="0.2">
      <c r="A621" s="224" t="s">
        <v>426</v>
      </c>
      <c r="B621" s="200" t="s">
        <v>336</v>
      </c>
      <c r="C621" s="203" t="s">
        <v>333</v>
      </c>
      <c r="D621" s="204">
        <f>D622</f>
        <v>6</v>
      </c>
      <c r="E621" s="210">
        <v>1.9</v>
      </c>
      <c r="F621" s="248">
        <f>'.'!AY618</f>
        <v>2.3E-3</v>
      </c>
      <c r="G621" s="202">
        <v>0.76900000000000002</v>
      </c>
      <c r="H621" s="203">
        <v>1.5</v>
      </c>
      <c r="I621" s="202">
        <v>0</v>
      </c>
      <c r="J621" s="250">
        <f>'.'!H618</f>
        <v>1.835E-3</v>
      </c>
      <c r="K621" s="205" t="e">
        <f>IF(#REF!&gt;0,#REF!,0)</f>
        <v>#REF!</v>
      </c>
      <c r="L621" s="205" t="e">
        <f>IF(K621&gt;0,1,0)</f>
        <v>#REF!</v>
      </c>
      <c r="M621" s="205" t="e">
        <f>IF(#REF!&gt;0,#REF!,0)</f>
        <v>#REF!</v>
      </c>
      <c r="N621" s="205" t="e">
        <f>IF(M621&gt;0,1,0)</f>
        <v>#REF!</v>
      </c>
      <c r="O621" s="212">
        <f t="shared" si="299"/>
        <v>4.6499999999999992E-4</v>
      </c>
      <c r="P621" s="206"/>
    </row>
    <row r="622" spans="1:16" ht="12.75" x14ac:dyDescent="0.2">
      <c r="A622" s="224" t="s">
        <v>426</v>
      </c>
      <c r="B622" s="200" t="str">
        <f>IF(D622+G622&gt;0,B621,"")</f>
        <v>Вельск, ул.Привокзальная-10</v>
      </c>
      <c r="C622" s="203" t="str">
        <f>IF(G622+I622&gt;0,C621,"")</f>
        <v/>
      </c>
      <c r="D622" s="204">
        <v>6</v>
      </c>
      <c r="E622" s="210">
        <v>0</v>
      </c>
      <c r="F622" s="248">
        <f>'.'!AY619</f>
        <v>0</v>
      </c>
      <c r="G622" s="202">
        <v>0</v>
      </c>
      <c r="H622" s="203">
        <v>1.1000000000000001</v>
      </c>
      <c r="I622" s="202">
        <v>0</v>
      </c>
      <c r="J622" s="250">
        <f>'.'!H619</f>
        <v>0</v>
      </c>
      <c r="K622" s="205" t="e">
        <f>IF(#REF!&gt;0,#REF!,0)</f>
        <v>#REF!</v>
      </c>
      <c r="L622" s="205" t="e">
        <f t="shared" ref="L622:L624" si="312">IF(K622&gt;0,1,0)</f>
        <v>#REF!</v>
      </c>
      <c r="M622" s="205" t="e">
        <f>IF(#REF!&gt;0,#REF!,0)</f>
        <v>#REF!</v>
      </c>
      <c r="N622" s="205" t="e">
        <f t="shared" ref="N622:N624" si="313">IF(M622&gt;0,1,0)</f>
        <v>#REF!</v>
      </c>
      <c r="O622" s="212">
        <f t="shared" si="299"/>
        <v>0</v>
      </c>
      <c r="P622" s="206"/>
    </row>
    <row r="623" spans="1:16" ht="12.75" x14ac:dyDescent="0.2">
      <c r="A623" s="224" t="s">
        <v>426</v>
      </c>
      <c r="B623" s="200" t="str">
        <f>IF(D623+G623&gt;0,B621,"")</f>
        <v>Вельск, ул.Привокзальная-10</v>
      </c>
      <c r="C623" s="203" t="str">
        <f>IF(G623+I623&gt;0,C621,"")</f>
        <v/>
      </c>
      <c r="D623" s="204">
        <f>D622</f>
        <v>6</v>
      </c>
      <c r="E623" s="210">
        <v>0</v>
      </c>
      <c r="F623" s="248">
        <f>'.'!AY620</f>
        <v>0</v>
      </c>
      <c r="G623" s="202">
        <v>0</v>
      </c>
      <c r="H623" s="203">
        <v>1.5</v>
      </c>
      <c r="I623" s="202">
        <v>0</v>
      </c>
      <c r="J623" s="250">
        <f>'.'!H620</f>
        <v>0</v>
      </c>
      <c r="K623" s="205" t="e">
        <f>IF(#REF!&gt;0,#REF!,0)</f>
        <v>#REF!</v>
      </c>
      <c r="L623" s="205" t="e">
        <f t="shared" si="312"/>
        <v>#REF!</v>
      </c>
      <c r="M623" s="205" t="e">
        <f>IF(#REF!&gt;0,#REF!,0)</f>
        <v>#REF!</v>
      </c>
      <c r="N623" s="205" t="e">
        <f t="shared" si="313"/>
        <v>#REF!</v>
      </c>
      <c r="O623" s="212">
        <f t="shared" si="299"/>
        <v>0</v>
      </c>
      <c r="P623" s="206"/>
    </row>
    <row r="624" spans="1:16" ht="12.75" x14ac:dyDescent="0.2">
      <c r="A624" s="224" t="s">
        <v>426</v>
      </c>
      <c r="B624" s="200" t="str">
        <f>IF(D624+G624&gt;0,B621,"")</f>
        <v>Вельск, ул.Привокзальная-10</v>
      </c>
      <c r="C624" s="203" t="str">
        <f>IF(G624+I624&gt;0,C621,"")</f>
        <v/>
      </c>
      <c r="D624" s="204">
        <f>D622</f>
        <v>6</v>
      </c>
      <c r="E624" s="210">
        <v>0</v>
      </c>
      <c r="F624" s="248">
        <f>'.'!AY621</f>
        <v>0</v>
      </c>
      <c r="G624" s="202">
        <v>0</v>
      </c>
      <c r="H624" s="203">
        <v>1.1000000000000001</v>
      </c>
      <c r="I624" s="202">
        <v>0</v>
      </c>
      <c r="J624" s="250">
        <f>'.'!H621</f>
        <v>0</v>
      </c>
      <c r="K624" s="205" t="e">
        <f>IF(#REF!&gt;0,#REF!,0)</f>
        <v>#REF!</v>
      </c>
      <c r="L624" s="205" t="e">
        <f t="shared" si="312"/>
        <v>#REF!</v>
      </c>
      <c r="M624" s="205" t="e">
        <f>IF(#REF!&gt;0,#REF!,0)</f>
        <v>#REF!</v>
      </c>
      <c r="N624" s="205" t="e">
        <f t="shared" si="313"/>
        <v>#REF!</v>
      </c>
      <c r="O624" s="212">
        <f t="shared" si="299"/>
        <v>0</v>
      </c>
      <c r="P624" s="206"/>
    </row>
    <row r="625" spans="1:16" ht="12.75" x14ac:dyDescent="0.2">
      <c r="A625" s="224" t="s">
        <v>426</v>
      </c>
      <c r="B625" s="200" t="s">
        <v>46</v>
      </c>
      <c r="C625" s="203" t="s">
        <v>337</v>
      </c>
      <c r="D625" s="204">
        <f>D626</f>
        <v>6</v>
      </c>
      <c r="E625" s="210">
        <v>6.1</v>
      </c>
      <c r="F625" s="248">
        <f>'.'!AY622</f>
        <v>8.4000000000000012E-3</v>
      </c>
      <c r="G625" s="202">
        <v>0.31</v>
      </c>
      <c r="H625" s="203">
        <v>1.5</v>
      </c>
      <c r="I625" s="202">
        <v>0</v>
      </c>
      <c r="J625" s="250">
        <f>'.'!H622</f>
        <v>5.0000000000000001E-4</v>
      </c>
      <c r="K625" s="205" t="e">
        <f>IF(#REF!&gt;0,#REF!,0)</f>
        <v>#REF!</v>
      </c>
      <c r="L625" s="205" t="e">
        <f>IF(K625&gt;0,1,0)</f>
        <v>#REF!</v>
      </c>
      <c r="M625" s="205" t="e">
        <f>IF(#REF!&gt;0,#REF!,0)</f>
        <v>#REF!</v>
      </c>
      <c r="N625" s="205" t="e">
        <f>IF(M625&gt;0,1,0)</f>
        <v>#REF!</v>
      </c>
      <c r="O625" s="212">
        <f t="shared" si="299"/>
        <v>7.9000000000000008E-3</v>
      </c>
      <c r="P625" s="206"/>
    </row>
    <row r="626" spans="1:16" ht="12.75" x14ac:dyDescent="0.2">
      <c r="A626" s="224" t="s">
        <v>426</v>
      </c>
      <c r="B626" s="200" t="str">
        <f>IF(D626+G626&gt;0,B625,"")</f>
        <v/>
      </c>
      <c r="C626" s="203" t="str">
        <f>IF(G626+I626&gt;0,C625,"")</f>
        <v/>
      </c>
      <c r="D626" s="204">
        <v>6</v>
      </c>
      <c r="E626" s="210">
        <v>0</v>
      </c>
      <c r="F626" s="248">
        <f>'.'!AY623</f>
        <v>0</v>
      </c>
      <c r="G626" s="202">
        <v>0</v>
      </c>
      <c r="H626" s="203">
        <v>1.1000000000000001</v>
      </c>
      <c r="I626" s="202">
        <v>0</v>
      </c>
      <c r="J626" s="250">
        <f>'.'!H623</f>
        <v>0</v>
      </c>
      <c r="K626" s="205" t="e">
        <f>IF(#REF!&gt;0,#REF!,0)</f>
        <v>#REF!</v>
      </c>
      <c r="L626" s="205" t="e">
        <f t="shared" ref="L626:L628" si="314">IF(K626&gt;0,1,0)</f>
        <v>#REF!</v>
      </c>
      <c r="M626" s="205" t="e">
        <f>IF(#REF!&gt;0,#REF!,0)</f>
        <v>#REF!</v>
      </c>
      <c r="N626" s="205" t="e">
        <f t="shared" ref="N626:N628" si="315">IF(M626&gt;0,1,0)</f>
        <v>#REF!</v>
      </c>
      <c r="O626" s="212">
        <f t="shared" si="299"/>
        <v>0</v>
      </c>
      <c r="P626" s="206"/>
    </row>
    <row r="627" spans="1:16" ht="12.75" x14ac:dyDescent="0.2">
      <c r="A627" s="224" t="s">
        <v>426</v>
      </c>
      <c r="B627" s="200" t="str">
        <f>IF(D627+G627&gt;0,B625,"")</f>
        <v/>
      </c>
      <c r="C627" s="203" t="str">
        <f>IF(G627+I627&gt;0,C625,"")</f>
        <v/>
      </c>
      <c r="D627" s="204">
        <f>D626</f>
        <v>6</v>
      </c>
      <c r="E627" s="210">
        <v>0</v>
      </c>
      <c r="F627" s="248">
        <f>'.'!AY624</f>
        <v>0</v>
      </c>
      <c r="G627" s="202">
        <v>0</v>
      </c>
      <c r="H627" s="203">
        <v>1.5</v>
      </c>
      <c r="I627" s="202">
        <v>0</v>
      </c>
      <c r="J627" s="250">
        <f>'.'!H624</f>
        <v>0</v>
      </c>
      <c r="K627" s="205" t="e">
        <f>IF(#REF!&gt;0,#REF!,0)</f>
        <v>#REF!</v>
      </c>
      <c r="L627" s="205" t="e">
        <f t="shared" si="314"/>
        <v>#REF!</v>
      </c>
      <c r="M627" s="205" t="e">
        <f>IF(#REF!&gt;0,#REF!,0)</f>
        <v>#REF!</v>
      </c>
      <c r="N627" s="205" t="e">
        <f t="shared" si="315"/>
        <v>#REF!</v>
      </c>
      <c r="O627" s="212">
        <f t="shared" si="299"/>
        <v>0</v>
      </c>
      <c r="P627" s="206"/>
    </row>
    <row r="628" spans="1:16" ht="12.75" x14ac:dyDescent="0.2">
      <c r="A628" s="224" t="s">
        <v>426</v>
      </c>
      <c r="B628" s="200" t="str">
        <f>IF(D628+G628&gt;0,B625,"")</f>
        <v/>
      </c>
      <c r="C628" s="203" t="str">
        <f>IF(G628+I628&gt;0,C625,"")</f>
        <v/>
      </c>
      <c r="D628" s="204">
        <f>D626</f>
        <v>6</v>
      </c>
      <c r="E628" s="210">
        <v>0</v>
      </c>
      <c r="F628" s="248">
        <f>'.'!AY625</f>
        <v>0</v>
      </c>
      <c r="G628" s="202">
        <v>0</v>
      </c>
      <c r="H628" s="203">
        <v>1.1000000000000001</v>
      </c>
      <c r="I628" s="202">
        <v>0</v>
      </c>
      <c r="J628" s="250">
        <f>'.'!H625</f>
        <v>0</v>
      </c>
      <c r="K628" s="205" t="e">
        <f>IF(#REF!&gt;0,#REF!,0)</f>
        <v>#REF!</v>
      </c>
      <c r="L628" s="205" t="e">
        <f t="shared" si="314"/>
        <v>#REF!</v>
      </c>
      <c r="M628" s="205" t="e">
        <f>IF(#REF!&gt;0,#REF!,0)</f>
        <v>#REF!</v>
      </c>
      <c r="N628" s="205" t="e">
        <f t="shared" si="315"/>
        <v>#REF!</v>
      </c>
      <c r="O628" s="212">
        <f t="shared" si="299"/>
        <v>0</v>
      </c>
      <c r="P628" s="206"/>
    </row>
    <row r="629" spans="1:16" ht="12.75" x14ac:dyDescent="0.2">
      <c r="A629" s="224" t="s">
        <v>426</v>
      </c>
      <c r="B629" s="200" t="s">
        <v>46</v>
      </c>
      <c r="C629" s="203" t="s">
        <v>339</v>
      </c>
      <c r="D629" s="204">
        <f>D630</f>
        <v>7</v>
      </c>
      <c r="E629" s="210">
        <v>0.6</v>
      </c>
      <c r="F629" s="248">
        <f>'.'!AY626</f>
        <v>6.9999999999999999E-4</v>
      </c>
      <c r="G629" s="202">
        <v>0.41599999999999998</v>
      </c>
      <c r="H629" s="203">
        <v>1.5</v>
      </c>
      <c r="I629" s="202">
        <v>0</v>
      </c>
      <c r="J629" s="250">
        <f>'.'!H626</f>
        <v>6.4700000000000001E-4</v>
      </c>
      <c r="K629" s="205" t="e">
        <f>IF(#REF!&gt;0,#REF!,0)</f>
        <v>#REF!</v>
      </c>
      <c r="L629" s="205" t="e">
        <f>IF(K629&gt;0,1,0)</f>
        <v>#REF!</v>
      </c>
      <c r="M629" s="205" t="e">
        <f>IF(#REF!&gt;0,#REF!,0)</f>
        <v>#REF!</v>
      </c>
      <c r="N629" s="205" t="e">
        <f>IF(M629&gt;0,1,0)</f>
        <v>#REF!</v>
      </c>
      <c r="O629" s="212">
        <f t="shared" si="299"/>
        <v>5.2999999999999987E-5</v>
      </c>
      <c r="P629" s="206"/>
    </row>
    <row r="630" spans="1:16" ht="12.75" x14ac:dyDescent="0.2">
      <c r="A630" s="224" t="s">
        <v>426</v>
      </c>
      <c r="B630" s="200" t="str">
        <f>IF(D630+G630&gt;0,B629,"")</f>
        <v/>
      </c>
      <c r="C630" s="203" t="str">
        <f>IF(G630+I630&gt;0,C629,"")</f>
        <v/>
      </c>
      <c r="D630" s="204">
        <v>7</v>
      </c>
      <c r="E630" s="210">
        <v>0</v>
      </c>
      <c r="F630" s="248">
        <f>'.'!AY627</f>
        <v>0</v>
      </c>
      <c r="G630" s="202">
        <v>0</v>
      </c>
      <c r="H630" s="203">
        <v>1.1000000000000001</v>
      </c>
      <c r="I630" s="202">
        <v>0</v>
      </c>
      <c r="J630" s="250">
        <f>'.'!H627</f>
        <v>0</v>
      </c>
      <c r="K630" s="205" t="e">
        <f>IF(#REF!&gt;0,#REF!,0)</f>
        <v>#REF!</v>
      </c>
      <c r="L630" s="205" t="e">
        <f t="shared" ref="L630:L632" si="316">IF(K630&gt;0,1,0)</f>
        <v>#REF!</v>
      </c>
      <c r="M630" s="205" t="e">
        <f>IF(#REF!&gt;0,#REF!,0)</f>
        <v>#REF!</v>
      </c>
      <c r="N630" s="205" t="e">
        <f t="shared" ref="N630:N632" si="317">IF(M630&gt;0,1,0)</f>
        <v>#REF!</v>
      </c>
      <c r="O630" s="212">
        <f t="shared" si="299"/>
        <v>0</v>
      </c>
      <c r="P630" s="206"/>
    </row>
    <row r="631" spans="1:16" ht="12.75" x14ac:dyDescent="0.2">
      <c r="A631" s="224" t="s">
        <v>426</v>
      </c>
      <c r="B631" s="200" t="str">
        <f>IF(D631+G631&gt;0,B629,"")</f>
        <v/>
      </c>
      <c r="C631" s="203" t="str">
        <f>IF(G631+I631&gt;0,C629,"")</f>
        <v/>
      </c>
      <c r="D631" s="204">
        <f>D630</f>
        <v>7</v>
      </c>
      <c r="E631" s="210">
        <v>0</v>
      </c>
      <c r="F631" s="248">
        <f>'.'!AY628</f>
        <v>0</v>
      </c>
      <c r="G631" s="202">
        <v>0</v>
      </c>
      <c r="H631" s="203">
        <v>1.5</v>
      </c>
      <c r="I631" s="202">
        <v>0</v>
      </c>
      <c r="J631" s="250">
        <f>'.'!H628</f>
        <v>0</v>
      </c>
      <c r="K631" s="205" t="e">
        <f>IF(#REF!&gt;0,#REF!,0)</f>
        <v>#REF!</v>
      </c>
      <c r="L631" s="205" t="e">
        <f t="shared" si="316"/>
        <v>#REF!</v>
      </c>
      <c r="M631" s="205" t="e">
        <f>IF(#REF!&gt;0,#REF!,0)</f>
        <v>#REF!</v>
      </c>
      <c r="N631" s="205" t="e">
        <f t="shared" si="317"/>
        <v>#REF!</v>
      </c>
      <c r="O631" s="212">
        <f t="shared" si="299"/>
        <v>0</v>
      </c>
      <c r="P631" s="206"/>
    </row>
    <row r="632" spans="1:16" ht="12.75" x14ac:dyDescent="0.2">
      <c r="A632" s="224" t="s">
        <v>426</v>
      </c>
      <c r="B632" s="200" t="str">
        <f>IF(D632+G632&gt;0,B629,"")</f>
        <v/>
      </c>
      <c r="C632" s="203" t="str">
        <f>IF(G632+I632&gt;0,C629,"")</f>
        <v/>
      </c>
      <c r="D632" s="204">
        <f>D630</f>
        <v>7</v>
      </c>
      <c r="E632" s="210">
        <v>0</v>
      </c>
      <c r="F632" s="248">
        <f>'.'!AY629</f>
        <v>0</v>
      </c>
      <c r="G632" s="202">
        <v>0</v>
      </c>
      <c r="H632" s="203">
        <v>1.1000000000000001</v>
      </c>
      <c r="I632" s="202">
        <v>0</v>
      </c>
      <c r="J632" s="250">
        <f>'.'!H629</f>
        <v>0</v>
      </c>
      <c r="K632" s="205" t="e">
        <f>IF(#REF!&gt;0,#REF!,0)</f>
        <v>#REF!</v>
      </c>
      <c r="L632" s="205" t="e">
        <f t="shared" si="316"/>
        <v>#REF!</v>
      </c>
      <c r="M632" s="205" t="e">
        <f>IF(#REF!&gt;0,#REF!,0)</f>
        <v>#REF!</v>
      </c>
      <c r="N632" s="205" t="e">
        <f t="shared" si="317"/>
        <v>#REF!</v>
      </c>
      <c r="O632" s="212">
        <f t="shared" si="299"/>
        <v>0</v>
      </c>
      <c r="P632" s="206"/>
    </row>
    <row r="633" spans="1:16" ht="12.75" x14ac:dyDescent="0.2">
      <c r="A633" s="224" t="s">
        <v>426</v>
      </c>
      <c r="B633" s="200" t="s">
        <v>46</v>
      </c>
      <c r="C633" s="203" t="s">
        <v>341</v>
      </c>
      <c r="D633" s="204">
        <f>D634</f>
        <v>6</v>
      </c>
      <c r="E633" s="210">
        <v>1</v>
      </c>
      <c r="F633" s="248">
        <f>'.'!AY630</f>
        <v>1.1000000000000001E-3</v>
      </c>
      <c r="G633" s="202">
        <v>1.0999999999999999</v>
      </c>
      <c r="H633" s="203">
        <v>1.5</v>
      </c>
      <c r="I633" s="202">
        <v>1.2</v>
      </c>
      <c r="J633" s="250">
        <f>'.'!H630</f>
        <v>2.5999999999999999E-3</v>
      </c>
      <c r="K633" s="205" t="e">
        <f>IF(#REF!&gt;0,#REF!,0)</f>
        <v>#REF!</v>
      </c>
      <c r="L633" s="205" t="e">
        <f>IF(K633&gt;0,1,0)</f>
        <v>#REF!</v>
      </c>
      <c r="M633" s="205" t="e">
        <f>IF(#REF!&gt;0,#REF!,0)</f>
        <v>#REF!</v>
      </c>
      <c r="N633" s="205" t="e">
        <f>IF(M633&gt;0,1,0)</f>
        <v>#REF!</v>
      </c>
      <c r="O633" s="212">
        <f t="shared" si="299"/>
        <v>-1.4999999999999998E-3</v>
      </c>
      <c r="P633" s="206"/>
    </row>
    <row r="634" spans="1:16" ht="12.75" x14ac:dyDescent="0.2">
      <c r="A634" s="224" t="s">
        <v>426</v>
      </c>
      <c r="B634" s="200" t="str">
        <f>IF(D634+G634&gt;0,B633,"")</f>
        <v/>
      </c>
      <c r="C634" s="203" t="str">
        <f>IF(G634+I634&gt;0,C633,"")</f>
        <v/>
      </c>
      <c r="D634" s="204">
        <v>6</v>
      </c>
      <c r="E634" s="210">
        <v>0</v>
      </c>
      <c r="F634" s="248">
        <f>'.'!AY631</f>
        <v>0</v>
      </c>
      <c r="G634" s="202">
        <v>0</v>
      </c>
      <c r="H634" s="203">
        <v>1.1000000000000001</v>
      </c>
      <c r="I634" s="202">
        <v>0</v>
      </c>
      <c r="J634" s="250">
        <f>'.'!H631</f>
        <v>0</v>
      </c>
      <c r="K634" s="205" t="e">
        <f>IF(#REF!&gt;0,#REF!,0)</f>
        <v>#REF!</v>
      </c>
      <c r="L634" s="205" t="e">
        <f t="shared" ref="L634:L636" si="318">IF(K634&gt;0,1,0)</f>
        <v>#REF!</v>
      </c>
      <c r="M634" s="205" t="e">
        <f>IF(#REF!&gt;0,#REF!,0)</f>
        <v>#REF!</v>
      </c>
      <c r="N634" s="205" t="e">
        <f t="shared" ref="N634:N636" si="319">IF(M634&gt;0,1,0)</f>
        <v>#REF!</v>
      </c>
      <c r="O634" s="212">
        <f t="shared" si="299"/>
        <v>0</v>
      </c>
      <c r="P634" s="206"/>
    </row>
    <row r="635" spans="1:16" ht="12.75" x14ac:dyDescent="0.2">
      <c r="A635" s="224" t="s">
        <v>426</v>
      </c>
      <c r="B635" s="200" t="str">
        <f>IF(D635+G635&gt;0,B633,"")</f>
        <v/>
      </c>
      <c r="C635" s="203" t="str">
        <f>IF(G635+I635&gt;0,C633,"")</f>
        <v/>
      </c>
      <c r="D635" s="204">
        <f>D634</f>
        <v>6</v>
      </c>
      <c r="E635" s="210">
        <v>0</v>
      </c>
      <c r="F635" s="248">
        <f>'.'!AY632</f>
        <v>0</v>
      </c>
      <c r="G635" s="202">
        <v>0</v>
      </c>
      <c r="H635" s="203">
        <v>1.5</v>
      </c>
      <c r="I635" s="202">
        <v>0</v>
      </c>
      <c r="J635" s="250">
        <f>'.'!H632</f>
        <v>0</v>
      </c>
      <c r="K635" s="205" t="e">
        <f>IF(#REF!&gt;0,#REF!,0)</f>
        <v>#REF!</v>
      </c>
      <c r="L635" s="205" t="e">
        <f t="shared" si="318"/>
        <v>#REF!</v>
      </c>
      <c r="M635" s="205" t="e">
        <f>IF(#REF!&gt;0,#REF!,0)</f>
        <v>#REF!</v>
      </c>
      <c r="N635" s="205" t="e">
        <f t="shared" si="319"/>
        <v>#REF!</v>
      </c>
      <c r="O635" s="212">
        <f t="shared" si="299"/>
        <v>0</v>
      </c>
      <c r="P635" s="206"/>
    </row>
    <row r="636" spans="1:16" ht="12.75" x14ac:dyDescent="0.2">
      <c r="A636" s="224" t="s">
        <v>426</v>
      </c>
      <c r="B636" s="200" t="str">
        <f>IF(D636+G636&gt;0,B633,"")</f>
        <v/>
      </c>
      <c r="C636" s="203" t="str">
        <f>IF(G636+I636&gt;0,C633,"")</f>
        <v/>
      </c>
      <c r="D636" s="204">
        <f>D634</f>
        <v>6</v>
      </c>
      <c r="E636" s="210">
        <v>0</v>
      </c>
      <c r="F636" s="248">
        <f>'.'!AY633</f>
        <v>0</v>
      </c>
      <c r="G636" s="202">
        <v>0</v>
      </c>
      <c r="H636" s="203">
        <v>1.1000000000000001</v>
      </c>
      <c r="I636" s="202">
        <v>0</v>
      </c>
      <c r="J636" s="250">
        <f>'.'!H633</f>
        <v>0</v>
      </c>
      <c r="K636" s="205" t="e">
        <f>IF(#REF!&gt;0,#REF!,0)</f>
        <v>#REF!</v>
      </c>
      <c r="L636" s="205" t="e">
        <f t="shared" si="318"/>
        <v>#REF!</v>
      </c>
      <c r="M636" s="205" t="e">
        <f>IF(#REF!&gt;0,#REF!,0)</f>
        <v>#REF!</v>
      </c>
      <c r="N636" s="205" t="e">
        <f t="shared" si="319"/>
        <v>#REF!</v>
      </c>
      <c r="O636" s="212">
        <f t="shared" si="299"/>
        <v>0</v>
      </c>
      <c r="P636" s="206"/>
    </row>
    <row r="637" spans="1:16" ht="12.75" x14ac:dyDescent="0.2">
      <c r="A637" s="224" t="s">
        <v>426</v>
      </c>
      <c r="B637" s="200" t="s">
        <v>46</v>
      </c>
      <c r="C637" s="203" t="s">
        <v>343</v>
      </c>
      <c r="D637" s="204">
        <f>D638</f>
        <v>6</v>
      </c>
      <c r="E637" s="210">
        <v>3</v>
      </c>
      <c r="F637" s="248">
        <f>'.'!AY634</f>
        <v>3.8E-3</v>
      </c>
      <c r="G637" s="202">
        <v>0.26500000000000001</v>
      </c>
      <c r="H637" s="203">
        <v>1.5</v>
      </c>
      <c r="I637" s="202">
        <v>0</v>
      </c>
      <c r="J637" s="250">
        <f>'.'!H634</f>
        <v>1.588E-3</v>
      </c>
      <c r="K637" s="205" t="e">
        <f>IF(#REF!&gt;0,#REF!,0)</f>
        <v>#REF!</v>
      </c>
      <c r="L637" s="205" t="e">
        <f>IF(K637&gt;0,1,0)</f>
        <v>#REF!</v>
      </c>
      <c r="M637" s="205" t="e">
        <f>IF(#REF!&gt;0,#REF!,0)</f>
        <v>#REF!</v>
      </c>
      <c r="N637" s="205" t="e">
        <f>IF(M637&gt;0,1,0)</f>
        <v>#REF!</v>
      </c>
      <c r="O637" s="212">
        <f t="shared" si="299"/>
        <v>2.212E-3</v>
      </c>
      <c r="P637" s="206"/>
    </row>
    <row r="638" spans="1:16" ht="12.75" x14ac:dyDescent="0.2">
      <c r="A638" s="224" t="s">
        <v>426</v>
      </c>
      <c r="B638" s="200" t="str">
        <f>IF(D638+G638&gt;0,B637,"")</f>
        <v/>
      </c>
      <c r="C638" s="203" t="str">
        <f>IF(G638+I638&gt;0,C637,"")</f>
        <v/>
      </c>
      <c r="D638" s="204">
        <v>6</v>
      </c>
      <c r="E638" s="210">
        <v>0</v>
      </c>
      <c r="F638" s="248">
        <f>'.'!AY635</f>
        <v>0</v>
      </c>
      <c r="G638" s="202">
        <v>0</v>
      </c>
      <c r="H638" s="203">
        <v>1.1000000000000001</v>
      </c>
      <c r="I638" s="202">
        <v>0</v>
      </c>
      <c r="J638" s="250">
        <f>'.'!H635</f>
        <v>0</v>
      </c>
      <c r="K638" s="205" t="e">
        <f>IF(#REF!&gt;0,#REF!,0)</f>
        <v>#REF!</v>
      </c>
      <c r="L638" s="205" t="e">
        <f t="shared" ref="L638:L640" si="320">IF(K638&gt;0,1,0)</f>
        <v>#REF!</v>
      </c>
      <c r="M638" s="205" t="e">
        <f>IF(#REF!&gt;0,#REF!,0)</f>
        <v>#REF!</v>
      </c>
      <c r="N638" s="205" t="e">
        <f t="shared" ref="N638:N640" si="321">IF(M638&gt;0,1,0)</f>
        <v>#REF!</v>
      </c>
      <c r="O638" s="212">
        <f t="shared" si="299"/>
        <v>0</v>
      </c>
      <c r="P638" s="206"/>
    </row>
    <row r="639" spans="1:16" ht="12.75" x14ac:dyDescent="0.2">
      <c r="A639" s="224" t="s">
        <v>426</v>
      </c>
      <c r="B639" s="200" t="str">
        <f>IF(D639+G639&gt;0,B637,"")</f>
        <v/>
      </c>
      <c r="C639" s="203" t="str">
        <f>IF(G639+I639&gt;0,C637,"")</f>
        <v/>
      </c>
      <c r="D639" s="204">
        <f>D638</f>
        <v>6</v>
      </c>
      <c r="E639" s="210">
        <v>0</v>
      </c>
      <c r="F639" s="248">
        <f>'.'!AY636</f>
        <v>0</v>
      </c>
      <c r="G639" s="202">
        <v>0</v>
      </c>
      <c r="H639" s="203">
        <v>1.5</v>
      </c>
      <c r="I639" s="202">
        <v>0</v>
      </c>
      <c r="J639" s="250">
        <f>'.'!H636</f>
        <v>0</v>
      </c>
      <c r="K639" s="205" t="e">
        <f>IF(#REF!&gt;0,#REF!,0)</f>
        <v>#REF!</v>
      </c>
      <c r="L639" s="205" t="e">
        <f t="shared" si="320"/>
        <v>#REF!</v>
      </c>
      <c r="M639" s="205" t="e">
        <f>IF(#REF!&gt;0,#REF!,0)</f>
        <v>#REF!</v>
      </c>
      <c r="N639" s="205" t="e">
        <f t="shared" si="321"/>
        <v>#REF!</v>
      </c>
      <c r="O639" s="212">
        <f t="shared" si="299"/>
        <v>0</v>
      </c>
      <c r="P639" s="206"/>
    </row>
    <row r="640" spans="1:16" ht="12.75" x14ac:dyDescent="0.2">
      <c r="A640" s="224" t="s">
        <v>426</v>
      </c>
      <c r="B640" s="200" t="str">
        <f>IF(D640+G640&gt;0,B637,"")</f>
        <v/>
      </c>
      <c r="C640" s="203" t="str">
        <f>IF(G640+I640&gt;0,C637,"")</f>
        <v/>
      </c>
      <c r="D640" s="204">
        <f>D638</f>
        <v>6</v>
      </c>
      <c r="E640" s="210">
        <v>0</v>
      </c>
      <c r="F640" s="248">
        <f>'.'!AY637</f>
        <v>0</v>
      </c>
      <c r="G640" s="202">
        <v>0</v>
      </c>
      <c r="H640" s="203">
        <v>1.1000000000000001</v>
      </c>
      <c r="I640" s="202">
        <v>0</v>
      </c>
      <c r="J640" s="250">
        <f>'.'!H637</f>
        <v>0</v>
      </c>
      <c r="K640" s="205" t="e">
        <f>IF(#REF!&gt;0,#REF!,0)</f>
        <v>#REF!</v>
      </c>
      <c r="L640" s="205" t="e">
        <f t="shared" si="320"/>
        <v>#REF!</v>
      </c>
      <c r="M640" s="205" t="e">
        <f>IF(#REF!&gt;0,#REF!,0)</f>
        <v>#REF!</v>
      </c>
      <c r="N640" s="205" t="e">
        <f t="shared" si="321"/>
        <v>#REF!</v>
      </c>
      <c r="O640" s="212">
        <f t="shared" si="299"/>
        <v>0</v>
      </c>
      <c r="P640" s="206"/>
    </row>
    <row r="641" spans="1:16" ht="12.75" x14ac:dyDescent="0.2">
      <c r="A641" s="224" t="s">
        <v>426</v>
      </c>
      <c r="B641" s="200" t="s">
        <v>346</v>
      </c>
      <c r="C641" s="203" t="s">
        <v>345</v>
      </c>
      <c r="D641" s="204">
        <f>D642</f>
        <v>6</v>
      </c>
      <c r="E641" s="210">
        <v>2.2000000000000002</v>
      </c>
      <c r="F641" s="248">
        <f>'.'!AY638</f>
        <v>3.7000000000000002E-3</v>
      </c>
      <c r="G641" s="202">
        <v>1.131</v>
      </c>
      <c r="H641" s="203">
        <v>1.5</v>
      </c>
      <c r="I641" s="202">
        <v>0</v>
      </c>
      <c r="J641" s="250">
        <f>'.'!H638</f>
        <v>2.0929999999999998E-3</v>
      </c>
      <c r="K641" s="205" t="e">
        <f>IF(#REF!&gt;0,#REF!,0)</f>
        <v>#REF!</v>
      </c>
      <c r="L641" s="205" t="e">
        <f>IF(K641&gt;0,1,0)</f>
        <v>#REF!</v>
      </c>
      <c r="M641" s="205" t="e">
        <f>IF(#REF!&gt;0,#REF!,0)</f>
        <v>#REF!</v>
      </c>
      <c r="N641" s="205" t="e">
        <f>IF(M641&gt;0,1,0)</f>
        <v>#REF!</v>
      </c>
      <c r="O641" s="212">
        <f t="shared" si="299"/>
        <v>1.6070000000000004E-3</v>
      </c>
      <c r="P641" s="206"/>
    </row>
    <row r="642" spans="1:16" ht="12.75" x14ac:dyDescent="0.2">
      <c r="A642" s="224" t="s">
        <v>426</v>
      </c>
      <c r="B642" s="200" t="str">
        <f>IF(D642+G642&gt;0,B641,"")</f>
        <v>Вельск, ул.Тракторная-18А (гараж)</v>
      </c>
      <c r="C642" s="203" t="str">
        <f>IF(G642+I642&gt;0,C641,"")</f>
        <v/>
      </c>
      <c r="D642" s="204">
        <v>6</v>
      </c>
      <c r="E642" s="210">
        <v>0</v>
      </c>
      <c r="F642" s="248">
        <f>'.'!AY639</f>
        <v>0</v>
      </c>
      <c r="G642" s="202">
        <v>0</v>
      </c>
      <c r="H642" s="203">
        <v>1.1000000000000001</v>
      </c>
      <c r="I642" s="202">
        <v>0</v>
      </c>
      <c r="J642" s="250">
        <f>'.'!H639</f>
        <v>0</v>
      </c>
      <c r="K642" s="205" t="e">
        <f>IF(#REF!&gt;0,#REF!,0)</f>
        <v>#REF!</v>
      </c>
      <c r="L642" s="205" t="e">
        <f t="shared" ref="L642:L644" si="322">IF(K642&gt;0,1,0)</f>
        <v>#REF!</v>
      </c>
      <c r="M642" s="205" t="e">
        <f>IF(#REF!&gt;0,#REF!,0)</f>
        <v>#REF!</v>
      </c>
      <c r="N642" s="205" t="e">
        <f t="shared" ref="N642:N644" si="323">IF(M642&gt;0,1,0)</f>
        <v>#REF!</v>
      </c>
      <c r="O642" s="212">
        <f t="shared" si="299"/>
        <v>0</v>
      </c>
      <c r="P642" s="206"/>
    </row>
    <row r="643" spans="1:16" ht="12.75" x14ac:dyDescent="0.2">
      <c r="A643" s="224" t="s">
        <v>426</v>
      </c>
      <c r="B643" s="200" t="str">
        <f>IF(D643+G643&gt;0,B641,"")</f>
        <v>Вельск, ул.Тракторная-18А (гараж)</v>
      </c>
      <c r="C643" s="203" t="str">
        <f>IF(G643+I643&gt;0,C641,"")</f>
        <v/>
      </c>
      <c r="D643" s="204">
        <f>D642</f>
        <v>6</v>
      </c>
      <c r="E643" s="210">
        <v>0</v>
      </c>
      <c r="F643" s="248">
        <f>'.'!AY640</f>
        <v>0</v>
      </c>
      <c r="G643" s="202">
        <v>0</v>
      </c>
      <c r="H643" s="203">
        <v>1.5</v>
      </c>
      <c r="I643" s="202">
        <v>0</v>
      </c>
      <c r="J643" s="250">
        <f>'.'!H640</f>
        <v>0</v>
      </c>
      <c r="K643" s="205" t="e">
        <f>IF(#REF!&gt;0,#REF!,0)</f>
        <v>#REF!</v>
      </c>
      <c r="L643" s="205" t="e">
        <f t="shared" si="322"/>
        <v>#REF!</v>
      </c>
      <c r="M643" s="205" t="e">
        <f>IF(#REF!&gt;0,#REF!,0)</f>
        <v>#REF!</v>
      </c>
      <c r="N643" s="205" t="e">
        <f t="shared" si="323"/>
        <v>#REF!</v>
      </c>
      <c r="O643" s="212">
        <f t="shared" si="299"/>
        <v>0</v>
      </c>
      <c r="P643" s="206"/>
    </row>
    <row r="644" spans="1:16" ht="12.75" x14ac:dyDescent="0.2">
      <c r="A644" s="224" t="s">
        <v>426</v>
      </c>
      <c r="B644" s="200" t="str">
        <f>IF(D644+G644&gt;0,B641,"")</f>
        <v>Вельск, ул.Тракторная-18А (гараж)</v>
      </c>
      <c r="C644" s="203" t="str">
        <f>IF(G644+I644&gt;0,C641,"")</f>
        <v/>
      </c>
      <c r="D644" s="204">
        <f>D642</f>
        <v>6</v>
      </c>
      <c r="E644" s="210">
        <v>0</v>
      </c>
      <c r="F644" s="248">
        <f>'.'!AY641</f>
        <v>0</v>
      </c>
      <c r="G644" s="202">
        <v>0</v>
      </c>
      <c r="H644" s="203">
        <v>1.1000000000000001</v>
      </c>
      <c r="I644" s="202">
        <v>0</v>
      </c>
      <c r="J644" s="250">
        <f>'.'!H641</f>
        <v>0</v>
      </c>
      <c r="K644" s="205" t="e">
        <f>IF(#REF!&gt;0,#REF!,0)</f>
        <v>#REF!</v>
      </c>
      <c r="L644" s="205" t="e">
        <f t="shared" si="322"/>
        <v>#REF!</v>
      </c>
      <c r="M644" s="205" t="e">
        <f>IF(#REF!&gt;0,#REF!,0)</f>
        <v>#REF!</v>
      </c>
      <c r="N644" s="205" t="e">
        <f t="shared" si="323"/>
        <v>#REF!</v>
      </c>
      <c r="O644" s="212">
        <f t="shared" si="299"/>
        <v>0</v>
      </c>
      <c r="P644" s="206"/>
    </row>
    <row r="645" spans="1:16" ht="12.75" x14ac:dyDescent="0.2">
      <c r="A645" s="224" t="s">
        <v>426</v>
      </c>
      <c r="B645" s="200" t="s">
        <v>348</v>
      </c>
      <c r="C645" s="203" t="s">
        <v>345</v>
      </c>
      <c r="D645" s="204">
        <f>D646</f>
        <v>6</v>
      </c>
      <c r="E645" s="210">
        <v>1.2</v>
      </c>
      <c r="F645" s="248">
        <f>'.'!AY642</f>
        <v>1.5E-3</v>
      </c>
      <c r="G645" s="202">
        <v>0.88400000000000001</v>
      </c>
      <c r="H645" s="203">
        <v>1.5</v>
      </c>
      <c r="I645" s="202">
        <v>0</v>
      </c>
      <c r="J645" s="250">
        <f>'.'!H642</f>
        <v>1.3680000000000001E-3</v>
      </c>
      <c r="K645" s="205" t="e">
        <f>IF(#REF!&gt;0,#REF!,0)</f>
        <v>#REF!</v>
      </c>
      <c r="L645" s="205" t="e">
        <f>IF(K645&gt;0,1,0)</f>
        <v>#REF!</v>
      </c>
      <c r="M645" s="205" t="e">
        <f>IF(#REF!&gt;0,#REF!,0)</f>
        <v>#REF!</v>
      </c>
      <c r="N645" s="205" t="e">
        <f>IF(M645&gt;0,1,0)</f>
        <v>#REF!</v>
      </c>
      <c r="O645" s="212">
        <f t="shared" si="299"/>
        <v>1.3199999999999996E-4</v>
      </c>
      <c r="P645" s="206"/>
    </row>
    <row r="646" spans="1:16" ht="12.75" x14ac:dyDescent="0.2">
      <c r="A646" s="224" t="s">
        <v>426</v>
      </c>
      <c r="B646" s="200" t="str">
        <f>IF(D646+G646&gt;0,B645,"")</f>
        <v>Вельск, ул.Нечаевского-3 (адм.здание)</v>
      </c>
      <c r="C646" s="203" t="str">
        <f>IF(G646+I646&gt;0,C645,"")</f>
        <v/>
      </c>
      <c r="D646" s="204">
        <v>6</v>
      </c>
      <c r="E646" s="210">
        <v>0</v>
      </c>
      <c r="F646" s="248">
        <f>'.'!AY643</f>
        <v>0</v>
      </c>
      <c r="G646" s="202">
        <v>0</v>
      </c>
      <c r="H646" s="203">
        <v>1.1000000000000001</v>
      </c>
      <c r="I646" s="202">
        <v>0</v>
      </c>
      <c r="J646" s="250">
        <f>'.'!H643</f>
        <v>0</v>
      </c>
      <c r="K646" s="205" t="e">
        <f>IF(#REF!&gt;0,#REF!,0)</f>
        <v>#REF!</v>
      </c>
      <c r="L646" s="205" t="e">
        <f t="shared" ref="L646:L648" si="324">IF(K646&gt;0,1,0)</f>
        <v>#REF!</v>
      </c>
      <c r="M646" s="205" t="e">
        <f>IF(#REF!&gt;0,#REF!,0)</f>
        <v>#REF!</v>
      </c>
      <c r="N646" s="205" t="e">
        <f t="shared" ref="N646:N648" si="325">IF(M646&gt;0,1,0)</f>
        <v>#REF!</v>
      </c>
      <c r="O646" s="212">
        <f t="shared" si="299"/>
        <v>0</v>
      </c>
      <c r="P646" s="206"/>
    </row>
    <row r="647" spans="1:16" ht="12.75" x14ac:dyDescent="0.2">
      <c r="A647" s="224" t="s">
        <v>426</v>
      </c>
      <c r="B647" s="200" t="str">
        <f>IF(D647+G647&gt;0,B645,"")</f>
        <v>Вельск, ул.Нечаевского-3 (адм.здание)</v>
      </c>
      <c r="C647" s="203" t="str">
        <f>IF(G647+I647&gt;0,C645,"")</f>
        <v/>
      </c>
      <c r="D647" s="204">
        <f>D646</f>
        <v>6</v>
      </c>
      <c r="E647" s="210">
        <v>0</v>
      </c>
      <c r="F647" s="248">
        <f>'.'!AY644</f>
        <v>0</v>
      </c>
      <c r="G647" s="202">
        <v>0</v>
      </c>
      <c r="H647" s="203">
        <v>1.5</v>
      </c>
      <c r="I647" s="202">
        <v>0</v>
      </c>
      <c r="J647" s="250">
        <f>'.'!H644</f>
        <v>0</v>
      </c>
      <c r="K647" s="205" t="e">
        <f>IF(#REF!&gt;0,#REF!,0)</f>
        <v>#REF!</v>
      </c>
      <c r="L647" s="205" t="e">
        <f t="shared" si="324"/>
        <v>#REF!</v>
      </c>
      <c r="M647" s="205" t="e">
        <f>IF(#REF!&gt;0,#REF!,0)</f>
        <v>#REF!</v>
      </c>
      <c r="N647" s="205" t="e">
        <f t="shared" si="325"/>
        <v>#REF!</v>
      </c>
      <c r="O647" s="212">
        <f t="shared" si="299"/>
        <v>0</v>
      </c>
      <c r="P647" s="206"/>
    </row>
    <row r="648" spans="1:16" ht="12.75" x14ac:dyDescent="0.2">
      <c r="A648" s="224" t="s">
        <v>426</v>
      </c>
      <c r="B648" s="200" t="str">
        <f>IF(D648+G648&gt;0,B645,"")</f>
        <v>Вельск, ул.Нечаевского-3 (адм.здание)</v>
      </c>
      <c r="C648" s="203" t="str">
        <f>IF(G648+I648&gt;0,C645,"")</f>
        <v/>
      </c>
      <c r="D648" s="204">
        <f>D646</f>
        <v>6</v>
      </c>
      <c r="E648" s="210">
        <v>0</v>
      </c>
      <c r="F648" s="248">
        <f>'.'!AY645</f>
        <v>0</v>
      </c>
      <c r="G648" s="202">
        <v>0</v>
      </c>
      <c r="H648" s="203">
        <v>1.1000000000000001</v>
      </c>
      <c r="I648" s="202">
        <v>0</v>
      </c>
      <c r="J648" s="250">
        <f>'.'!H645</f>
        <v>0</v>
      </c>
      <c r="K648" s="205" t="e">
        <f>IF(#REF!&gt;0,#REF!,0)</f>
        <v>#REF!</v>
      </c>
      <c r="L648" s="205" t="e">
        <f t="shared" si="324"/>
        <v>#REF!</v>
      </c>
      <c r="M648" s="205" t="e">
        <f>IF(#REF!&gt;0,#REF!,0)</f>
        <v>#REF!</v>
      </c>
      <c r="N648" s="205" t="e">
        <f t="shared" si="325"/>
        <v>#REF!</v>
      </c>
      <c r="O648" s="212">
        <f t="shared" si="299"/>
        <v>0</v>
      </c>
      <c r="P648" s="206"/>
    </row>
    <row r="649" spans="1:16" ht="12.75" x14ac:dyDescent="0.2">
      <c r="A649" s="224" t="s">
        <v>426</v>
      </c>
      <c r="B649" s="200" t="s">
        <v>350</v>
      </c>
      <c r="C649" s="203" t="s">
        <v>349</v>
      </c>
      <c r="D649" s="204">
        <f>D650</f>
        <v>6</v>
      </c>
      <c r="E649" s="210">
        <v>1.2</v>
      </c>
      <c r="F649" s="248">
        <f>'.'!AY646</f>
        <v>1.6000000000000001E-3</v>
      </c>
      <c r="G649" s="202">
        <v>3.5</v>
      </c>
      <c r="H649" s="203">
        <v>1.5</v>
      </c>
      <c r="I649" s="202">
        <v>0</v>
      </c>
      <c r="J649" s="250">
        <f>'.'!H646</f>
        <v>5.0000000000000001E-4</v>
      </c>
      <c r="K649" s="205" t="e">
        <f>IF(#REF!&gt;0,#REF!,0)</f>
        <v>#REF!</v>
      </c>
      <c r="L649" s="205" t="e">
        <f>IF(K649&gt;0,1,0)</f>
        <v>#REF!</v>
      </c>
      <c r="M649" s="205" t="e">
        <f>IF(#REF!&gt;0,#REF!,0)</f>
        <v>#REF!</v>
      </c>
      <c r="N649" s="205" t="e">
        <f>IF(M649&gt;0,1,0)</f>
        <v>#REF!</v>
      </c>
      <c r="O649" s="212">
        <f t="shared" si="299"/>
        <v>1.1000000000000001E-3</v>
      </c>
      <c r="P649" s="206"/>
    </row>
    <row r="650" spans="1:16" ht="12.75" x14ac:dyDescent="0.2">
      <c r="A650" s="224" t="s">
        <v>426</v>
      </c>
      <c r="B650" s="200" t="str">
        <f>IF(D650+G650&gt;0,B649,"")</f>
        <v>Вельск, ул.Горького-15</v>
      </c>
      <c r="C650" s="203" t="str">
        <f>IF(G650+I650&gt;0,C649,"")</f>
        <v/>
      </c>
      <c r="D650" s="204">
        <v>6</v>
      </c>
      <c r="E650" s="210">
        <v>0</v>
      </c>
      <c r="F650" s="248">
        <f>'.'!AY647</f>
        <v>0</v>
      </c>
      <c r="G650" s="202">
        <v>0</v>
      </c>
      <c r="H650" s="203">
        <v>1.1000000000000001</v>
      </c>
      <c r="I650" s="202">
        <v>0</v>
      </c>
      <c r="J650" s="250">
        <f>'.'!H647</f>
        <v>0</v>
      </c>
      <c r="K650" s="205" t="e">
        <f>IF(#REF!&gt;0,#REF!,0)</f>
        <v>#REF!</v>
      </c>
      <c r="L650" s="205" t="e">
        <f t="shared" ref="L650:L652" si="326">IF(K650&gt;0,1,0)</f>
        <v>#REF!</v>
      </c>
      <c r="M650" s="205" t="e">
        <f>IF(#REF!&gt;0,#REF!,0)</f>
        <v>#REF!</v>
      </c>
      <c r="N650" s="205" t="e">
        <f t="shared" ref="N650:N652" si="327">IF(M650&gt;0,1,0)</f>
        <v>#REF!</v>
      </c>
      <c r="O650" s="212">
        <f t="shared" si="299"/>
        <v>0</v>
      </c>
      <c r="P650" s="206"/>
    </row>
    <row r="651" spans="1:16" ht="12.75" x14ac:dyDescent="0.2">
      <c r="A651" s="224" t="s">
        <v>426</v>
      </c>
      <c r="B651" s="200" t="str">
        <f>IF(D651+G651&gt;0,B649,"")</f>
        <v>Вельск, ул.Горького-15</v>
      </c>
      <c r="C651" s="203" t="str">
        <f>IF(G651+I651&gt;0,C649,"")</f>
        <v/>
      </c>
      <c r="D651" s="204">
        <f>D650</f>
        <v>6</v>
      </c>
      <c r="E651" s="210">
        <v>0</v>
      </c>
      <c r="F651" s="248">
        <f>'.'!AY648</f>
        <v>0</v>
      </c>
      <c r="G651" s="202">
        <v>0</v>
      </c>
      <c r="H651" s="203">
        <v>1.5</v>
      </c>
      <c r="I651" s="202">
        <v>0</v>
      </c>
      <c r="J651" s="250">
        <f>'.'!H648</f>
        <v>0</v>
      </c>
      <c r="K651" s="205" t="e">
        <f>IF(#REF!&gt;0,#REF!,0)</f>
        <v>#REF!</v>
      </c>
      <c r="L651" s="205" t="e">
        <f t="shared" si="326"/>
        <v>#REF!</v>
      </c>
      <c r="M651" s="205" t="e">
        <f>IF(#REF!&gt;0,#REF!,0)</f>
        <v>#REF!</v>
      </c>
      <c r="N651" s="205" t="e">
        <f t="shared" si="327"/>
        <v>#REF!</v>
      </c>
      <c r="O651" s="212">
        <f t="shared" si="299"/>
        <v>0</v>
      </c>
      <c r="P651" s="206"/>
    </row>
    <row r="652" spans="1:16" ht="12.75" x14ac:dyDescent="0.2">
      <c r="A652" s="224" t="s">
        <v>426</v>
      </c>
      <c r="B652" s="200" t="str">
        <f>IF(D652+G652&gt;0,B649,"")</f>
        <v>Вельск, ул.Горького-15</v>
      </c>
      <c r="C652" s="203" t="str">
        <f>IF(G652+I652&gt;0,C649,"")</f>
        <v/>
      </c>
      <c r="D652" s="204">
        <f>D650</f>
        <v>6</v>
      </c>
      <c r="E652" s="210">
        <v>0</v>
      </c>
      <c r="F652" s="248">
        <f>'.'!AY649</f>
        <v>0</v>
      </c>
      <c r="G652" s="202">
        <v>0</v>
      </c>
      <c r="H652" s="203">
        <v>1.1000000000000001</v>
      </c>
      <c r="I652" s="202">
        <v>0</v>
      </c>
      <c r="J652" s="250">
        <f>'.'!H649</f>
        <v>0</v>
      </c>
      <c r="K652" s="205" t="e">
        <f>IF(#REF!&gt;0,#REF!,0)</f>
        <v>#REF!</v>
      </c>
      <c r="L652" s="205" t="e">
        <f t="shared" si="326"/>
        <v>#REF!</v>
      </c>
      <c r="M652" s="205" t="e">
        <f>IF(#REF!&gt;0,#REF!,0)</f>
        <v>#REF!</v>
      </c>
      <c r="N652" s="205" t="e">
        <f t="shared" si="327"/>
        <v>#REF!</v>
      </c>
      <c r="O652" s="212">
        <f t="shared" si="299"/>
        <v>0</v>
      </c>
      <c r="P652" s="206"/>
    </row>
    <row r="653" spans="1:16" ht="12.75" x14ac:dyDescent="0.2">
      <c r="A653" s="224" t="s">
        <v>426</v>
      </c>
      <c r="B653" s="200" t="s">
        <v>352</v>
      </c>
      <c r="C653" s="203" t="s">
        <v>349</v>
      </c>
      <c r="D653" s="204">
        <f>D654</f>
        <v>6</v>
      </c>
      <c r="E653" s="210">
        <v>1.7</v>
      </c>
      <c r="F653" s="248">
        <f>'.'!AY650</f>
        <v>1.6999999999999999E-3</v>
      </c>
      <c r="G653" s="202">
        <v>1.5</v>
      </c>
      <c r="H653" s="203">
        <v>1.5</v>
      </c>
      <c r="I653" s="202">
        <v>0</v>
      </c>
      <c r="J653" s="250">
        <f>'.'!H650</f>
        <v>2E-3</v>
      </c>
      <c r="K653" s="205" t="e">
        <f>IF(#REF!&gt;0,#REF!,0)</f>
        <v>#REF!</v>
      </c>
      <c r="L653" s="205" t="e">
        <f>IF(K653&gt;0,1,0)</f>
        <v>#REF!</v>
      </c>
      <c r="M653" s="205" t="e">
        <f>IF(#REF!&gt;0,#REF!,0)</f>
        <v>#REF!</v>
      </c>
      <c r="N653" s="205" t="e">
        <f>IF(M653&gt;0,1,0)</f>
        <v>#REF!</v>
      </c>
      <c r="O653" s="212">
        <f t="shared" si="299"/>
        <v>-3.0000000000000014E-4</v>
      </c>
      <c r="P653" s="206"/>
    </row>
    <row r="654" spans="1:16" ht="12.75" x14ac:dyDescent="0.2">
      <c r="A654" s="224" t="s">
        <v>426</v>
      </c>
      <c r="B654" s="200" t="str">
        <f>IF(D654+G654&gt;0,B653,"")</f>
        <v>Вельск, ул.Чехова-10а</v>
      </c>
      <c r="C654" s="203" t="str">
        <f>IF(G654+I654&gt;0,C653,"")</f>
        <v/>
      </c>
      <c r="D654" s="204">
        <v>6</v>
      </c>
      <c r="E654" s="210">
        <v>0</v>
      </c>
      <c r="F654" s="248">
        <f>'.'!AY651</f>
        <v>0</v>
      </c>
      <c r="G654" s="202">
        <v>0</v>
      </c>
      <c r="H654" s="203">
        <v>1.1000000000000001</v>
      </c>
      <c r="I654" s="202">
        <v>0</v>
      </c>
      <c r="J654" s="250">
        <f>'.'!H651</f>
        <v>0</v>
      </c>
      <c r="K654" s="205" t="e">
        <f>IF(#REF!&gt;0,#REF!,0)</f>
        <v>#REF!</v>
      </c>
      <c r="L654" s="205" t="e">
        <f t="shared" ref="L654:L656" si="328">IF(K654&gt;0,1,0)</f>
        <v>#REF!</v>
      </c>
      <c r="M654" s="205" t="e">
        <f>IF(#REF!&gt;0,#REF!,0)</f>
        <v>#REF!</v>
      </c>
      <c r="N654" s="205" t="e">
        <f t="shared" ref="N654:N656" si="329">IF(M654&gt;0,1,0)</f>
        <v>#REF!</v>
      </c>
      <c r="O654" s="212">
        <f t="shared" si="299"/>
        <v>0</v>
      </c>
      <c r="P654" s="206"/>
    </row>
    <row r="655" spans="1:16" ht="12.75" x14ac:dyDescent="0.2">
      <c r="A655" s="224" t="s">
        <v>426</v>
      </c>
      <c r="B655" s="200" t="str">
        <f>IF(D655+G655&gt;0,B653,"")</f>
        <v>Вельск, ул.Чехова-10а</v>
      </c>
      <c r="C655" s="203" t="str">
        <f>IF(G655+I655&gt;0,C653,"")</f>
        <v/>
      </c>
      <c r="D655" s="204">
        <f>D654</f>
        <v>6</v>
      </c>
      <c r="E655" s="210">
        <v>0</v>
      </c>
      <c r="F655" s="248">
        <f>'.'!AY652</f>
        <v>0</v>
      </c>
      <c r="G655" s="202">
        <v>0</v>
      </c>
      <c r="H655" s="203">
        <v>1.5</v>
      </c>
      <c r="I655" s="202">
        <v>0</v>
      </c>
      <c r="J655" s="250">
        <f>'.'!H652</f>
        <v>0</v>
      </c>
      <c r="K655" s="205" t="e">
        <f>IF(#REF!&gt;0,#REF!,0)</f>
        <v>#REF!</v>
      </c>
      <c r="L655" s="205" t="e">
        <f t="shared" si="328"/>
        <v>#REF!</v>
      </c>
      <c r="M655" s="205" t="e">
        <f>IF(#REF!&gt;0,#REF!,0)</f>
        <v>#REF!</v>
      </c>
      <c r="N655" s="205" t="e">
        <f t="shared" si="329"/>
        <v>#REF!</v>
      </c>
      <c r="O655" s="212">
        <f t="shared" si="299"/>
        <v>0</v>
      </c>
      <c r="P655" s="206"/>
    </row>
    <row r="656" spans="1:16" ht="12.75" x14ac:dyDescent="0.2">
      <c r="A656" s="224" t="s">
        <v>426</v>
      </c>
      <c r="B656" s="200" t="str">
        <f>IF(D656+G656&gt;0,B653,"")</f>
        <v>Вельск, ул.Чехова-10а</v>
      </c>
      <c r="C656" s="203" t="str">
        <f>IF(G656+I656&gt;0,C653,"")</f>
        <v/>
      </c>
      <c r="D656" s="204">
        <f>D654</f>
        <v>6</v>
      </c>
      <c r="E656" s="210">
        <v>0</v>
      </c>
      <c r="F656" s="248">
        <f>'.'!AY653</f>
        <v>0</v>
      </c>
      <c r="G656" s="202">
        <v>0</v>
      </c>
      <c r="H656" s="203">
        <v>1.1000000000000001</v>
      </c>
      <c r="I656" s="202">
        <v>0</v>
      </c>
      <c r="J656" s="250">
        <f>'.'!H653</f>
        <v>0</v>
      </c>
      <c r="K656" s="205" t="e">
        <f>IF(#REF!&gt;0,#REF!,0)</f>
        <v>#REF!</v>
      </c>
      <c r="L656" s="205" t="e">
        <f t="shared" si="328"/>
        <v>#REF!</v>
      </c>
      <c r="M656" s="205" t="e">
        <f>IF(#REF!&gt;0,#REF!,0)</f>
        <v>#REF!</v>
      </c>
      <c r="N656" s="205" t="e">
        <f t="shared" si="329"/>
        <v>#REF!</v>
      </c>
      <c r="O656" s="212">
        <f t="shared" si="299"/>
        <v>0</v>
      </c>
      <c r="P656" s="206"/>
    </row>
    <row r="657" spans="1:16" ht="12.75" x14ac:dyDescent="0.2">
      <c r="A657" s="224" t="s">
        <v>426</v>
      </c>
      <c r="B657" s="200" t="s">
        <v>46</v>
      </c>
      <c r="C657" s="203" t="s">
        <v>353</v>
      </c>
      <c r="D657" s="204">
        <f>D658</f>
        <v>7</v>
      </c>
      <c r="E657" s="210">
        <v>0.32</v>
      </c>
      <c r="F657" s="248">
        <f>'.'!AY654</f>
        <v>4.4999999999999999E-4</v>
      </c>
      <c r="G657" s="202">
        <v>0.23</v>
      </c>
      <c r="H657" s="203">
        <v>1.5</v>
      </c>
      <c r="I657" s="202">
        <v>0</v>
      </c>
      <c r="J657" s="250">
        <f>'.'!H654</f>
        <v>5.0000000000000001E-4</v>
      </c>
      <c r="K657" s="205" t="e">
        <f>IF(#REF!&gt;0,#REF!,0)</f>
        <v>#REF!</v>
      </c>
      <c r="L657" s="205" t="e">
        <f>IF(K657&gt;0,1,0)</f>
        <v>#REF!</v>
      </c>
      <c r="M657" s="205" t="e">
        <f>IF(#REF!&gt;0,#REF!,0)</f>
        <v>#REF!</v>
      </c>
      <c r="N657" s="205" t="e">
        <f>IF(M657&gt;0,1,0)</f>
        <v>#REF!</v>
      </c>
      <c r="O657" s="212">
        <f t="shared" si="299"/>
        <v>-5.0000000000000023E-5</v>
      </c>
      <c r="P657" s="206"/>
    </row>
    <row r="658" spans="1:16" ht="12.75" x14ac:dyDescent="0.2">
      <c r="A658" s="224" t="s">
        <v>426</v>
      </c>
      <c r="B658" s="200" t="str">
        <f>IF(D658+G658&gt;0,B657,"")</f>
        <v/>
      </c>
      <c r="C658" s="203" t="str">
        <f>IF(G658+I658&gt;0,C657,"")</f>
        <v/>
      </c>
      <c r="D658" s="204">
        <v>7</v>
      </c>
      <c r="E658" s="210">
        <v>0</v>
      </c>
      <c r="F658" s="248">
        <f>'.'!AY655</f>
        <v>0</v>
      </c>
      <c r="G658" s="202">
        <v>0</v>
      </c>
      <c r="H658" s="203">
        <v>1.1000000000000001</v>
      </c>
      <c r="I658" s="202">
        <v>0</v>
      </c>
      <c r="J658" s="250">
        <f>'.'!H655</f>
        <v>0</v>
      </c>
      <c r="K658" s="205" t="e">
        <f>IF(#REF!&gt;0,#REF!,0)</f>
        <v>#REF!</v>
      </c>
      <c r="L658" s="205" t="e">
        <f t="shared" ref="L658:L660" si="330">IF(K658&gt;0,1,0)</f>
        <v>#REF!</v>
      </c>
      <c r="M658" s="205" t="e">
        <f>IF(#REF!&gt;0,#REF!,0)</f>
        <v>#REF!</v>
      </c>
      <c r="N658" s="205" t="e">
        <f t="shared" ref="N658:N660" si="331">IF(M658&gt;0,1,0)</f>
        <v>#REF!</v>
      </c>
      <c r="O658" s="212">
        <f t="shared" si="299"/>
        <v>0</v>
      </c>
      <c r="P658" s="206"/>
    </row>
    <row r="659" spans="1:16" ht="12.75" x14ac:dyDescent="0.2">
      <c r="A659" s="224" t="s">
        <v>426</v>
      </c>
      <c r="B659" s="200" t="str">
        <f>IF(D659+G659&gt;0,B657,"")</f>
        <v/>
      </c>
      <c r="C659" s="203" t="str">
        <f>IF(G659+I659&gt;0,C657,"")</f>
        <v/>
      </c>
      <c r="D659" s="204">
        <f>D658</f>
        <v>7</v>
      </c>
      <c r="E659" s="210">
        <v>0</v>
      </c>
      <c r="F659" s="248">
        <f>'.'!AY656</f>
        <v>0</v>
      </c>
      <c r="G659" s="202">
        <v>0</v>
      </c>
      <c r="H659" s="203">
        <v>1.5</v>
      </c>
      <c r="I659" s="202">
        <v>0</v>
      </c>
      <c r="J659" s="250">
        <f>'.'!H656</f>
        <v>0</v>
      </c>
      <c r="K659" s="205" t="e">
        <f>IF(#REF!&gt;0,#REF!,0)</f>
        <v>#REF!</v>
      </c>
      <c r="L659" s="205" t="e">
        <f t="shared" si="330"/>
        <v>#REF!</v>
      </c>
      <c r="M659" s="205" t="e">
        <f>IF(#REF!&gt;0,#REF!,0)</f>
        <v>#REF!</v>
      </c>
      <c r="N659" s="205" t="e">
        <f t="shared" si="331"/>
        <v>#REF!</v>
      </c>
      <c r="O659" s="212">
        <f t="shared" si="299"/>
        <v>0</v>
      </c>
      <c r="P659" s="206"/>
    </row>
    <row r="660" spans="1:16" ht="12.75" x14ac:dyDescent="0.2">
      <c r="A660" s="224" t="s">
        <v>426</v>
      </c>
      <c r="B660" s="200" t="str">
        <f>IF(D660+G660&gt;0,B657,"")</f>
        <v/>
      </c>
      <c r="C660" s="203" t="str">
        <f>IF(G660+I660&gt;0,C657,"")</f>
        <v/>
      </c>
      <c r="D660" s="204">
        <f>D658</f>
        <v>7</v>
      </c>
      <c r="E660" s="210">
        <v>0</v>
      </c>
      <c r="F660" s="248">
        <f>'.'!AY657</f>
        <v>0</v>
      </c>
      <c r="G660" s="202">
        <v>0</v>
      </c>
      <c r="H660" s="203">
        <v>1.1000000000000001</v>
      </c>
      <c r="I660" s="202">
        <v>0</v>
      </c>
      <c r="J660" s="250">
        <f>'.'!H657</f>
        <v>0</v>
      </c>
      <c r="K660" s="205" t="e">
        <f>IF(#REF!&gt;0,#REF!,0)</f>
        <v>#REF!</v>
      </c>
      <c r="L660" s="205" t="e">
        <f t="shared" si="330"/>
        <v>#REF!</v>
      </c>
      <c r="M660" s="205" t="e">
        <f>IF(#REF!&gt;0,#REF!,0)</f>
        <v>#REF!</v>
      </c>
      <c r="N660" s="205" t="e">
        <f t="shared" si="331"/>
        <v>#REF!</v>
      </c>
      <c r="O660" s="212">
        <f t="shared" ref="O660:O723" si="332">F660-J660</f>
        <v>0</v>
      </c>
      <c r="P660" s="206"/>
    </row>
    <row r="661" spans="1:16" ht="12.75" x14ac:dyDescent="0.2">
      <c r="A661" s="224" t="s">
        <v>426</v>
      </c>
      <c r="B661" s="200" t="s">
        <v>46</v>
      </c>
      <c r="C661" s="203" t="s">
        <v>355</v>
      </c>
      <c r="D661" s="204">
        <f>D662</f>
        <v>6</v>
      </c>
      <c r="E661" s="210">
        <v>2</v>
      </c>
      <c r="F661" s="248">
        <f>'.'!AY658</f>
        <v>4.0000000000000001E-3</v>
      </c>
      <c r="G661" s="202">
        <v>1.2190000000000001</v>
      </c>
      <c r="H661" s="203">
        <v>1.5</v>
      </c>
      <c r="I661" s="202">
        <v>0</v>
      </c>
      <c r="J661" s="250">
        <f>'.'!H658</f>
        <v>1.322E-3</v>
      </c>
      <c r="K661" s="205" t="e">
        <f>IF(#REF!&gt;0,#REF!,0)</f>
        <v>#REF!</v>
      </c>
      <c r="L661" s="205" t="e">
        <f>IF(K661&gt;0,1,0)</f>
        <v>#REF!</v>
      </c>
      <c r="M661" s="205" t="e">
        <f>IF(#REF!&gt;0,#REF!,0)</f>
        <v>#REF!</v>
      </c>
      <c r="N661" s="205" t="e">
        <f>IF(M661&gt;0,1,0)</f>
        <v>#REF!</v>
      </c>
      <c r="O661" s="212">
        <f t="shared" si="332"/>
        <v>2.6779999999999998E-3</v>
      </c>
      <c r="P661" s="206"/>
    </row>
    <row r="662" spans="1:16" ht="12.75" x14ac:dyDescent="0.2">
      <c r="A662" s="224" t="s">
        <v>426</v>
      </c>
      <c r="B662" s="200" t="str">
        <f>IF(D662+G662&gt;0,B661,"")</f>
        <v/>
      </c>
      <c r="C662" s="203" t="str">
        <f>IF(G662+I662&gt;0,C661,"")</f>
        <v/>
      </c>
      <c r="D662" s="204">
        <v>6</v>
      </c>
      <c r="E662" s="210">
        <v>0</v>
      </c>
      <c r="F662" s="248">
        <f>'.'!AY659</f>
        <v>0</v>
      </c>
      <c r="G662" s="202">
        <v>0</v>
      </c>
      <c r="H662" s="203">
        <v>1.1000000000000001</v>
      </c>
      <c r="I662" s="202">
        <v>0</v>
      </c>
      <c r="J662" s="250">
        <f>'.'!H659</f>
        <v>0</v>
      </c>
      <c r="K662" s="205" t="e">
        <f>IF(#REF!&gt;0,#REF!,0)</f>
        <v>#REF!</v>
      </c>
      <c r="L662" s="205" t="e">
        <f t="shared" ref="L662:L664" si="333">IF(K662&gt;0,1,0)</f>
        <v>#REF!</v>
      </c>
      <c r="M662" s="205" t="e">
        <f>IF(#REF!&gt;0,#REF!,0)</f>
        <v>#REF!</v>
      </c>
      <c r="N662" s="205" t="e">
        <f t="shared" ref="N662:N664" si="334">IF(M662&gt;0,1,0)</f>
        <v>#REF!</v>
      </c>
      <c r="O662" s="212">
        <f t="shared" si="332"/>
        <v>0</v>
      </c>
      <c r="P662" s="206"/>
    </row>
    <row r="663" spans="1:16" ht="12.75" x14ac:dyDescent="0.2">
      <c r="A663" s="224" t="s">
        <v>426</v>
      </c>
      <c r="B663" s="200" t="str">
        <f>IF(D663+G663&gt;0,B661,"")</f>
        <v/>
      </c>
      <c r="C663" s="203" t="str">
        <f>IF(G663+I663&gt;0,C661,"")</f>
        <v/>
      </c>
      <c r="D663" s="204">
        <f>D662</f>
        <v>6</v>
      </c>
      <c r="E663" s="210">
        <v>0</v>
      </c>
      <c r="F663" s="248">
        <f>'.'!AY660</f>
        <v>0</v>
      </c>
      <c r="G663" s="202">
        <v>0</v>
      </c>
      <c r="H663" s="203">
        <v>1.5</v>
      </c>
      <c r="I663" s="202">
        <v>0</v>
      </c>
      <c r="J663" s="250">
        <f>'.'!H660</f>
        <v>0</v>
      </c>
      <c r="K663" s="205" t="e">
        <f>IF(#REF!&gt;0,#REF!,0)</f>
        <v>#REF!</v>
      </c>
      <c r="L663" s="205" t="e">
        <f t="shared" si="333"/>
        <v>#REF!</v>
      </c>
      <c r="M663" s="205" t="e">
        <f>IF(#REF!&gt;0,#REF!,0)</f>
        <v>#REF!</v>
      </c>
      <c r="N663" s="205" t="e">
        <f t="shared" si="334"/>
        <v>#REF!</v>
      </c>
      <c r="O663" s="212">
        <f t="shared" si="332"/>
        <v>0</v>
      </c>
      <c r="P663" s="206"/>
    </row>
    <row r="664" spans="1:16" ht="12.75" x14ac:dyDescent="0.2">
      <c r="A664" s="224" t="s">
        <v>426</v>
      </c>
      <c r="B664" s="200" t="str">
        <f>IF(D664+G664&gt;0,B661,"")</f>
        <v/>
      </c>
      <c r="C664" s="203" t="str">
        <f>IF(G664+I664&gt;0,C661,"")</f>
        <v/>
      </c>
      <c r="D664" s="204">
        <f>D662</f>
        <v>6</v>
      </c>
      <c r="E664" s="210">
        <v>0</v>
      </c>
      <c r="F664" s="248">
        <f>'.'!AY661</f>
        <v>0</v>
      </c>
      <c r="G664" s="202">
        <v>0</v>
      </c>
      <c r="H664" s="203">
        <v>1.1000000000000001</v>
      </c>
      <c r="I664" s="202">
        <v>0</v>
      </c>
      <c r="J664" s="250">
        <f>'.'!H661</f>
        <v>0</v>
      </c>
      <c r="K664" s="205" t="e">
        <f>IF(#REF!&gt;0,#REF!,0)</f>
        <v>#REF!</v>
      </c>
      <c r="L664" s="205" t="e">
        <f t="shared" si="333"/>
        <v>#REF!</v>
      </c>
      <c r="M664" s="205" t="e">
        <f>IF(#REF!&gt;0,#REF!,0)</f>
        <v>#REF!</v>
      </c>
      <c r="N664" s="205" t="e">
        <f t="shared" si="334"/>
        <v>#REF!</v>
      </c>
      <c r="O664" s="212">
        <f t="shared" si="332"/>
        <v>0</v>
      </c>
      <c r="P664" s="206"/>
    </row>
    <row r="665" spans="1:16" ht="12.75" x14ac:dyDescent="0.2">
      <c r="A665" s="224" t="s">
        <v>426</v>
      </c>
      <c r="B665" s="200" t="s">
        <v>46</v>
      </c>
      <c r="C665" s="203" t="s">
        <v>357</v>
      </c>
      <c r="D665" s="204">
        <f>D666</f>
        <v>6</v>
      </c>
      <c r="E665" s="210">
        <v>10</v>
      </c>
      <c r="F665" s="248">
        <f>'.'!AY662</f>
        <v>0.01</v>
      </c>
      <c r="G665" s="202">
        <v>3.1320000000000001</v>
      </c>
      <c r="H665" s="203">
        <v>1.5</v>
      </c>
      <c r="I665" s="202">
        <v>0</v>
      </c>
      <c r="J665" s="250">
        <f>'.'!H662</f>
        <v>5.7649999999999993E-3</v>
      </c>
      <c r="K665" s="205" t="e">
        <f>IF(#REF!&gt;0,#REF!,0)</f>
        <v>#REF!</v>
      </c>
      <c r="L665" s="205" t="e">
        <f>IF(K665&gt;0,1,0)</f>
        <v>#REF!</v>
      </c>
      <c r="M665" s="205" t="e">
        <f>IF(#REF!&gt;0,#REF!,0)</f>
        <v>#REF!</v>
      </c>
      <c r="N665" s="205" t="e">
        <f>IF(M665&gt;0,1,0)</f>
        <v>#REF!</v>
      </c>
      <c r="O665" s="212">
        <f t="shared" si="332"/>
        <v>4.2350000000000009E-3</v>
      </c>
      <c r="P665" s="206"/>
    </row>
    <row r="666" spans="1:16" ht="12.75" x14ac:dyDescent="0.2">
      <c r="A666" s="224" t="s">
        <v>426</v>
      </c>
      <c r="B666" s="200" t="str">
        <f>IF(D666+G666&gt;0,B665,"")</f>
        <v/>
      </c>
      <c r="C666" s="203" t="str">
        <f>IF(G666+I666&gt;0,C665,"")</f>
        <v/>
      </c>
      <c r="D666" s="204">
        <v>6</v>
      </c>
      <c r="E666" s="210">
        <v>0</v>
      </c>
      <c r="F666" s="248">
        <f>'.'!AY663</f>
        <v>0</v>
      </c>
      <c r="G666" s="202">
        <v>0</v>
      </c>
      <c r="H666" s="203">
        <v>1.1000000000000001</v>
      </c>
      <c r="I666" s="202">
        <v>0</v>
      </c>
      <c r="J666" s="250">
        <f>'.'!H663</f>
        <v>0</v>
      </c>
      <c r="K666" s="205" t="e">
        <f>IF(#REF!&gt;0,#REF!,0)</f>
        <v>#REF!</v>
      </c>
      <c r="L666" s="205" t="e">
        <f t="shared" ref="L666:L668" si="335">IF(K666&gt;0,1,0)</f>
        <v>#REF!</v>
      </c>
      <c r="M666" s="205" t="e">
        <f>IF(#REF!&gt;0,#REF!,0)</f>
        <v>#REF!</v>
      </c>
      <c r="N666" s="205" t="e">
        <f t="shared" ref="N666:N668" si="336">IF(M666&gt;0,1,0)</f>
        <v>#REF!</v>
      </c>
      <c r="O666" s="212">
        <f t="shared" si="332"/>
        <v>0</v>
      </c>
      <c r="P666" s="206"/>
    </row>
    <row r="667" spans="1:16" ht="12.75" x14ac:dyDescent="0.2">
      <c r="A667" s="224" t="s">
        <v>426</v>
      </c>
      <c r="B667" s="200" t="str">
        <f>IF(D667+G667&gt;0,B665,"")</f>
        <v/>
      </c>
      <c r="C667" s="203" t="str">
        <f>IF(G667+I667&gt;0,C665,"")</f>
        <v/>
      </c>
      <c r="D667" s="204">
        <f>D666</f>
        <v>6</v>
      </c>
      <c r="E667" s="210">
        <v>0</v>
      </c>
      <c r="F667" s="248">
        <f>'.'!AY664</f>
        <v>0</v>
      </c>
      <c r="G667" s="202">
        <v>0</v>
      </c>
      <c r="H667" s="203">
        <v>1.5</v>
      </c>
      <c r="I667" s="202">
        <v>0</v>
      </c>
      <c r="J667" s="250">
        <f>'.'!H664</f>
        <v>0</v>
      </c>
      <c r="K667" s="205" t="e">
        <f>IF(#REF!&gt;0,#REF!,0)</f>
        <v>#REF!</v>
      </c>
      <c r="L667" s="205" t="e">
        <f t="shared" si="335"/>
        <v>#REF!</v>
      </c>
      <c r="M667" s="205" t="e">
        <f>IF(#REF!&gt;0,#REF!,0)</f>
        <v>#REF!</v>
      </c>
      <c r="N667" s="205" t="e">
        <f t="shared" si="336"/>
        <v>#REF!</v>
      </c>
      <c r="O667" s="212">
        <f t="shared" si="332"/>
        <v>0</v>
      </c>
      <c r="P667" s="206"/>
    </row>
    <row r="668" spans="1:16" ht="12.75" x14ac:dyDescent="0.2">
      <c r="A668" s="224" t="s">
        <v>426</v>
      </c>
      <c r="B668" s="200" t="str">
        <f>IF(D668+G668&gt;0,B665,"")</f>
        <v/>
      </c>
      <c r="C668" s="203" t="str">
        <f>IF(G668+I668&gt;0,C665,"")</f>
        <v/>
      </c>
      <c r="D668" s="204">
        <f>D666</f>
        <v>6</v>
      </c>
      <c r="E668" s="210">
        <v>0</v>
      </c>
      <c r="F668" s="248">
        <f>'.'!AY665</f>
        <v>0</v>
      </c>
      <c r="G668" s="202">
        <v>0</v>
      </c>
      <c r="H668" s="203">
        <v>1.1000000000000001</v>
      </c>
      <c r="I668" s="202">
        <v>0</v>
      </c>
      <c r="J668" s="250">
        <f>'.'!H665</f>
        <v>0</v>
      </c>
      <c r="K668" s="205" t="e">
        <f>IF(#REF!&gt;0,#REF!,0)</f>
        <v>#REF!</v>
      </c>
      <c r="L668" s="205" t="e">
        <f t="shared" si="335"/>
        <v>#REF!</v>
      </c>
      <c r="M668" s="205" t="e">
        <f>IF(#REF!&gt;0,#REF!,0)</f>
        <v>#REF!</v>
      </c>
      <c r="N668" s="205" t="e">
        <f t="shared" si="336"/>
        <v>#REF!</v>
      </c>
      <c r="O668" s="212">
        <f t="shared" si="332"/>
        <v>0</v>
      </c>
      <c r="P668" s="206"/>
    </row>
    <row r="669" spans="1:16" ht="12.75" x14ac:dyDescent="0.2">
      <c r="A669" s="224" t="s">
        <v>426</v>
      </c>
      <c r="B669" s="200" t="s">
        <v>46</v>
      </c>
      <c r="C669" s="203" t="s">
        <v>359</v>
      </c>
      <c r="D669" s="204">
        <f>D670</f>
        <v>7</v>
      </c>
      <c r="E669" s="210">
        <v>0.9</v>
      </c>
      <c r="F669" s="248">
        <f>'.'!AY666</f>
        <v>1E-3</v>
      </c>
      <c r="G669" s="202">
        <v>0.70699999999999996</v>
      </c>
      <c r="H669" s="203">
        <v>1.5</v>
      </c>
      <c r="I669" s="202">
        <v>0</v>
      </c>
      <c r="J669" s="250">
        <f>'.'!H666</f>
        <v>1.1610000000000001E-3</v>
      </c>
      <c r="K669" s="205" t="e">
        <f>IF(#REF!&gt;0,#REF!,0)</f>
        <v>#REF!</v>
      </c>
      <c r="L669" s="205" t="e">
        <f>IF(K669&gt;0,1,0)</f>
        <v>#REF!</v>
      </c>
      <c r="M669" s="205" t="e">
        <f>IF(#REF!&gt;0,#REF!,0)</f>
        <v>#REF!</v>
      </c>
      <c r="N669" s="205" t="e">
        <f>IF(M669&gt;0,1,0)</f>
        <v>#REF!</v>
      </c>
      <c r="O669" s="212">
        <f t="shared" si="332"/>
        <v>-1.6100000000000012E-4</v>
      </c>
      <c r="P669" s="206"/>
    </row>
    <row r="670" spans="1:16" ht="12.75" x14ac:dyDescent="0.2">
      <c r="A670" s="224" t="s">
        <v>426</v>
      </c>
      <c r="B670" s="200" t="str">
        <f>IF(D670+G670&gt;0,B669,"")</f>
        <v/>
      </c>
      <c r="C670" s="203" t="str">
        <f>IF(G670+I670&gt;0,C669,"")</f>
        <v/>
      </c>
      <c r="D670" s="204">
        <v>7</v>
      </c>
      <c r="E670" s="210">
        <v>0</v>
      </c>
      <c r="F670" s="248">
        <f>'.'!AY667</f>
        <v>0</v>
      </c>
      <c r="G670" s="202">
        <v>0</v>
      </c>
      <c r="H670" s="203">
        <v>1.1000000000000001</v>
      </c>
      <c r="I670" s="202">
        <v>0</v>
      </c>
      <c r="J670" s="250">
        <f>'.'!H667</f>
        <v>0</v>
      </c>
      <c r="K670" s="205" t="e">
        <f>IF(#REF!&gt;0,#REF!,0)</f>
        <v>#REF!</v>
      </c>
      <c r="L670" s="205" t="e">
        <f t="shared" ref="L670:L672" si="337">IF(K670&gt;0,1,0)</f>
        <v>#REF!</v>
      </c>
      <c r="M670" s="205" t="e">
        <f>IF(#REF!&gt;0,#REF!,0)</f>
        <v>#REF!</v>
      </c>
      <c r="N670" s="205" t="e">
        <f t="shared" ref="N670:N672" si="338">IF(M670&gt;0,1,0)</f>
        <v>#REF!</v>
      </c>
      <c r="O670" s="212">
        <f t="shared" si="332"/>
        <v>0</v>
      </c>
      <c r="P670" s="206"/>
    </row>
    <row r="671" spans="1:16" ht="12.75" x14ac:dyDescent="0.2">
      <c r="A671" s="224" t="s">
        <v>426</v>
      </c>
      <c r="B671" s="200" t="str">
        <f>IF(D671+G671&gt;0,B669,"")</f>
        <v/>
      </c>
      <c r="C671" s="203" t="str">
        <f>IF(G671+I671&gt;0,C669,"")</f>
        <v/>
      </c>
      <c r="D671" s="204">
        <f>D670</f>
        <v>7</v>
      </c>
      <c r="E671" s="210">
        <v>0</v>
      </c>
      <c r="F671" s="248">
        <f>'.'!AY668</f>
        <v>0</v>
      </c>
      <c r="G671" s="202">
        <v>0</v>
      </c>
      <c r="H671" s="203">
        <v>1.5</v>
      </c>
      <c r="I671" s="202">
        <v>0</v>
      </c>
      <c r="J671" s="250">
        <f>'.'!H668</f>
        <v>0</v>
      </c>
      <c r="K671" s="205" t="e">
        <f>IF(#REF!&gt;0,#REF!,0)</f>
        <v>#REF!</v>
      </c>
      <c r="L671" s="205" t="e">
        <f t="shared" si="337"/>
        <v>#REF!</v>
      </c>
      <c r="M671" s="205" t="e">
        <f>IF(#REF!&gt;0,#REF!,0)</f>
        <v>#REF!</v>
      </c>
      <c r="N671" s="205" t="e">
        <f t="shared" si="338"/>
        <v>#REF!</v>
      </c>
      <c r="O671" s="212">
        <f t="shared" si="332"/>
        <v>0</v>
      </c>
      <c r="P671" s="206"/>
    </row>
    <row r="672" spans="1:16" ht="12.75" x14ac:dyDescent="0.2">
      <c r="A672" s="224" t="s">
        <v>426</v>
      </c>
      <c r="B672" s="200" t="str">
        <f>IF(D672+G672&gt;0,B669,"")</f>
        <v/>
      </c>
      <c r="C672" s="203" t="str">
        <f>IF(G672+I672&gt;0,C669,"")</f>
        <v/>
      </c>
      <c r="D672" s="204">
        <f>D670</f>
        <v>7</v>
      </c>
      <c r="E672" s="210">
        <v>0</v>
      </c>
      <c r="F672" s="248">
        <f>'.'!AY669</f>
        <v>0</v>
      </c>
      <c r="G672" s="202">
        <v>0</v>
      </c>
      <c r="H672" s="203">
        <v>1.1000000000000001</v>
      </c>
      <c r="I672" s="202">
        <v>0</v>
      </c>
      <c r="J672" s="250">
        <f>'.'!H669</f>
        <v>0</v>
      </c>
      <c r="K672" s="205" t="e">
        <f>IF(#REF!&gt;0,#REF!,0)</f>
        <v>#REF!</v>
      </c>
      <c r="L672" s="205" t="e">
        <f t="shared" si="337"/>
        <v>#REF!</v>
      </c>
      <c r="M672" s="205" t="e">
        <f>IF(#REF!&gt;0,#REF!,0)</f>
        <v>#REF!</v>
      </c>
      <c r="N672" s="205" t="e">
        <f t="shared" si="338"/>
        <v>#REF!</v>
      </c>
      <c r="O672" s="212">
        <f t="shared" si="332"/>
        <v>0</v>
      </c>
      <c r="P672" s="206"/>
    </row>
    <row r="673" spans="1:16" ht="12.75" x14ac:dyDescent="0.2">
      <c r="A673" s="224" t="s">
        <v>426</v>
      </c>
      <c r="B673" s="200" t="s">
        <v>46</v>
      </c>
      <c r="C673" s="203" t="s">
        <v>361</v>
      </c>
      <c r="D673" s="204">
        <f>D674</f>
        <v>7</v>
      </c>
      <c r="E673" s="210">
        <v>0.67</v>
      </c>
      <c r="F673" s="248">
        <f>'.'!AY670</f>
        <v>6.8000000000000005E-4</v>
      </c>
      <c r="G673" s="202">
        <v>0.59</v>
      </c>
      <c r="H673" s="203">
        <v>1.5</v>
      </c>
      <c r="I673" s="202">
        <v>0</v>
      </c>
      <c r="J673" s="250">
        <f>'.'!H670</f>
        <v>5.1500000000000005E-4</v>
      </c>
      <c r="K673" s="205" t="e">
        <f>IF(#REF!&gt;0,#REF!,0)</f>
        <v>#REF!</v>
      </c>
      <c r="L673" s="205" t="e">
        <f>IF(K673&gt;0,1,0)</f>
        <v>#REF!</v>
      </c>
      <c r="M673" s="205" t="e">
        <f>IF(#REF!&gt;0,#REF!,0)</f>
        <v>#REF!</v>
      </c>
      <c r="N673" s="205" t="e">
        <f>IF(M673&gt;0,1,0)</f>
        <v>#REF!</v>
      </c>
      <c r="O673" s="212">
        <f t="shared" si="332"/>
        <v>1.65E-4</v>
      </c>
      <c r="P673" s="206"/>
    </row>
    <row r="674" spans="1:16" ht="12.75" x14ac:dyDescent="0.2">
      <c r="A674" s="224" t="s">
        <v>426</v>
      </c>
      <c r="B674" s="200" t="str">
        <f>IF(D674+G674&gt;0,B673,"")</f>
        <v/>
      </c>
      <c r="C674" s="203" t="str">
        <f>IF(G674+I674&gt;0,C673,"")</f>
        <v/>
      </c>
      <c r="D674" s="204">
        <v>7</v>
      </c>
      <c r="E674" s="210">
        <v>0</v>
      </c>
      <c r="F674" s="248">
        <f>'.'!AY671</f>
        <v>0</v>
      </c>
      <c r="G674" s="202">
        <v>0</v>
      </c>
      <c r="H674" s="203">
        <v>1.1000000000000001</v>
      </c>
      <c r="I674" s="202">
        <v>0</v>
      </c>
      <c r="J674" s="250">
        <f>'.'!H671</f>
        <v>0</v>
      </c>
      <c r="K674" s="205" t="e">
        <f>IF(#REF!&gt;0,#REF!,0)</f>
        <v>#REF!</v>
      </c>
      <c r="L674" s="205" t="e">
        <f t="shared" ref="L674:L676" si="339">IF(K674&gt;0,1,0)</f>
        <v>#REF!</v>
      </c>
      <c r="M674" s="205" t="e">
        <f>IF(#REF!&gt;0,#REF!,0)</f>
        <v>#REF!</v>
      </c>
      <c r="N674" s="205" t="e">
        <f t="shared" ref="N674:N676" si="340">IF(M674&gt;0,1,0)</f>
        <v>#REF!</v>
      </c>
      <c r="O674" s="212">
        <f t="shared" si="332"/>
        <v>0</v>
      </c>
      <c r="P674" s="206"/>
    </row>
    <row r="675" spans="1:16" ht="12.75" x14ac:dyDescent="0.2">
      <c r="A675" s="224" t="s">
        <v>426</v>
      </c>
      <c r="B675" s="200" t="str">
        <f>IF(D675+G675&gt;0,B673,"")</f>
        <v/>
      </c>
      <c r="C675" s="203" t="str">
        <f>IF(G675+I675&gt;0,C673,"")</f>
        <v/>
      </c>
      <c r="D675" s="204">
        <f>D674</f>
        <v>7</v>
      </c>
      <c r="E675" s="210">
        <v>0</v>
      </c>
      <c r="F675" s="248">
        <f>'.'!AY672</f>
        <v>0</v>
      </c>
      <c r="G675" s="202">
        <v>0</v>
      </c>
      <c r="H675" s="203">
        <v>1.5</v>
      </c>
      <c r="I675" s="202">
        <v>0</v>
      </c>
      <c r="J675" s="250">
        <f>'.'!H672</f>
        <v>0</v>
      </c>
      <c r="K675" s="205" t="e">
        <f>IF(#REF!&gt;0,#REF!,0)</f>
        <v>#REF!</v>
      </c>
      <c r="L675" s="205" t="e">
        <f t="shared" si="339"/>
        <v>#REF!</v>
      </c>
      <c r="M675" s="205" t="e">
        <f>IF(#REF!&gt;0,#REF!,0)</f>
        <v>#REF!</v>
      </c>
      <c r="N675" s="205" t="e">
        <f t="shared" si="340"/>
        <v>#REF!</v>
      </c>
      <c r="O675" s="212">
        <f t="shared" si="332"/>
        <v>0</v>
      </c>
      <c r="P675" s="206"/>
    </row>
    <row r="676" spans="1:16" ht="12.75" x14ac:dyDescent="0.2">
      <c r="A676" s="224" t="s">
        <v>426</v>
      </c>
      <c r="B676" s="200" t="str">
        <f>IF(D676+G676&gt;0,B673,"")</f>
        <v/>
      </c>
      <c r="C676" s="203" t="str">
        <f>IF(G676+I676&gt;0,C673,"")</f>
        <v/>
      </c>
      <c r="D676" s="204">
        <f>D674</f>
        <v>7</v>
      </c>
      <c r="E676" s="210">
        <v>0</v>
      </c>
      <c r="F676" s="248">
        <f>'.'!AY673</f>
        <v>0</v>
      </c>
      <c r="G676" s="202">
        <v>0</v>
      </c>
      <c r="H676" s="203">
        <v>1.1000000000000001</v>
      </c>
      <c r="I676" s="202">
        <v>0</v>
      </c>
      <c r="J676" s="250">
        <f>'.'!H673</f>
        <v>0</v>
      </c>
      <c r="K676" s="205" t="e">
        <f>IF(#REF!&gt;0,#REF!,0)</f>
        <v>#REF!</v>
      </c>
      <c r="L676" s="205" t="e">
        <f t="shared" si="339"/>
        <v>#REF!</v>
      </c>
      <c r="M676" s="205" t="e">
        <f>IF(#REF!&gt;0,#REF!,0)</f>
        <v>#REF!</v>
      </c>
      <c r="N676" s="205" t="e">
        <f t="shared" si="340"/>
        <v>#REF!</v>
      </c>
      <c r="O676" s="212">
        <f t="shared" si="332"/>
        <v>0</v>
      </c>
      <c r="P676" s="206"/>
    </row>
    <row r="677" spans="1:16" ht="12.75" x14ac:dyDescent="0.2">
      <c r="A677" s="224" t="s">
        <v>426</v>
      </c>
      <c r="B677" s="200" t="s">
        <v>46</v>
      </c>
      <c r="C677" s="203" t="s">
        <v>363</v>
      </c>
      <c r="D677" s="204">
        <f>D678</f>
        <v>5</v>
      </c>
      <c r="E677" s="210">
        <v>41</v>
      </c>
      <c r="F677" s="248">
        <f>'.'!AY674</f>
        <v>4.1000000000000002E-2</v>
      </c>
      <c r="G677" s="202">
        <v>32.784999999999997</v>
      </c>
      <c r="H677" s="203">
        <v>1.5</v>
      </c>
      <c r="I677" s="202">
        <v>0</v>
      </c>
      <c r="J677" s="250">
        <f>'.'!H674</f>
        <v>3.3307999999999997E-2</v>
      </c>
      <c r="K677" s="205" t="e">
        <f>IF(#REF!&gt;0,#REF!,0)</f>
        <v>#REF!</v>
      </c>
      <c r="L677" s="205" t="e">
        <f>IF(K677&gt;0,1,0)</f>
        <v>#REF!</v>
      </c>
      <c r="M677" s="205" t="e">
        <f>IF(#REF!&gt;0,#REF!,0)</f>
        <v>#REF!</v>
      </c>
      <c r="N677" s="205" t="e">
        <f>IF(M677&gt;0,1,0)</f>
        <v>#REF!</v>
      </c>
      <c r="O677" s="212">
        <f t="shared" si="332"/>
        <v>7.6920000000000044E-3</v>
      </c>
      <c r="P677" s="206"/>
    </row>
    <row r="678" spans="1:16" ht="12.75" x14ac:dyDescent="0.2">
      <c r="A678" s="224" t="s">
        <v>426</v>
      </c>
      <c r="B678" s="200" t="str">
        <f>IF(D678+G678&gt;0,B677,"")</f>
        <v/>
      </c>
      <c r="C678" s="203" t="str">
        <f>IF(G678+I678&gt;0,C677,"")</f>
        <v/>
      </c>
      <c r="D678" s="204">
        <v>5</v>
      </c>
      <c r="E678" s="210">
        <v>0</v>
      </c>
      <c r="F678" s="248">
        <f>'.'!AY675</f>
        <v>0</v>
      </c>
      <c r="G678" s="202">
        <v>0</v>
      </c>
      <c r="H678" s="203">
        <v>1.1000000000000001</v>
      </c>
      <c r="I678" s="202">
        <v>0</v>
      </c>
      <c r="J678" s="250">
        <f>'.'!H675</f>
        <v>0</v>
      </c>
      <c r="K678" s="205" t="e">
        <f>IF(#REF!&gt;0,#REF!,0)</f>
        <v>#REF!</v>
      </c>
      <c r="L678" s="205" t="e">
        <f t="shared" ref="L678:L680" si="341">IF(K678&gt;0,1,0)</f>
        <v>#REF!</v>
      </c>
      <c r="M678" s="205" t="e">
        <f>IF(#REF!&gt;0,#REF!,0)</f>
        <v>#REF!</v>
      </c>
      <c r="N678" s="205" t="e">
        <f t="shared" ref="N678:N680" si="342">IF(M678&gt;0,1,0)</f>
        <v>#REF!</v>
      </c>
      <c r="O678" s="212">
        <f t="shared" si="332"/>
        <v>0</v>
      </c>
      <c r="P678" s="206"/>
    </row>
    <row r="679" spans="1:16" ht="12.75" x14ac:dyDescent="0.2">
      <c r="A679" s="224" t="s">
        <v>426</v>
      </c>
      <c r="B679" s="200" t="str">
        <f>IF(D679+G679&gt;0,B677,"")</f>
        <v/>
      </c>
      <c r="C679" s="203" t="str">
        <f>IF(G679+I679&gt;0,C677,"")</f>
        <v/>
      </c>
      <c r="D679" s="204">
        <f>D678</f>
        <v>5</v>
      </c>
      <c r="E679" s="210">
        <v>0</v>
      </c>
      <c r="F679" s="248">
        <f>'.'!AY676</f>
        <v>0</v>
      </c>
      <c r="G679" s="202">
        <v>0</v>
      </c>
      <c r="H679" s="203">
        <v>1.5</v>
      </c>
      <c r="I679" s="202">
        <v>0</v>
      </c>
      <c r="J679" s="250">
        <f>'.'!H676</f>
        <v>0</v>
      </c>
      <c r="K679" s="205" t="e">
        <f>IF(#REF!&gt;0,#REF!,0)</f>
        <v>#REF!</v>
      </c>
      <c r="L679" s="205" t="e">
        <f t="shared" si="341"/>
        <v>#REF!</v>
      </c>
      <c r="M679" s="205" t="e">
        <f>IF(#REF!&gt;0,#REF!,0)</f>
        <v>#REF!</v>
      </c>
      <c r="N679" s="205" t="e">
        <f t="shared" si="342"/>
        <v>#REF!</v>
      </c>
      <c r="O679" s="212">
        <f t="shared" si="332"/>
        <v>0</v>
      </c>
      <c r="P679" s="206"/>
    </row>
    <row r="680" spans="1:16" ht="12.75" x14ac:dyDescent="0.2">
      <c r="A680" s="224" t="s">
        <v>426</v>
      </c>
      <c r="B680" s="200" t="str">
        <f>IF(D680+G680&gt;0,B677,"")</f>
        <v/>
      </c>
      <c r="C680" s="203" t="str">
        <f>IF(G680+I680&gt;0,C677,"")</f>
        <v/>
      </c>
      <c r="D680" s="204">
        <f>D678</f>
        <v>5</v>
      </c>
      <c r="E680" s="210">
        <v>0</v>
      </c>
      <c r="F680" s="248">
        <f>'.'!AY677</f>
        <v>0</v>
      </c>
      <c r="G680" s="202">
        <v>0</v>
      </c>
      <c r="H680" s="203">
        <v>1.1000000000000001</v>
      </c>
      <c r="I680" s="202">
        <v>0</v>
      </c>
      <c r="J680" s="250">
        <f>'.'!H677</f>
        <v>0</v>
      </c>
      <c r="K680" s="205" t="e">
        <f>IF(#REF!&gt;0,#REF!,0)</f>
        <v>#REF!</v>
      </c>
      <c r="L680" s="205" t="e">
        <f t="shared" si="341"/>
        <v>#REF!</v>
      </c>
      <c r="M680" s="205" t="e">
        <f>IF(#REF!&gt;0,#REF!,0)</f>
        <v>#REF!</v>
      </c>
      <c r="N680" s="205" t="e">
        <f t="shared" si="342"/>
        <v>#REF!</v>
      </c>
      <c r="O680" s="212">
        <f t="shared" si="332"/>
        <v>0</v>
      </c>
      <c r="P680" s="206"/>
    </row>
    <row r="681" spans="1:16" ht="12.75" x14ac:dyDescent="0.2">
      <c r="A681" s="224" t="s">
        <v>426</v>
      </c>
      <c r="B681" s="200" t="s">
        <v>46</v>
      </c>
      <c r="C681" s="203" t="s">
        <v>365</v>
      </c>
      <c r="D681" s="204">
        <f>D682</f>
        <v>5</v>
      </c>
      <c r="E681" s="210">
        <v>19</v>
      </c>
      <c r="F681" s="248">
        <f>'.'!AY678</f>
        <v>1.9E-2</v>
      </c>
      <c r="G681" s="202">
        <v>15.778</v>
      </c>
      <c r="H681" s="203">
        <v>1.5</v>
      </c>
      <c r="I681" s="202">
        <v>0</v>
      </c>
      <c r="J681" s="250">
        <f>'.'!H678</f>
        <v>1.8751999999999998E-2</v>
      </c>
      <c r="K681" s="205" t="e">
        <f>IF(#REF!&gt;0,#REF!,0)</f>
        <v>#REF!</v>
      </c>
      <c r="L681" s="205" t="e">
        <f>IF(K681&gt;0,1,0)</f>
        <v>#REF!</v>
      </c>
      <c r="M681" s="205" t="e">
        <f>IF(#REF!&gt;0,#REF!,0)</f>
        <v>#REF!</v>
      </c>
      <c r="N681" s="205" t="e">
        <f>IF(M681&gt;0,1,0)</f>
        <v>#REF!</v>
      </c>
      <c r="O681" s="212">
        <f t="shared" si="332"/>
        <v>2.4800000000000169E-4</v>
      </c>
      <c r="P681" s="206"/>
    </row>
    <row r="682" spans="1:16" ht="12.75" x14ac:dyDescent="0.2">
      <c r="A682" s="224" t="s">
        <v>426</v>
      </c>
      <c r="B682" s="200" t="str">
        <f>IF(D682+G682&gt;0,B681,"")</f>
        <v/>
      </c>
      <c r="C682" s="203" t="str">
        <f>IF(G682+I682&gt;0,C681,"")</f>
        <v/>
      </c>
      <c r="D682" s="204">
        <v>5</v>
      </c>
      <c r="E682" s="210">
        <v>0</v>
      </c>
      <c r="F682" s="248">
        <f>'.'!AY679</f>
        <v>0</v>
      </c>
      <c r="G682" s="202">
        <v>0</v>
      </c>
      <c r="H682" s="203">
        <v>1.1000000000000001</v>
      </c>
      <c r="I682" s="202">
        <v>0</v>
      </c>
      <c r="J682" s="250">
        <f>'.'!H679</f>
        <v>0</v>
      </c>
      <c r="K682" s="205" t="e">
        <f>IF(#REF!&gt;0,#REF!,0)</f>
        <v>#REF!</v>
      </c>
      <c r="L682" s="205" t="e">
        <f t="shared" ref="L682:L684" si="343">IF(K682&gt;0,1,0)</f>
        <v>#REF!</v>
      </c>
      <c r="M682" s="205" t="e">
        <f>IF(#REF!&gt;0,#REF!,0)</f>
        <v>#REF!</v>
      </c>
      <c r="N682" s="205" t="e">
        <f t="shared" ref="N682:N684" si="344">IF(M682&gt;0,1,0)</f>
        <v>#REF!</v>
      </c>
      <c r="O682" s="212">
        <f t="shared" si="332"/>
        <v>0</v>
      </c>
      <c r="P682" s="206"/>
    </row>
    <row r="683" spans="1:16" ht="12.75" x14ac:dyDescent="0.2">
      <c r="A683" s="224" t="s">
        <v>426</v>
      </c>
      <c r="B683" s="200" t="str">
        <f>IF(D683+G683&gt;0,B681,"")</f>
        <v/>
      </c>
      <c r="C683" s="203" t="str">
        <f>IF(G683+I683&gt;0,C681,"")</f>
        <v/>
      </c>
      <c r="D683" s="204">
        <f>D682</f>
        <v>5</v>
      </c>
      <c r="E683" s="210">
        <v>0</v>
      </c>
      <c r="F683" s="248">
        <f>'.'!AY680</f>
        <v>0</v>
      </c>
      <c r="G683" s="202">
        <v>0</v>
      </c>
      <c r="H683" s="203">
        <v>1.5</v>
      </c>
      <c r="I683" s="202">
        <v>0</v>
      </c>
      <c r="J683" s="250">
        <f>'.'!H680</f>
        <v>0</v>
      </c>
      <c r="K683" s="205" t="e">
        <f>IF(#REF!&gt;0,#REF!,0)</f>
        <v>#REF!</v>
      </c>
      <c r="L683" s="205" t="e">
        <f t="shared" si="343"/>
        <v>#REF!</v>
      </c>
      <c r="M683" s="205" t="e">
        <f>IF(#REF!&gt;0,#REF!,0)</f>
        <v>#REF!</v>
      </c>
      <c r="N683" s="205" t="e">
        <f t="shared" si="344"/>
        <v>#REF!</v>
      </c>
      <c r="O683" s="212">
        <f t="shared" si="332"/>
        <v>0</v>
      </c>
      <c r="P683" s="206"/>
    </row>
    <row r="684" spans="1:16" ht="12.75" x14ac:dyDescent="0.2">
      <c r="A684" s="224" t="s">
        <v>426</v>
      </c>
      <c r="B684" s="200" t="str">
        <f>IF(D684+G684&gt;0,B681,"")</f>
        <v/>
      </c>
      <c r="C684" s="203" t="str">
        <f>IF(G684+I684&gt;0,C681,"")</f>
        <v/>
      </c>
      <c r="D684" s="204">
        <f>D682</f>
        <v>5</v>
      </c>
      <c r="E684" s="210">
        <v>0</v>
      </c>
      <c r="F684" s="248">
        <f>'.'!AY681</f>
        <v>0</v>
      </c>
      <c r="G684" s="202">
        <v>0</v>
      </c>
      <c r="H684" s="203">
        <v>1.1000000000000001</v>
      </c>
      <c r="I684" s="202">
        <v>0</v>
      </c>
      <c r="J684" s="250">
        <f>'.'!H681</f>
        <v>0</v>
      </c>
      <c r="K684" s="205" t="e">
        <f>IF(#REF!&gt;0,#REF!,0)</f>
        <v>#REF!</v>
      </c>
      <c r="L684" s="205" t="e">
        <f t="shared" si="343"/>
        <v>#REF!</v>
      </c>
      <c r="M684" s="205" t="e">
        <f>IF(#REF!&gt;0,#REF!,0)</f>
        <v>#REF!</v>
      </c>
      <c r="N684" s="205" t="e">
        <f t="shared" si="344"/>
        <v>#REF!</v>
      </c>
      <c r="O684" s="212">
        <f t="shared" si="332"/>
        <v>0</v>
      </c>
      <c r="P684" s="206"/>
    </row>
    <row r="685" spans="1:16" ht="12.75" x14ac:dyDescent="0.2">
      <c r="A685" s="224" t="s">
        <v>426</v>
      </c>
      <c r="B685" s="200" t="s">
        <v>46</v>
      </c>
      <c r="C685" s="203" t="s">
        <v>367</v>
      </c>
      <c r="D685" s="204">
        <f>D686</f>
        <v>6</v>
      </c>
      <c r="E685" s="210">
        <v>4.3</v>
      </c>
      <c r="F685" s="248">
        <f>'.'!AY682</f>
        <v>5.5999999999999999E-3</v>
      </c>
      <c r="G685" s="202">
        <v>2.37</v>
      </c>
      <c r="H685" s="203">
        <v>1.5</v>
      </c>
      <c r="I685" s="202">
        <v>0</v>
      </c>
      <c r="J685" s="250">
        <f>'.'!H682</f>
        <v>3.31E-3</v>
      </c>
      <c r="K685" s="205" t="e">
        <f>IF(#REF!&gt;0,#REF!,0)</f>
        <v>#REF!</v>
      </c>
      <c r="L685" s="205" t="e">
        <f>IF(K685&gt;0,1,0)</f>
        <v>#REF!</v>
      </c>
      <c r="M685" s="205" t="e">
        <f>IF(#REF!&gt;0,#REF!,0)</f>
        <v>#REF!</v>
      </c>
      <c r="N685" s="205" t="e">
        <f>IF(M685&gt;0,1,0)</f>
        <v>#REF!</v>
      </c>
      <c r="O685" s="212">
        <f t="shared" si="332"/>
        <v>2.2899999999999999E-3</v>
      </c>
      <c r="P685" s="206"/>
    </row>
    <row r="686" spans="1:16" ht="12.75" x14ac:dyDescent="0.2">
      <c r="A686" s="224" t="s">
        <v>426</v>
      </c>
      <c r="B686" s="200" t="str">
        <f>IF(D686+G686&gt;0,B685,"")</f>
        <v/>
      </c>
      <c r="C686" s="203" t="str">
        <f>IF(G686+I686&gt;0,C685,"")</f>
        <v/>
      </c>
      <c r="D686" s="204">
        <v>6</v>
      </c>
      <c r="E686" s="210">
        <v>0</v>
      </c>
      <c r="F686" s="248">
        <f>'.'!AY683</f>
        <v>0</v>
      </c>
      <c r="G686" s="202">
        <v>0</v>
      </c>
      <c r="H686" s="203">
        <v>1.1000000000000001</v>
      </c>
      <c r="I686" s="202">
        <v>0</v>
      </c>
      <c r="J686" s="250">
        <f>'.'!H683</f>
        <v>0</v>
      </c>
      <c r="K686" s="205" t="e">
        <f>IF(#REF!&gt;0,#REF!,0)</f>
        <v>#REF!</v>
      </c>
      <c r="L686" s="205" t="e">
        <f t="shared" ref="L686:L688" si="345">IF(K686&gt;0,1,0)</f>
        <v>#REF!</v>
      </c>
      <c r="M686" s="205" t="e">
        <f>IF(#REF!&gt;0,#REF!,0)</f>
        <v>#REF!</v>
      </c>
      <c r="N686" s="205" t="e">
        <f t="shared" ref="N686:N688" si="346">IF(M686&gt;0,1,0)</f>
        <v>#REF!</v>
      </c>
      <c r="O686" s="212">
        <f t="shared" si="332"/>
        <v>0</v>
      </c>
      <c r="P686" s="206"/>
    </row>
    <row r="687" spans="1:16" ht="12.75" x14ac:dyDescent="0.2">
      <c r="A687" s="224" t="s">
        <v>426</v>
      </c>
      <c r="B687" s="200" t="str">
        <f>IF(D687+G687&gt;0,B685,"")</f>
        <v/>
      </c>
      <c r="C687" s="203" t="str">
        <f>IF(G687+I687&gt;0,C685,"")</f>
        <v/>
      </c>
      <c r="D687" s="204">
        <f>D686</f>
        <v>6</v>
      </c>
      <c r="E687" s="210">
        <v>0</v>
      </c>
      <c r="F687" s="248">
        <f>'.'!AY684</f>
        <v>0</v>
      </c>
      <c r="G687" s="202">
        <v>0</v>
      </c>
      <c r="H687" s="203">
        <v>1.5</v>
      </c>
      <c r="I687" s="202">
        <v>0</v>
      </c>
      <c r="J687" s="250">
        <f>'.'!H684</f>
        <v>0</v>
      </c>
      <c r="K687" s="205" t="e">
        <f>IF(#REF!&gt;0,#REF!,0)</f>
        <v>#REF!</v>
      </c>
      <c r="L687" s="205" t="e">
        <f t="shared" si="345"/>
        <v>#REF!</v>
      </c>
      <c r="M687" s="205" t="e">
        <f>IF(#REF!&gt;0,#REF!,0)</f>
        <v>#REF!</v>
      </c>
      <c r="N687" s="205" t="e">
        <f t="shared" si="346"/>
        <v>#REF!</v>
      </c>
      <c r="O687" s="212">
        <f t="shared" si="332"/>
        <v>0</v>
      </c>
      <c r="P687" s="206"/>
    </row>
    <row r="688" spans="1:16" ht="12.75" x14ac:dyDescent="0.2">
      <c r="A688" s="224" t="s">
        <v>426</v>
      </c>
      <c r="B688" s="200" t="str">
        <f>IF(D688+G688&gt;0,B685,"")</f>
        <v/>
      </c>
      <c r="C688" s="203" t="str">
        <f>IF(G688+I688&gt;0,C685,"")</f>
        <v/>
      </c>
      <c r="D688" s="204">
        <f>D686</f>
        <v>6</v>
      </c>
      <c r="E688" s="210">
        <v>0</v>
      </c>
      <c r="F688" s="248">
        <f>'.'!AY685</f>
        <v>0</v>
      </c>
      <c r="G688" s="202">
        <v>0</v>
      </c>
      <c r="H688" s="203">
        <v>1.1000000000000001</v>
      </c>
      <c r="I688" s="202">
        <v>0</v>
      </c>
      <c r="J688" s="250">
        <f>'.'!H685</f>
        <v>0</v>
      </c>
      <c r="K688" s="205" t="e">
        <f>IF(#REF!&gt;0,#REF!,0)</f>
        <v>#REF!</v>
      </c>
      <c r="L688" s="205" t="e">
        <f t="shared" si="345"/>
        <v>#REF!</v>
      </c>
      <c r="M688" s="205" t="e">
        <f>IF(#REF!&gt;0,#REF!,0)</f>
        <v>#REF!</v>
      </c>
      <c r="N688" s="205" t="e">
        <f t="shared" si="346"/>
        <v>#REF!</v>
      </c>
      <c r="O688" s="212">
        <f t="shared" si="332"/>
        <v>0</v>
      </c>
      <c r="P688" s="206"/>
    </row>
    <row r="689" spans="1:16" ht="12.75" x14ac:dyDescent="0.2">
      <c r="A689" s="224" t="s">
        <v>426</v>
      </c>
      <c r="B689" s="200" t="s">
        <v>370</v>
      </c>
      <c r="C689" s="203" t="s">
        <v>369</v>
      </c>
      <c r="D689" s="204">
        <f>D690</f>
        <v>6</v>
      </c>
      <c r="E689" s="210">
        <v>2.6</v>
      </c>
      <c r="F689" s="248">
        <f>'.'!AY686</f>
        <v>3.5000000000000001E-3</v>
      </c>
      <c r="G689" s="202">
        <v>2.4180000000000001</v>
      </c>
      <c r="H689" s="203">
        <v>1.5</v>
      </c>
      <c r="I689" s="202">
        <v>0</v>
      </c>
      <c r="J689" s="250">
        <f>'.'!H686</f>
        <v>3.588E-3</v>
      </c>
      <c r="K689" s="205" t="e">
        <f>IF(#REF!&gt;0,#REF!,0)</f>
        <v>#REF!</v>
      </c>
      <c r="L689" s="205" t="e">
        <f>IF(K689&gt;0,1,0)</f>
        <v>#REF!</v>
      </c>
      <c r="M689" s="205" t="e">
        <f>IF(#REF!&gt;0,#REF!,0)</f>
        <v>#REF!</v>
      </c>
      <c r="N689" s="205" t="e">
        <f>IF(M689&gt;0,1,0)</f>
        <v>#REF!</v>
      </c>
      <c r="O689" s="212">
        <f t="shared" si="332"/>
        <v>-8.7999999999999971E-5</v>
      </c>
      <c r="P689" s="206"/>
    </row>
    <row r="690" spans="1:16" ht="12.75" x14ac:dyDescent="0.2">
      <c r="A690" s="224" t="s">
        <v>426</v>
      </c>
      <c r="B690" s="200" t="str">
        <f>IF(D690+G690&gt;0,B689,"")</f>
        <v>Горка Муравьевская, КСК</v>
      </c>
      <c r="C690" s="203" t="str">
        <f>IF(G690+I690&gt;0,C689,"")</f>
        <v/>
      </c>
      <c r="D690" s="204">
        <v>6</v>
      </c>
      <c r="E690" s="210">
        <v>0</v>
      </c>
      <c r="F690" s="248">
        <f>'.'!AY687</f>
        <v>0</v>
      </c>
      <c r="G690" s="202">
        <v>0</v>
      </c>
      <c r="H690" s="203">
        <v>1.1000000000000001</v>
      </c>
      <c r="I690" s="202">
        <v>0</v>
      </c>
      <c r="J690" s="250">
        <f>'.'!H687</f>
        <v>0</v>
      </c>
      <c r="K690" s="205" t="e">
        <f>IF(#REF!&gt;0,#REF!,0)</f>
        <v>#REF!</v>
      </c>
      <c r="L690" s="205" t="e">
        <f t="shared" ref="L690:L692" si="347">IF(K690&gt;0,1,0)</f>
        <v>#REF!</v>
      </c>
      <c r="M690" s="205" t="e">
        <f>IF(#REF!&gt;0,#REF!,0)</f>
        <v>#REF!</v>
      </c>
      <c r="N690" s="205" t="e">
        <f t="shared" ref="N690:N692" si="348">IF(M690&gt;0,1,0)</f>
        <v>#REF!</v>
      </c>
      <c r="O690" s="212">
        <f t="shared" si="332"/>
        <v>0</v>
      </c>
      <c r="P690" s="206"/>
    </row>
    <row r="691" spans="1:16" ht="12.75" x14ac:dyDescent="0.2">
      <c r="A691" s="224" t="s">
        <v>426</v>
      </c>
      <c r="B691" s="200" t="str">
        <f>IF(D691+G691&gt;0,B689,"")</f>
        <v>Горка Муравьевская, КСК</v>
      </c>
      <c r="C691" s="203" t="str">
        <f>IF(G691+I691&gt;0,C689,"")</f>
        <v/>
      </c>
      <c r="D691" s="204">
        <f>D690</f>
        <v>6</v>
      </c>
      <c r="E691" s="210">
        <v>0</v>
      </c>
      <c r="F691" s="248">
        <f>'.'!AY688</f>
        <v>0</v>
      </c>
      <c r="G691" s="202">
        <v>0</v>
      </c>
      <c r="H691" s="203">
        <v>1.5</v>
      </c>
      <c r="I691" s="202">
        <v>0</v>
      </c>
      <c r="J691" s="250">
        <f>'.'!H688</f>
        <v>0</v>
      </c>
      <c r="K691" s="205" t="e">
        <f>IF(#REF!&gt;0,#REF!,0)</f>
        <v>#REF!</v>
      </c>
      <c r="L691" s="205" t="e">
        <f t="shared" si="347"/>
        <v>#REF!</v>
      </c>
      <c r="M691" s="205" t="e">
        <f>IF(#REF!&gt;0,#REF!,0)</f>
        <v>#REF!</v>
      </c>
      <c r="N691" s="205" t="e">
        <f t="shared" si="348"/>
        <v>#REF!</v>
      </c>
      <c r="O691" s="212">
        <f t="shared" si="332"/>
        <v>0</v>
      </c>
      <c r="P691" s="206"/>
    </row>
    <row r="692" spans="1:16" ht="12.75" x14ac:dyDescent="0.2">
      <c r="A692" s="224" t="s">
        <v>426</v>
      </c>
      <c r="B692" s="200" t="str">
        <f>IF(D692+G692&gt;0,B689,"")</f>
        <v>Горка Муравьевская, КСК</v>
      </c>
      <c r="C692" s="203" t="str">
        <f>IF(G692+I692&gt;0,C689,"")</f>
        <v/>
      </c>
      <c r="D692" s="204">
        <f>D690</f>
        <v>6</v>
      </c>
      <c r="E692" s="210">
        <v>0</v>
      </c>
      <c r="F692" s="248">
        <f>'.'!AY689</f>
        <v>0</v>
      </c>
      <c r="G692" s="202">
        <v>0</v>
      </c>
      <c r="H692" s="203">
        <v>1.1000000000000001</v>
      </c>
      <c r="I692" s="202">
        <v>0</v>
      </c>
      <c r="J692" s="250">
        <f>'.'!H689</f>
        <v>0</v>
      </c>
      <c r="K692" s="205" t="e">
        <f>IF(#REF!&gt;0,#REF!,0)</f>
        <v>#REF!</v>
      </c>
      <c r="L692" s="205" t="e">
        <f t="shared" si="347"/>
        <v>#REF!</v>
      </c>
      <c r="M692" s="205" t="e">
        <f>IF(#REF!&gt;0,#REF!,0)</f>
        <v>#REF!</v>
      </c>
      <c r="N692" s="205" t="e">
        <f t="shared" si="348"/>
        <v>#REF!</v>
      </c>
      <c r="O692" s="212">
        <f t="shared" si="332"/>
        <v>0</v>
      </c>
      <c r="P692" s="206"/>
    </row>
    <row r="693" spans="1:16" ht="12.75" x14ac:dyDescent="0.2">
      <c r="A693" s="224" t="s">
        <v>426</v>
      </c>
      <c r="B693" s="200" t="s">
        <v>46</v>
      </c>
      <c r="C693" s="203" t="s">
        <v>372</v>
      </c>
      <c r="D693" s="204">
        <f>D694</f>
        <v>6</v>
      </c>
      <c r="E693" s="210">
        <v>4.8</v>
      </c>
      <c r="F693" s="248">
        <f>'.'!AY690</f>
        <v>6.4000000000000003E-3</v>
      </c>
      <c r="G693" s="202">
        <v>4.6109999999999998</v>
      </c>
      <c r="H693" s="203">
        <v>1.5</v>
      </c>
      <c r="I693" s="202">
        <v>0</v>
      </c>
      <c r="J693" s="250">
        <f>'.'!H690</f>
        <v>5.6119999999999998E-3</v>
      </c>
      <c r="K693" s="205" t="e">
        <f>IF(#REF!&gt;0,#REF!,0)</f>
        <v>#REF!</v>
      </c>
      <c r="L693" s="205" t="e">
        <f>IF(K693&gt;0,1,0)</f>
        <v>#REF!</v>
      </c>
      <c r="M693" s="205" t="e">
        <f>IF(#REF!&gt;0,#REF!,0)</f>
        <v>#REF!</v>
      </c>
      <c r="N693" s="205" t="e">
        <f>IF(M693&gt;0,1,0)</f>
        <v>#REF!</v>
      </c>
      <c r="O693" s="212">
        <f t="shared" si="332"/>
        <v>7.8800000000000051E-4</v>
      </c>
      <c r="P693" s="206"/>
    </row>
    <row r="694" spans="1:16" ht="12.75" x14ac:dyDescent="0.2">
      <c r="A694" s="224" t="s">
        <v>426</v>
      </c>
      <c r="B694" s="200" t="str">
        <f>IF(D694+G694&gt;0,B693,"")</f>
        <v/>
      </c>
      <c r="C694" s="203" t="str">
        <f>IF(G694+I694&gt;0,C693,"")</f>
        <v/>
      </c>
      <c r="D694" s="204">
        <v>6</v>
      </c>
      <c r="E694" s="210">
        <v>0</v>
      </c>
      <c r="F694" s="248">
        <f>'.'!AY691</f>
        <v>0</v>
      </c>
      <c r="G694" s="202">
        <v>0</v>
      </c>
      <c r="H694" s="203">
        <v>1.1000000000000001</v>
      </c>
      <c r="I694" s="202">
        <v>0</v>
      </c>
      <c r="J694" s="250">
        <f>'.'!H691</f>
        <v>0</v>
      </c>
      <c r="K694" s="205" t="e">
        <f>IF(#REF!&gt;0,#REF!,0)</f>
        <v>#REF!</v>
      </c>
      <c r="L694" s="205" t="e">
        <f t="shared" ref="L694:L696" si="349">IF(K694&gt;0,1,0)</f>
        <v>#REF!</v>
      </c>
      <c r="M694" s="205" t="e">
        <f>IF(#REF!&gt;0,#REF!,0)</f>
        <v>#REF!</v>
      </c>
      <c r="N694" s="205" t="e">
        <f t="shared" ref="N694:N696" si="350">IF(M694&gt;0,1,0)</f>
        <v>#REF!</v>
      </c>
      <c r="O694" s="212">
        <f t="shared" si="332"/>
        <v>0</v>
      </c>
      <c r="P694" s="206"/>
    </row>
    <row r="695" spans="1:16" ht="12.75" x14ac:dyDescent="0.2">
      <c r="A695" s="224" t="s">
        <v>426</v>
      </c>
      <c r="B695" s="200" t="str">
        <f>IF(D695+G695&gt;0,B693,"")</f>
        <v/>
      </c>
      <c r="C695" s="203" t="str">
        <f>IF(G695+I695&gt;0,C693,"")</f>
        <v/>
      </c>
      <c r="D695" s="204">
        <f>D694</f>
        <v>6</v>
      </c>
      <c r="E695" s="210">
        <v>0</v>
      </c>
      <c r="F695" s="248">
        <f>'.'!AY692</f>
        <v>0</v>
      </c>
      <c r="G695" s="202">
        <v>0</v>
      </c>
      <c r="H695" s="203">
        <v>1.5</v>
      </c>
      <c r="I695" s="202">
        <v>0</v>
      </c>
      <c r="J695" s="250">
        <f>'.'!H692</f>
        <v>0</v>
      </c>
      <c r="K695" s="205" t="e">
        <f>IF(#REF!&gt;0,#REF!,0)</f>
        <v>#REF!</v>
      </c>
      <c r="L695" s="205" t="e">
        <f t="shared" si="349"/>
        <v>#REF!</v>
      </c>
      <c r="M695" s="205" t="e">
        <f>IF(#REF!&gt;0,#REF!,0)</f>
        <v>#REF!</v>
      </c>
      <c r="N695" s="205" t="e">
        <f t="shared" si="350"/>
        <v>#REF!</v>
      </c>
      <c r="O695" s="212">
        <f t="shared" si="332"/>
        <v>0</v>
      </c>
      <c r="P695" s="206"/>
    </row>
    <row r="696" spans="1:16" ht="12.75" x14ac:dyDescent="0.2">
      <c r="A696" s="224" t="s">
        <v>426</v>
      </c>
      <c r="B696" s="200" t="str">
        <f>IF(D696+G696&gt;0,B693,"")</f>
        <v/>
      </c>
      <c r="C696" s="203" t="str">
        <f>IF(G696+I696&gt;0,C693,"")</f>
        <v/>
      </c>
      <c r="D696" s="204">
        <f>D694</f>
        <v>6</v>
      </c>
      <c r="E696" s="210">
        <v>0</v>
      </c>
      <c r="F696" s="248">
        <f>'.'!AY693</f>
        <v>0</v>
      </c>
      <c r="G696" s="202">
        <v>0</v>
      </c>
      <c r="H696" s="203">
        <v>1.1000000000000001</v>
      </c>
      <c r="I696" s="202">
        <v>0</v>
      </c>
      <c r="J696" s="250">
        <f>'.'!H693</f>
        <v>0</v>
      </c>
      <c r="K696" s="205" t="e">
        <f>IF(#REF!&gt;0,#REF!,0)</f>
        <v>#REF!</v>
      </c>
      <c r="L696" s="205" t="e">
        <f t="shared" si="349"/>
        <v>#REF!</v>
      </c>
      <c r="M696" s="205" t="e">
        <f>IF(#REF!&gt;0,#REF!,0)</f>
        <v>#REF!</v>
      </c>
      <c r="N696" s="205" t="e">
        <f t="shared" si="350"/>
        <v>#REF!</v>
      </c>
      <c r="O696" s="212">
        <f t="shared" si="332"/>
        <v>0</v>
      </c>
      <c r="P696" s="206"/>
    </row>
    <row r="697" spans="1:16" ht="12.75" x14ac:dyDescent="0.2">
      <c r="A697" s="224" t="s">
        <v>426</v>
      </c>
      <c r="B697" s="200" t="s">
        <v>46</v>
      </c>
      <c r="C697" s="203" t="s">
        <v>374</v>
      </c>
      <c r="D697" s="204">
        <f>D698</f>
        <v>7</v>
      </c>
      <c r="E697" s="210">
        <v>0.7</v>
      </c>
      <c r="F697" s="248">
        <f>'.'!AY694</f>
        <v>8.0000000000000004E-4</v>
      </c>
      <c r="G697" s="202">
        <v>0.49399999999999999</v>
      </c>
      <c r="H697" s="203">
        <v>1.5</v>
      </c>
      <c r="I697" s="202">
        <v>0</v>
      </c>
      <c r="J697" s="250">
        <f>'.'!H694</f>
        <v>8.2199999999999992E-4</v>
      </c>
      <c r="K697" s="205" t="e">
        <f>IF(#REF!&gt;0,#REF!,0)</f>
        <v>#REF!</v>
      </c>
      <c r="L697" s="205" t="e">
        <f>IF(K697&gt;0,1,0)</f>
        <v>#REF!</v>
      </c>
      <c r="M697" s="205" t="e">
        <f>IF(#REF!&gt;0,#REF!,0)</f>
        <v>#REF!</v>
      </c>
      <c r="N697" s="205" t="e">
        <f>IF(M697&gt;0,1,0)</f>
        <v>#REF!</v>
      </c>
      <c r="O697" s="212">
        <f t="shared" si="332"/>
        <v>-2.1999999999999884E-5</v>
      </c>
      <c r="P697" s="206"/>
    </row>
    <row r="698" spans="1:16" ht="12.75" x14ac:dyDescent="0.2">
      <c r="A698" s="224" t="s">
        <v>426</v>
      </c>
      <c r="B698" s="200" t="str">
        <f>IF(D698+G698&gt;0,B697,"")</f>
        <v/>
      </c>
      <c r="C698" s="203" t="str">
        <f>IF(G698+I698&gt;0,C697,"")</f>
        <v/>
      </c>
      <c r="D698" s="204">
        <v>7</v>
      </c>
      <c r="E698" s="210">
        <v>0</v>
      </c>
      <c r="F698" s="248">
        <f>'.'!AY695</f>
        <v>0</v>
      </c>
      <c r="G698" s="202">
        <v>0</v>
      </c>
      <c r="H698" s="203">
        <v>1.1000000000000001</v>
      </c>
      <c r="I698" s="202">
        <v>0</v>
      </c>
      <c r="J698" s="250">
        <f>'.'!H695</f>
        <v>0</v>
      </c>
      <c r="K698" s="205" t="e">
        <f>IF(#REF!&gt;0,#REF!,0)</f>
        <v>#REF!</v>
      </c>
      <c r="L698" s="205" t="e">
        <f t="shared" ref="L698:L700" si="351">IF(K698&gt;0,1,0)</f>
        <v>#REF!</v>
      </c>
      <c r="M698" s="205" t="e">
        <f>IF(#REF!&gt;0,#REF!,0)</f>
        <v>#REF!</v>
      </c>
      <c r="N698" s="205" t="e">
        <f t="shared" ref="N698:N700" si="352">IF(M698&gt;0,1,0)</f>
        <v>#REF!</v>
      </c>
      <c r="O698" s="212">
        <f t="shared" si="332"/>
        <v>0</v>
      </c>
      <c r="P698" s="206"/>
    </row>
    <row r="699" spans="1:16" ht="12.75" x14ac:dyDescent="0.2">
      <c r="A699" s="224" t="s">
        <v>426</v>
      </c>
      <c r="B699" s="200" t="str">
        <f>IF(D699+G699&gt;0,B697,"")</f>
        <v/>
      </c>
      <c r="C699" s="203" t="str">
        <f>IF(G699+I699&gt;0,C697,"")</f>
        <v/>
      </c>
      <c r="D699" s="204">
        <f>D698</f>
        <v>7</v>
      </c>
      <c r="E699" s="210">
        <v>0</v>
      </c>
      <c r="F699" s="248">
        <f>'.'!AY696</f>
        <v>0</v>
      </c>
      <c r="G699" s="202">
        <v>0</v>
      </c>
      <c r="H699" s="203">
        <v>1.5</v>
      </c>
      <c r="I699" s="202">
        <v>0</v>
      </c>
      <c r="J699" s="250">
        <f>'.'!H696</f>
        <v>0</v>
      </c>
      <c r="K699" s="205" t="e">
        <f>IF(#REF!&gt;0,#REF!,0)</f>
        <v>#REF!</v>
      </c>
      <c r="L699" s="205" t="e">
        <f t="shared" si="351"/>
        <v>#REF!</v>
      </c>
      <c r="M699" s="205" t="e">
        <f>IF(#REF!&gt;0,#REF!,0)</f>
        <v>#REF!</v>
      </c>
      <c r="N699" s="205" t="e">
        <f t="shared" si="352"/>
        <v>#REF!</v>
      </c>
      <c r="O699" s="212">
        <f t="shared" si="332"/>
        <v>0</v>
      </c>
      <c r="P699" s="206"/>
    </row>
    <row r="700" spans="1:16" ht="12.75" x14ac:dyDescent="0.2">
      <c r="A700" s="224" t="s">
        <v>426</v>
      </c>
      <c r="B700" s="200" t="str">
        <f>IF(D700+G700&gt;0,B697,"")</f>
        <v/>
      </c>
      <c r="C700" s="203" t="str">
        <f>IF(G700+I700&gt;0,C697,"")</f>
        <v/>
      </c>
      <c r="D700" s="204">
        <f>D698</f>
        <v>7</v>
      </c>
      <c r="E700" s="210">
        <v>0</v>
      </c>
      <c r="F700" s="248">
        <f>'.'!AY697</f>
        <v>0</v>
      </c>
      <c r="G700" s="202">
        <v>0</v>
      </c>
      <c r="H700" s="203">
        <v>1.1000000000000001</v>
      </c>
      <c r="I700" s="202">
        <v>0</v>
      </c>
      <c r="J700" s="250">
        <f>'.'!H697</f>
        <v>0</v>
      </c>
      <c r="K700" s="205" t="e">
        <f>IF(#REF!&gt;0,#REF!,0)</f>
        <v>#REF!</v>
      </c>
      <c r="L700" s="205" t="e">
        <f t="shared" si="351"/>
        <v>#REF!</v>
      </c>
      <c r="M700" s="205" t="e">
        <f>IF(#REF!&gt;0,#REF!,0)</f>
        <v>#REF!</v>
      </c>
      <c r="N700" s="205" t="e">
        <f t="shared" si="352"/>
        <v>#REF!</v>
      </c>
      <c r="O700" s="212">
        <f t="shared" si="332"/>
        <v>0</v>
      </c>
      <c r="P700" s="206"/>
    </row>
    <row r="701" spans="1:16" ht="12.75" x14ac:dyDescent="0.2">
      <c r="A701" s="224" t="s">
        <v>426</v>
      </c>
      <c r="B701" s="200" t="s">
        <v>46</v>
      </c>
      <c r="C701" s="203" t="s">
        <v>376</v>
      </c>
      <c r="D701" s="204">
        <f>D702</f>
        <v>6</v>
      </c>
      <c r="E701" s="210">
        <v>1.2</v>
      </c>
      <c r="F701" s="248">
        <f>'.'!AY698</f>
        <v>1.1999999999999999E-3</v>
      </c>
      <c r="G701" s="202">
        <v>0.82899999999999996</v>
      </c>
      <c r="H701" s="203">
        <v>1.5</v>
      </c>
      <c r="I701" s="202">
        <v>0</v>
      </c>
      <c r="J701" s="250">
        <f>'.'!H698</f>
        <v>1.0689999999999999E-3</v>
      </c>
      <c r="K701" s="205" t="e">
        <f>IF(#REF!&gt;0,#REF!,0)</f>
        <v>#REF!</v>
      </c>
      <c r="L701" s="205" t="e">
        <f>IF(K701&gt;0,1,0)</f>
        <v>#REF!</v>
      </c>
      <c r="M701" s="205" t="e">
        <f>IF(#REF!&gt;0,#REF!,0)</f>
        <v>#REF!</v>
      </c>
      <c r="N701" s="205" t="e">
        <f>IF(M701&gt;0,1,0)</f>
        <v>#REF!</v>
      </c>
      <c r="O701" s="212">
        <f t="shared" si="332"/>
        <v>1.3100000000000004E-4</v>
      </c>
      <c r="P701" s="206"/>
    </row>
    <row r="702" spans="1:16" ht="12.75" x14ac:dyDescent="0.2">
      <c r="A702" s="224" t="s">
        <v>426</v>
      </c>
      <c r="B702" s="200" t="str">
        <f>IF(D702+G702&gt;0,B701,"")</f>
        <v/>
      </c>
      <c r="C702" s="203" t="str">
        <f>IF(G702+I702&gt;0,C701,"")</f>
        <v/>
      </c>
      <c r="D702" s="204">
        <v>6</v>
      </c>
      <c r="E702" s="210">
        <v>0</v>
      </c>
      <c r="F702" s="248">
        <f>'.'!AY699</f>
        <v>0</v>
      </c>
      <c r="G702" s="202">
        <v>0</v>
      </c>
      <c r="H702" s="203">
        <v>1.1000000000000001</v>
      </c>
      <c r="I702" s="202">
        <v>0</v>
      </c>
      <c r="J702" s="250">
        <f>'.'!H699</f>
        <v>0</v>
      </c>
      <c r="K702" s="205" t="e">
        <f>IF(#REF!&gt;0,#REF!,0)</f>
        <v>#REF!</v>
      </c>
      <c r="L702" s="205" t="e">
        <f t="shared" ref="L702:L704" si="353">IF(K702&gt;0,1,0)</f>
        <v>#REF!</v>
      </c>
      <c r="M702" s="205" t="e">
        <f>IF(#REF!&gt;0,#REF!,0)</f>
        <v>#REF!</v>
      </c>
      <c r="N702" s="205" t="e">
        <f t="shared" ref="N702:N704" si="354">IF(M702&gt;0,1,0)</f>
        <v>#REF!</v>
      </c>
      <c r="O702" s="212">
        <f t="shared" si="332"/>
        <v>0</v>
      </c>
      <c r="P702" s="206"/>
    </row>
    <row r="703" spans="1:16" ht="12.75" x14ac:dyDescent="0.2">
      <c r="A703" s="224" t="s">
        <v>426</v>
      </c>
      <c r="B703" s="200" t="str">
        <f>IF(D703+G703&gt;0,B701,"")</f>
        <v/>
      </c>
      <c r="C703" s="203" t="str">
        <f>IF(G703+I703&gt;0,C701,"")</f>
        <v/>
      </c>
      <c r="D703" s="204">
        <f>D702</f>
        <v>6</v>
      </c>
      <c r="E703" s="210">
        <v>0</v>
      </c>
      <c r="F703" s="248">
        <f>'.'!AY700</f>
        <v>0</v>
      </c>
      <c r="G703" s="202">
        <v>0</v>
      </c>
      <c r="H703" s="203">
        <v>1.5</v>
      </c>
      <c r="I703" s="202">
        <v>0</v>
      </c>
      <c r="J703" s="250">
        <f>'.'!H700</f>
        <v>0</v>
      </c>
      <c r="K703" s="205" t="e">
        <f>IF(#REF!&gt;0,#REF!,0)</f>
        <v>#REF!</v>
      </c>
      <c r="L703" s="205" t="e">
        <f t="shared" si="353"/>
        <v>#REF!</v>
      </c>
      <c r="M703" s="205" t="e">
        <f>IF(#REF!&gt;0,#REF!,0)</f>
        <v>#REF!</v>
      </c>
      <c r="N703" s="205" t="e">
        <f t="shared" si="354"/>
        <v>#REF!</v>
      </c>
      <c r="O703" s="212">
        <f t="shared" si="332"/>
        <v>0</v>
      </c>
      <c r="P703" s="206"/>
    </row>
    <row r="704" spans="1:16" ht="12.75" x14ac:dyDescent="0.2">
      <c r="A704" s="224" t="s">
        <v>426</v>
      </c>
      <c r="B704" s="200" t="str">
        <f>IF(D704+G704&gt;0,B701,"")</f>
        <v/>
      </c>
      <c r="C704" s="203" t="str">
        <f>IF(G704+I704&gt;0,C701,"")</f>
        <v/>
      </c>
      <c r="D704" s="204">
        <f>D702</f>
        <v>6</v>
      </c>
      <c r="E704" s="210">
        <v>0</v>
      </c>
      <c r="F704" s="248">
        <f>'.'!AY701</f>
        <v>0</v>
      </c>
      <c r="G704" s="202">
        <v>0</v>
      </c>
      <c r="H704" s="203">
        <v>1.1000000000000001</v>
      </c>
      <c r="I704" s="202">
        <v>0</v>
      </c>
      <c r="J704" s="250">
        <f>'.'!H701</f>
        <v>0</v>
      </c>
      <c r="K704" s="205" t="e">
        <f>IF(#REF!&gt;0,#REF!,0)</f>
        <v>#REF!</v>
      </c>
      <c r="L704" s="205" t="e">
        <f t="shared" si="353"/>
        <v>#REF!</v>
      </c>
      <c r="M704" s="205" t="e">
        <f>IF(#REF!&gt;0,#REF!,0)</f>
        <v>#REF!</v>
      </c>
      <c r="N704" s="205" t="e">
        <f t="shared" si="354"/>
        <v>#REF!</v>
      </c>
      <c r="O704" s="212">
        <f t="shared" si="332"/>
        <v>0</v>
      </c>
      <c r="P704" s="206"/>
    </row>
    <row r="705" spans="1:16" ht="12.75" x14ac:dyDescent="0.2">
      <c r="A705" s="224" t="s">
        <v>426</v>
      </c>
      <c r="B705" s="200" t="s">
        <v>46</v>
      </c>
      <c r="C705" s="203" t="s">
        <v>378</v>
      </c>
      <c r="D705" s="204">
        <f>D706</f>
        <v>7</v>
      </c>
      <c r="E705" s="210">
        <v>1</v>
      </c>
      <c r="F705" s="248">
        <f>'.'!AY702</f>
        <v>1.5E-3</v>
      </c>
      <c r="G705" s="202">
        <v>1.0999999999999999E-2</v>
      </c>
      <c r="H705" s="203">
        <v>1.5</v>
      </c>
      <c r="I705" s="202">
        <v>0</v>
      </c>
      <c r="J705" s="250">
        <f>'.'!H702</f>
        <v>1.03E-4</v>
      </c>
      <c r="K705" s="205" t="e">
        <f>IF(#REF!&gt;0,#REF!,0)</f>
        <v>#REF!</v>
      </c>
      <c r="L705" s="205" t="e">
        <f>IF(K705&gt;0,1,0)</f>
        <v>#REF!</v>
      </c>
      <c r="M705" s="205" t="e">
        <f>IF(#REF!&gt;0,#REF!,0)</f>
        <v>#REF!</v>
      </c>
      <c r="N705" s="205" t="e">
        <f>IF(M705&gt;0,1,0)</f>
        <v>#REF!</v>
      </c>
      <c r="O705" s="212">
        <f t="shared" si="332"/>
        <v>1.397E-3</v>
      </c>
      <c r="P705" s="206"/>
    </row>
    <row r="706" spans="1:16" ht="12.75" x14ac:dyDescent="0.2">
      <c r="A706" s="224" t="s">
        <v>426</v>
      </c>
      <c r="B706" s="200" t="str">
        <f>IF(D706+G706&gt;0,B705,"")</f>
        <v/>
      </c>
      <c r="C706" s="203" t="str">
        <f>IF(G706+I706&gt;0,C705,"")</f>
        <v/>
      </c>
      <c r="D706" s="204">
        <v>7</v>
      </c>
      <c r="E706" s="210">
        <v>0</v>
      </c>
      <c r="F706" s="248">
        <f>'.'!AY703</f>
        <v>0</v>
      </c>
      <c r="G706" s="202">
        <v>0</v>
      </c>
      <c r="H706" s="203">
        <v>1.1000000000000001</v>
      </c>
      <c r="I706" s="202">
        <v>0</v>
      </c>
      <c r="J706" s="250">
        <f>'.'!H703</f>
        <v>0</v>
      </c>
      <c r="K706" s="205" t="e">
        <f>IF(#REF!&gt;0,#REF!,0)</f>
        <v>#REF!</v>
      </c>
      <c r="L706" s="205" t="e">
        <f t="shared" ref="L706:L708" si="355">IF(K706&gt;0,1,0)</f>
        <v>#REF!</v>
      </c>
      <c r="M706" s="205" t="e">
        <f>IF(#REF!&gt;0,#REF!,0)</f>
        <v>#REF!</v>
      </c>
      <c r="N706" s="205" t="e">
        <f t="shared" ref="N706:N708" si="356">IF(M706&gt;0,1,0)</f>
        <v>#REF!</v>
      </c>
      <c r="O706" s="212">
        <f t="shared" si="332"/>
        <v>0</v>
      </c>
      <c r="P706" s="206"/>
    </row>
    <row r="707" spans="1:16" ht="12.75" x14ac:dyDescent="0.2">
      <c r="A707" s="224" t="s">
        <v>426</v>
      </c>
      <c r="B707" s="200" t="str">
        <f>IF(D707+G707&gt;0,B705,"")</f>
        <v/>
      </c>
      <c r="C707" s="203" t="str">
        <f>IF(G707+I707&gt;0,C705,"")</f>
        <v/>
      </c>
      <c r="D707" s="204">
        <f>D706</f>
        <v>7</v>
      </c>
      <c r="E707" s="210">
        <v>0</v>
      </c>
      <c r="F707" s="248">
        <f>'.'!AY704</f>
        <v>0</v>
      </c>
      <c r="G707" s="202">
        <v>0</v>
      </c>
      <c r="H707" s="203">
        <v>1.5</v>
      </c>
      <c r="I707" s="202">
        <v>0</v>
      </c>
      <c r="J707" s="250">
        <f>'.'!H704</f>
        <v>0</v>
      </c>
      <c r="K707" s="205" t="e">
        <f>IF(#REF!&gt;0,#REF!,0)</f>
        <v>#REF!</v>
      </c>
      <c r="L707" s="205" t="e">
        <f t="shared" si="355"/>
        <v>#REF!</v>
      </c>
      <c r="M707" s="205" t="e">
        <f>IF(#REF!&gt;0,#REF!,0)</f>
        <v>#REF!</v>
      </c>
      <c r="N707" s="205" t="e">
        <f t="shared" si="356"/>
        <v>#REF!</v>
      </c>
      <c r="O707" s="212">
        <f t="shared" si="332"/>
        <v>0</v>
      </c>
      <c r="P707" s="206"/>
    </row>
    <row r="708" spans="1:16" ht="12.75" x14ac:dyDescent="0.2">
      <c r="A708" s="224" t="s">
        <v>426</v>
      </c>
      <c r="B708" s="200" t="str">
        <f>IF(D708+G708&gt;0,B705,"")</f>
        <v/>
      </c>
      <c r="C708" s="203" t="str">
        <f>IF(G708+I708&gt;0,C705,"")</f>
        <v/>
      </c>
      <c r="D708" s="204">
        <f>D706</f>
        <v>7</v>
      </c>
      <c r="E708" s="210">
        <v>0</v>
      </c>
      <c r="F708" s="248">
        <f>'.'!AY705</f>
        <v>0</v>
      </c>
      <c r="G708" s="202">
        <v>0</v>
      </c>
      <c r="H708" s="203">
        <v>1.1000000000000001</v>
      </c>
      <c r="I708" s="202">
        <v>0</v>
      </c>
      <c r="J708" s="250">
        <f>'.'!H705</f>
        <v>0</v>
      </c>
      <c r="K708" s="205" t="e">
        <f>IF(#REF!&gt;0,#REF!,0)</f>
        <v>#REF!</v>
      </c>
      <c r="L708" s="205" t="e">
        <f t="shared" si="355"/>
        <v>#REF!</v>
      </c>
      <c r="M708" s="205" t="e">
        <f>IF(#REF!&gt;0,#REF!,0)</f>
        <v>#REF!</v>
      </c>
      <c r="N708" s="205" t="e">
        <f t="shared" si="356"/>
        <v>#REF!</v>
      </c>
      <c r="O708" s="212">
        <f t="shared" si="332"/>
        <v>0</v>
      </c>
      <c r="P708" s="206"/>
    </row>
    <row r="709" spans="1:16" ht="12.75" x14ac:dyDescent="0.2">
      <c r="A709" s="224" t="s">
        <v>426</v>
      </c>
      <c r="B709" s="200" t="s">
        <v>46</v>
      </c>
      <c r="C709" s="203" t="s">
        <v>380</v>
      </c>
      <c r="D709" s="204">
        <f>D710</f>
        <v>6</v>
      </c>
      <c r="E709" s="210">
        <v>2.72</v>
      </c>
      <c r="F709" s="248">
        <f>'.'!AY706</f>
        <v>3.5100000000000001E-3</v>
      </c>
      <c r="G709" s="202">
        <v>1.3</v>
      </c>
      <c r="H709" s="203">
        <v>1.5</v>
      </c>
      <c r="I709" s="202">
        <v>0</v>
      </c>
      <c r="J709" s="250">
        <f>'.'!H706</f>
        <v>2E-3</v>
      </c>
      <c r="K709" s="205" t="e">
        <f>IF(#REF!&gt;0,#REF!,0)</f>
        <v>#REF!</v>
      </c>
      <c r="L709" s="205" t="e">
        <f>IF(K709&gt;0,1,0)</f>
        <v>#REF!</v>
      </c>
      <c r="M709" s="205" t="e">
        <f>IF(#REF!&gt;0,#REF!,0)</f>
        <v>#REF!</v>
      </c>
      <c r="N709" s="205" t="e">
        <f>IF(M709&gt;0,1,0)</f>
        <v>#REF!</v>
      </c>
      <c r="O709" s="212">
        <f t="shared" si="332"/>
        <v>1.5100000000000001E-3</v>
      </c>
      <c r="P709" s="206"/>
    </row>
    <row r="710" spans="1:16" ht="12.75" x14ac:dyDescent="0.2">
      <c r="A710" s="224" t="s">
        <v>426</v>
      </c>
      <c r="B710" s="200" t="str">
        <f>IF(D710+G710&gt;0,B709,"")</f>
        <v/>
      </c>
      <c r="C710" s="203" t="str">
        <f>IF(G710+I710&gt;0,C709,"")</f>
        <v/>
      </c>
      <c r="D710" s="204">
        <v>6</v>
      </c>
      <c r="E710" s="210">
        <v>0</v>
      </c>
      <c r="F710" s="248">
        <f>'.'!AY707</f>
        <v>0</v>
      </c>
      <c r="G710" s="202">
        <v>0</v>
      </c>
      <c r="H710" s="203">
        <v>1.1000000000000001</v>
      </c>
      <c r="I710" s="202">
        <v>0</v>
      </c>
      <c r="J710" s="250">
        <f>'.'!H707</f>
        <v>0</v>
      </c>
      <c r="K710" s="205" t="e">
        <f>IF(#REF!&gt;0,#REF!,0)</f>
        <v>#REF!</v>
      </c>
      <c r="L710" s="205" t="e">
        <f t="shared" ref="L710:L712" si="357">IF(K710&gt;0,1,0)</f>
        <v>#REF!</v>
      </c>
      <c r="M710" s="205" t="e">
        <f>IF(#REF!&gt;0,#REF!,0)</f>
        <v>#REF!</v>
      </c>
      <c r="N710" s="205" t="e">
        <f t="shared" ref="N710:N712" si="358">IF(M710&gt;0,1,0)</f>
        <v>#REF!</v>
      </c>
      <c r="O710" s="212">
        <f t="shared" si="332"/>
        <v>0</v>
      </c>
      <c r="P710" s="206"/>
    </row>
    <row r="711" spans="1:16" ht="12.75" x14ac:dyDescent="0.2">
      <c r="A711" s="224" t="s">
        <v>426</v>
      </c>
      <c r="B711" s="200" t="str">
        <f>IF(D711+G711&gt;0,B709,"")</f>
        <v/>
      </c>
      <c r="C711" s="203" t="str">
        <f>IF(G711+I711&gt;0,C709,"")</f>
        <v/>
      </c>
      <c r="D711" s="204">
        <f>D710</f>
        <v>6</v>
      </c>
      <c r="E711" s="210">
        <v>0</v>
      </c>
      <c r="F711" s="248">
        <f>'.'!AY708</f>
        <v>0</v>
      </c>
      <c r="G711" s="202">
        <v>0</v>
      </c>
      <c r="H711" s="203">
        <v>1.5</v>
      </c>
      <c r="I711" s="202">
        <v>0</v>
      </c>
      <c r="J711" s="250">
        <f>'.'!H708</f>
        <v>0</v>
      </c>
      <c r="K711" s="205" t="e">
        <f>IF(#REF!&gt;0,#REF!,0)</f>
        <v>#REF!</v>
      </c>
      <c r="L711" s="205" t="e">
        <f t="shared" si="357"/>
        <v>#REF!</v>
      </c>
      <c r="M711" s="205" t="e">
        <f>IF(#REF!&gt;0,#REF!,0)</f>
        <v>#REF!</v>
      </c>
      <c r="N711" s="205" t="e">
        <f t="shared" si="358"/>
        <v>#REF!</v>
      </c>
      <c r="O711" s="212">
        <f t="shared" si="332"/>
        <v>0</v>
      </c>
      <c r="P711" s="206"/>
    </row>
    <row r="712" spans="1:16" ht="12.75" x14ac:dyDescent="0.2">
      <c r="A712" s="224" t="s">
        <v>426</v>
      </c>
      <c r="B712" s="200" t="str">
        <f>IF(D712+G712&gt;0,B709,"")</f>
        <v/>
      </c>
      <c r="C712" s="203" t="str">
        <f>IF(G712+I712&gt;0,C709,"")</f>
        <v/>
      </c>
      <c r="D712" s="204">
        <f>D710</f>
        <v>6</v>
      </c>
      <c r="E712" s="210">
        <v>0</v>
      </c>
      <c r="F712" s="248">
        <f>'.'!AY709</f>
        <v>0</v>
      </c>
      <c r="G712" s="202">
        <v>0</v>
      </c>
      <c r="H712" s="203">
        <v>1.1000000000000001</v>
      </c>
      <c r="I712" s="202">
        <v>0</v>
      </c>
      <c r="J712" s="250">
        <f>'.'!H709</f>
        <v>0</v>
      </c>
      <c r="K712" s="205" t="e">
        <f>IF(#REF!&gt;0,#REF!,0)</f>
        <v>#REF!</v>
      </c>
      <c r="L712" s="205" t="e">
        <f t="shared" si="357"/>
        <v>#REF!</v>
      </c>
      <c r="M712" s="205" t="e">
        <f>IF(#REF!&gt;0,#REF!,0)</f>
        <v>#REF!</v>
      </c>
      <c r="N712" s="205" t="e">
        <f t="shared" si="358"/>
        <v>#REF!</v>
      </c>
      <c r="O712" s="212">
        <f t="shared" si="332"/>
        <v>0</v>
      </c>
      <c r="P712" s="206"/>
    </row>
    <row r="713" spans="1:16" ht="12.75" x14ac:dyDescent="0.2">
      <c r="A713" s="224" t="s">
        <v>426</v>
      </c>
      <c r="B713" s="200" t="s">
        <v>46</v>
      </c>
      <c r="C713" s="203" t="s">
        <v>382</v>
      </c>
      <c r="D713" s="204">
        <f>D714</f>
        <v>7</v>
      </c>
      <c r="E713" s="210">
        <v>0.4</v>
      </c>
      <c r="F713" s="248">
        <f>'.'!AY710</f>
        <v>5.0000000000000001E-4</v>
      </c>
      <c r="G713" s="202">
        <v>0</v>
      </c>
      <c r="H713" s="203">
        <v>1.5</v>
      </c>
      <c r="I713" s="202">
        <v>0</v>
      </c>
      <c r="J713" s="250">
        <f>'.'!H710</f>
        <v>0</v>
      </c>
      <c r="K713" s="205" t="e">
        <f>IF(#REF!&gt;0,#REF!,0)</f>
        <v>#REF!</v>
      </c>
      <c r="L713" s="205" t="e">
        <f>IF(K713&gt;0,1,0)</f>
        <v>#REF!</v>
      </c>
      <c r="M713" s="205" t="e">
        <f>IF(#REF!&gt;0,#REF!,0)</f>
        <v>#REF!</v>
      </c>
      <c r="N713" s="205" t="e">
        <f>IF(M713&gt;0,1,0)</f>
        <v>#REF!</v>
      </c>
      <c r="O713" s="212">
        <f t="shared" si="332"/>
        <v>5.0000000000000001E-4</v>
      </c>
      <c r="P713" s="206"/>
    </row>
    <row r="714" spans="1:16" ht="12.75" x14ac:dyDescent="0.2">
      <c r="A714" s="224" t="s">
        <v>426</v>
      </c>
      <c r="B714" s="200" t="str">
        <f>IF(D714+G714&gt;0,B713,"")</f>
        <v/>
      </c>
      <c r="C714" s="203" t="str">
        <f>IF(G714+I714&gt;0,C713,"")</f>
        <v/>
      </c>
      <c r="D714" s="204">
        <v>7</v>
      </c>
      <c r="E714" s="210">
        <v>0</v>
      </c>
      <c r="F714" s="248">
        <f>'.'!AY711</f>
        <v>0</v>
      </c>
      <c r="G714" s="202">
        <v>0</v>
      </c>
      <c r="H714" s="203">
        <v>1.1000000000000001</v>
      </c>
      <c r="I714" s="202">
        <v>0</v>
      </c>
      <c r="J714" s="250">
        <f>'.'!H711</f>
        <v>0</v>
      </c>
      <c r="K714" s="205" t="e">
        <f>IF(#REF!&gt;0,#REF!,0)</f>
        <v>#REF!</v>
      </c>
      <c r="L714" s="205" t="e">
        <f t="shared" ref="L714:L716" si="359">IF(K714&gt;0,1,0)</f>
        <v>#REF!</v>
      </c>
      <c r="M714" s="205" t="e">
        <f>IF(#REF!&gt;0,#REF!,0)</f>
        <v>#REF!</v>
      </c>
      <c r="N714" s="205" t="e">
        <f t="shared" ref="N714:N716" si="360">IF(M714&gt;0,1,0)</f>
        <v>#REF!</v>
      </c>
      <c r="O714" s="212">
        <f t="shared" si="332"/>
        <v>0</v>
      </c>
      <c r="P714" s="206"/>
    </row>
    <row r="715" spans="1:16" ht="12.75" x14ac:dyDescent="0.2">
      <c r="A715" s="224" t="s">
        <v>426</v>
      </c>
      <c r="B715" s="200" t="str">
        <f>IF(D715+G715&gt;0,B713,"")</f>
        <v/>
      </c>
      <c r="C715" s="203" t="str">
        <f>IF(G715+I715&gt;0,C713,"")</f>
        <v/>
      </c>
      <c r="D715" s="204">
        <f>D714</f>
        <v>7</v>
      </c>
      <c r="E715" s="210">
        <v>0</v>
      </c>
      <c r="F715" s="248">
        <f>'.'!AY712</f>
        <v>0</v>
      </c>
      <c r="G715" s="202">
        <v>0</v>
      </c>
      <c r="H715" s="203">
        <v>1.5</v>
      </c>
      <c r="I715" s="202">
        <v>0</v>
      </c>
      <c r="J715" s="250">
        <f>'.'!H712</f>
        <v>0</v>
      </c>
      <c r="K715" s="205" t="e">
        <f>IF(#REF!&gt;0,#REF!,0)</f>
        <v>#REF!</v>
      </c>
      <c r="L715" s="205" t="e">
        <f t="shared" si="359"/>
        <v>#REF!</v>
      </c>
      <c r="M715" s="205" t="e">
        <f>IF(#REF!&gt;0,#REF!,0)</f>
        <v>#REF!</v>
      </c>
      <c r="N715" s="205" t="e">
        <f t="shared" si="360"/>
        <v>#REF!</v>
      </c>
      <c r="O715" s="212">
        <f t="shared" si="332"/>
        <v>0</v>
      </c>
      <c r="P715" s="206"/>
    </row>
    <row r="716" spans="1:16" ht="12.75" x14ac:dyDescent="0.2">
      <c r="A716" s="224" t="s">
        <v>426</v>
      </c>
      <c r="B716" s="200" t="str">
        <f>IF(D716+G716&gt;0,B713,"")</f>
        <v/>
      </c>
      <c r="C716" s="203" t="str">
        <f>IF(G716+I716&gt;0,C713,"")</f>
        <v/>
      </c>
      <c r="D716" s="204">
        <f>D714</f>
        <v>7</v>
      </c>
      <c r="E716" s="210">
        <v>0</v>
      </c>
      <c r="F716" s="248">
        <f>'.'!AY713</f>
        <v>0</v>
      </c>
      <c r="G716" s="202">
        <v>0</v>
      </c>
      <c r="H716" s="203">
        <v>1.1000000000000001</v>
      </c>
      <c r="I716" s="202">
        <v>0</v>
      </c>
      <c r="J716" s="250">
        <f>'.'!H713</f>
        <v>0</v>
      </c>
      <c r="K716" s="205" t="e">
        <f>IF(#REF!&gt;0,#REF!,0)</f>
        <v>#REF!</v>
      </c>
      <c r="L716" s="205" t="e">
        <f t="shared" si="359"/>
        <v>#REF!</v>
      </c>
      <c r="M716" s="205" t="e">
        <f>IF(#REF!&gt;0,#REF!,0)</f>
        <v>#REF!</v>
      </c>
      <c r="N716" s="205" t="e">
        <f t="shared" si="360"/>
        <v>#REF!</v>
      </c>
      <c r="O716" s="212">
        <f t="shared" si="332"/>
        <v>0</v>
      </c>
      <c r="P716" s="206"/>
    </row>
    <row r="717" spans="1:16" ht="12.75" x14ac:dyDescent="0.2">
      <c r="A717" s="224" t="s">
        <v>426</v>
      </c>
      <c r="B717" s="200" t="s">
        <v>46</v>
      </c>
      <c r="C717" s="203" t="s">
        <v>384</v>
      </c>
      <c r="D717" s="204">
        <f>D718</f>
        <v>5</v>
      </c>
      <c r="E717" s="210">
        <v>10.6</v>
      </c>
      <c r="F717" s="248">
        <f>'.'!AY714</f>
        <v>1.6649999999999998E-2</v>
      </c>
      <c r="G717" s="202">
        <v>9.3840000000000003</v>
      </c>
      <c r="H717" s="203">
        <v>1.5</v>
      </c>
      <c r="I717" s="202">
        <v>0</v>
      </c>
      <c r="J717" s="250">
        <f>'.'!H714</f>
        <v>1.6383999999999999E-2</v>
      </c>
      <c r="K717" s="205" t="e">
        <f>IF(#REF!&gt;0,#REF!,0)</f>
        <v>#REF!</v>
      </c>
      <c r="L717" s="205" t="e">
        <f>IF(K717&gt;0,1,0)</f>
        <v>#REF!</v>
      </c>
      <c r="M717" s="205" t="e">
        <f>IF(#REF!&gt;0,#REF!,0)</f>
        <v>#REF!</v>
      </c>
      <c r="N717" s="205" t="e">
        <f>IF(M717&gt;0,1,0)</f>
        <v>#REF!</v>
      </c>
      <c r="O717" s="212">
        <f t="shared" si="332"/>
        <v>2.6599999999999888E-4</v>
      </c>
      <c r="P717" s="206"/>
    </row>
    <row r="718" spans="1:16" ht="12.75" x14ac:dyDescent="0.2">
      <c r="A718" s="224" t="s">
        <v>426</v>
      </c>
      <c r="B718" s="200" t="str">
        <f>IF(D718+G718&gt;0,B717,"")</f>
        <v/>
      </c>
      <c r="C718" s="203" t="str">
        <f>IF(G718+I718&gt;0,C717,"")</f>
        <v/>
      </c>
      <c r="D718" s="204">
        <v>5</v>
      </c>
      <c r="E718" s="210">
        <v>0</v>
      </c>
      <c r="F718" s="248">
        <f>'.'!AY715</f>
        <v>0</v>
      </c>
      <c r="G718" s="202">
        <v>0</v>
      </c>
      <c r="H718" s="203">
        <v>1.1000000000000001</v>
      </c>
      <c r="I718" s="202">
        <v>0</v>
      </c>
      <c r="J718" s="250">
        <f>'.'!H715</f>
        <v>0</v>
      </c>
      <c r="K718" s="205" t="e">
        <f>IF(#REF!&gt;0,#REF!,0)</f>
        <v>#REF!</v>
      </c>
      <c r="L718" s="205" t="e">
        <f t="shared" ref="L718:L720" si="361">IF(K718&gt;0,1,0)</f>
        <v>#REF!</v>
      </c>
      <c r="M718" s="205" t="e">
        <f>IF(#REF!&gt;0,#REF!,0)</f>
        <v>#REF!</v>
      </c>
      <c r="N718" s="205" t="e">
        <f t="shared" ref="N718:N720" si="362">IF(M718&gt;0,1,0)</f>
        <v>#REF!</v>
      </c>
      <c r="O718" s="212">
        <f t="shared" si="332"/>
        <v>0</v>
      </c>
      <c r="P718" s="206"/>
    </row>
    <row r="719" spans="1:16" ht="12.75" x14ac:dyDescent="0.2">
      <c r="A719" s="224" t="s">
        <v>426</v>
      </c>
      <c r="B719" s="200" t="str">
        <f>IF(D719+G719&gt;0,B717,"")</f>
        <v/>
      </c>
      <c r="C719" s="203" t="str">
        <f>IF(G719+I719&gt;0,C717,"")</f>
        <v/>
      </c>
      <c r="D719" s="204">
        <f>D718</f>
        <v>5</v>
      </c>
      <c r="E719" s="210">
        <v>0</v>
      </c>
      <c r="F719" s="248">
        <f>'.'!AY716</f>
        <v>0</v>
      </c>
      <c r="G719" s="202">
        <v>0</v>
      </c>
      <c r="H719" s="203">
        <v>1.5</v>
      </c>
      <c r="I719" s="202">
        <v>0</v>
      </c>
      <c r="J719" s="250">
        <f>'.'!H716</f>
        <v>0</v>
      </c>
      <c r="K719" s="205" t="e">
        <f>IF(#REF!&gt;0,#REF!,0)</f>
        <v>#REF!</v>
      </c>
      <c r="L719" s="205" t="e">
        <f t="shared" si="361"/>
        <v>#REF!</v>
      </c>
      <c r="M719" s="205" t="e">
        <f>IF(#REF!&gt;0,#REF!,0)</f>
        <v>#REF!</v>
      </c>
      <c r="N719" s="205" t="e">
        <f t="shared" si="362"/>
        <v>#REF!</v>
      </c>
      <c r="O719" s="212">
        <f t="shared" si="332"/>
        <v>0</v>
      </c>
      <c r="P719" s="206"/>
    </row>
    <row r="720" spans="1:16" ht="12.75" x14ac:dyDescent="0.2">
      <c r="A720" s="224" t="s">
        <v>426</v>
      </c>
      <c r="B720" s="200" t="str">
        <f>IF(D720+G720&gt;0,B717,"")</f>
        <v/>
      </c>
      <c r="C720" s="203" t="str">
        <f>IF(G720+I720&gt;0,C717,"")</f>
        <v/>
      </c>
      <c r="D720" s="204">
        <f>D718</f>
        <v>5</v>
      </c>
      <c r="E720" s="210">
        <v>0</v>
      </c>
      <c r="F720" s="248">
        <f>'.'!AY717</f>
        <v>0</v>
      </c>
      <c r="G720" s="202">
        <v>0</v>
      </c>
      <c r="H720" s="203">
        <v>1.1000000000000001</v>
      </c>
      <c r="I720" s="202">
        <v>0</v>
      </c>
      <c r="J720" s="250">
        <f>'.'!H717</f>
        <v>0</v>
      </c>
      <c r="K720" s="205" t="e">
        <f>IF(#REF!&gt;0,#REF!,0)</f>
        <v>#REF!</v>
      </c>
      <c r="L720" s="205" t="e">
        <f t="shared" si="361"/>
        <v>#REF!</v>
      </c>
      <c r="M720" s="205" t="e">
        <f>IF(#REF!&gt;0,#REF!,0)</f>
        <v>#REF!</v>
      </c>
      <c r="N720" s="205" t="e">
        <f t="shared" si="362"/>
        <v>#REF!</v>
      </c>
      <c r="O720" s="212">
        <f t="shared" si="332"/>
        <v>0</v>
      </c>
      <c r="P720" s="206"/>
    </row>
    <row r="721" spans="1:16" ht="12.75" x14ac:dyDescent="0.2">
      <c r="A721" s="224" t="s">
        <v>426</v>
      </c>
      <c r="B721" s="200" t="s">
        <v>46</v>
      </c>
      <c r="C721" s="203" t="s">
        <v>386</v>
      </c>
      <c r="D721" s="204">
        <f>D722</f>
        <v>6</v>
      </c>
      <c r="E721" s="210">
        <v>2</v>
      </c>
      <c r="F721" s="248">
        <f>'.'!AY718</f>
        <v>2.3999999999999998E-3</v>
      </c>
      <c r="G721" s="202">
        <v>0</v>
      </c>
      <c r="H721" s="203">
        <v>1.5</v>
      </c>
      <c r="I721" s="202">
        <v>0</v>
      </c>
      <c r="J721" s="250">
        <f>'.'!H718</f>
        <v>1.4499999999999999E-3</v>
      </c>
      <c r="K721" s="205" t="e">
        <f>IF(#REF!&gt;0,#REF!,0)</f>
        <v>#REF!</v>
      </c>
      <c r="L721" s="205" t="e">
        <f>IF(K721&gt;0,1,0)</f>
        <v>#REF!</v>
      </c>
      <c r="M721" s="205" t="e">
        <f>IF(#REF!&gt;0,#REF!,0)</f>
        <v>#REF!</v>
      </c>
      <c r="N721" s="205" t="e">
        <f>IF(M721&gt;0,1,0)</f>
        <v>#REF!</v>
      </c>
      <c r="O721" s="212">
        <f t="shared" si="332"/>
        <v>9.4999999999999989E-4</v>
      </c>
      <c r="P721" s="206"/>
    </row>
    <row r="722" spans="1:16" ht="12.75" x14ac:dyDescent="0.2">
      <c r="A722" s="224" t="s">
        <v>426</v>
      </c>
      <c r="B722" s="200" t="str">
        <f>IF(D722+G722&gt;0,B721,"")</f>
        <v/>
      </c>
      <c r="C722" s="203" t="str">
        <f>IF(G722+I722&gt;0,C721,"")</f>
        <v/>
      </c>
      <c r="D722" s="204">
        <v>6</v>
      </c>
      <c r="E722" s="210">
        <v>0</v>
      </c>
      <c r="F722" s="248">
        <f>'.'!AY719</f>
        <v>0</v>
      </c>
      <c r="G722" s="202">
        <v>0</v>
      </c>
      <c r="H722" s="203">
        <v>1.1000000000000001</v>
      </c>
      <c r="I722" s="202">
        <v>0</v>
      </c>
      <c r="J722" s="250">
        <f>'.'!H719</f>
        <v>0</v>
      </c>
      <c r="K722" s="205" t="e">
        <f>IF(#REF!&gt;0,#REF!,0)</f>
        <v>#REF!</v>
      </c>
      <c r="L722" s="205" t="e">
        <f t="shared" ref="L722:L724" si="363">IF(K722&gt;0,1,0)</f>
        <v>#REF!</v>
      </c>
      <c r="M722" s="205" t="e">
        <f>IF(#REF!&gt;0,#REF!,0)</f>
        <v>#REF!</v>
      </c>
      <c r="N722" s="205" t="e">
        <f t="shared" ref="N722:N724" si="364">IF(M722&gt;0,1,0)</f>
        <v>#REF!</v>
      </c>
      <c r="O722" s="212">
        <f t="shared" si="332"/>
        <v>0</v>
      </c>
      <c r="P722" s="206"/>
    </row>
    <row r="723" spans="1:16" ht="12.75" x14ac:dyDescent="0.2">
      <c r="A723" s="224" t="s">
        <v>426</v>
      </c>
      <c r="B723" s="200" t="str">
        <f>IF(D723+G723&gt;0,B721,"")</f>
        <v/>
      </c>
      <c r="C723" s="203" t="str">
        <f>IF(G723+I723&gt;0,C721,"")</f>
        <v/>
      </c>
      <c r="D723" s="204">
        <f>D722</f>
        <v>6</v>
      </c>
      <c r="E723" s="210">
        <v>0</v>
      </c>
      <c r="F723" s="248">
        <f>'.'!AY720</f>
        <v>0</v>
      </c>
      <c r="G723" s="202">
        <v>0</v>
      </c>
      <c r="H723" s="203">
        <v>1.5</v>
      </c>
      <c r="I723" s="202">
        <v>0</v>
      </c>
      <c r="J723" s="250">
        <f>'.'!H720</f>
        <v>0</v>
      </c>
      <c r="K723" s="205" t="e">
        <f>IF(#REF!&gt;0,#REF!,0)</f>
        <v>#REF!</v>
      </c>
      <c r="L723" s="205" t="e">
        <f t="shared" si="363"/>
        <v>#REF!</v>
      </c>
      <c r="M723" s="205" t="e">
        <f>IF(#REF!&gt;0,#REF!,0)</f>
        <v>#REF!</v>
      </c>
      <c r="N723" s="205" t="e">
        <f t="shared" si="364"/>
        <v>#REF!</v>
      </c>
      <c r="O723" s="212">
        <f t="shared" si="332"/>
        <v>0</v>
      </c>
      <c r="P723" s="206"/>
    </row>
    <row r="724" spans="1:16" ht="12.75" x14ac:dyDescent="0.2">
      <c r="A724" s="224" t="s">
        <v>426</v>
      </c>
      <c r="B724" s="200" t="str">
        <f>IF(D724+G724&gt;0,B721,"")</f>
        <v/>
      </c>
      <c r="C724" s="203" t="str">
        <f>IF(G724+I724&gt;0,C721,"")</f>
        <v/>
      </c>
      <c r="D724" s="204">
        <f>D722</f>
        <v>6</v>
      </c>
      <c r="E724" s="210">
        <v>0</v>
      </c>
      <c r="F724" s="248">
        <f>'.'!AY721</f>
        <v>0</v>
      </c>
      <c r="G724" s="202">
        <v>0</v>
      </c>
      <c r="H724" s="203">
        <v>1.1000000000000001</v>
      </c>
      <c r="I724" s="202">
        <v>0</v>
      </c>
      <c r="J724" s="250">
        <f>'.'!H721</f>
        <v>0</v>
      </c>
      <c r="K724" s="205" t="e">
        <f>IF(#REF!&gt;0,#REF!,0)</f>
        <v>#REF!</v>
      </c>
      <c r="L724" s="205" t="e">
        <f t="shared" si="363"/>
        <v>#REF!</v>
      </c>
      <c r="M724" s="205" t="e">
        <f>IF(#REF!&gt;0,#REF!,0)</f>
        <v>#REF!</v>
      </c>
      <c r="N724" s="205" t="e">
        <f t="shared" si="364"/>
        <v>#REF!</v>
      </c>
      <c r="O724" s="212">
        <f t="shared" ref="O724:O745" si="365">F724-J724</f>
        <v>0</v>
      </c>
      <c r="P724" s="206"/>
    </row>
    <row r="725" spans="1:16" ht="12.75" x14ac:dyDescent="0.2">
      <c r="A725" s="224" t="s">
        <v>426</v>
      </c>
      <c r="B725" s="200" t="s">
        <v>46</v>
      </c>
      <c r="C725" s="203" t="s">
        <v>388</v>
      </c>
      <c r="D725" s="204">
        <f>D726</f>
        <v>6</v>
      </c>
      <c r="E725" s="210">
        <v>2</v>
      </c>
      <c r="F725" s="248">
        <f>'.'!AY722</f>
        <v>2E-3</v>
      </c>
      <c r="G725" s="202">
        <v>0.71699999999999997</v>
      </c>
      <c r="H725" s="203">
        <v>1.5</v>
      </c>
      <c r="I725" s="202">
        <v>0</v>
      </c>
      <c r="J725" s="250">
        <f>'.'!H722</f>
        <v>1.17E-3</v>
      </c>
      <c r="K725" s="205" t="e">
        <f>IF(#REF!&gt;0,#REF!,0)</f>
        <v>#REF!</v>
      </c>
      <c r="L725" s="205" t="e">
        <f>IF(K725&gt;0,1,0)</f>
        <v>#REF!</v>
      </c>
      <c r="M725" s="205" t="e">
        <f>IF(#REF!&gt;0,#REF!,0)</f>
        <v>#REF!</v>
      </c>
      <c r="N725" s="205" t="e">
        <f>IF(M725&gt;0,1,0)</f>
        <v>#REF!</v>
      </c>
      <c r="O725" s="212">
        <f t="shared" si="365"/>
        <v>8.3000000000000001E-4</v>
      </c>
      <c r="P725" s="206"/>
    </row>
    <row r="726" spans="1:16" ht="12.75" x14ac:dyDescent="0.2">
      <c r="A726" s="224" t="s">
        <v>426</v>
      </c>
      <c r="B726" s="200" t="str">
        <f>IF(D726+G726&gt;0,B725,"")</f>
        <v/>
      </c>
      <c r="C726" s="203" t="str">
        <f>IF(G726+I726&gt;0,C725,"")</f>
        <v/>
      </c>
      <c r="D726" s="204">
        <v>6</v>
      </c>
      <c r="E726" s="210">
        <v>0</v>
      </c>
      <c r="F726" s="248">
        <f>'.'!AY723</f>
        <v>0</v>
      </c>
      <c r="G726" s="202">
        <v>0</v>
      </c>
      <c r="H726" s="203">
        <v>1.1000000000000001</v>
      </c>
      <c r="I726" s="202">
        <v>0</v>
      </c>
      <c r="J726" s="250">
        <f>'.'!H723</f>
        <v>0</v>
      </c>
      <c r="K726" s="205" t="e">
        <f>IF(#REF!&gt;0,#REF!,0)</f>
        <v>#REF!</v>
      </c>
      <c r="L726" s="205" t="e">
        <f t="shared" ref="L726:L728" si="366">IF(K726&gt;0,1,0)</f>
        <v>#REF!</v>
      </c>
      <c r="M726" s="205" t="e">
        <f>IF(#REF!&gt;0,#REF!,0)</f>
        <v>#REF!</v>
      </c>
      <c r="N726" s="205" t="e">
        <f t="shared" ref="N726:N728" si="367">IF(M726&gt;0,1,0)</f>
        <v>#REF!</v>
      </c>
      <c r="O726" s="212">
        <f t="shared" si="365"/>
        <v>0</v>
      </c>
      <c r="P726" s="206"/>
    </row>
    <row r="727" spans="1:16" ht="12.75" x14ac:dyDescent="0.2">
      <c r="A727" s="224" t="s">
        <v>426</v>
      </c>
      <c r="B727" s="200" t="str">
        <f>IF(D727+G727&gt;0,B725,"")</f>
        <v/>
      </c>
      <c r="C727" s="203" t="str">
        <f>IF(G727+I727&gt;0,C725,"")</f>
        <v/>
      </c>
      <c r="D727" s="204">
        <f>D726</f>
        <v>6</v>
      </c>
      <c r="E727" s="210">
        <v>0</v>
      </c>
      <c r="F727" s="248">
        <f>'.'!AY724</f>
        <v>0</v>
      </c>
      <c r="G727" s="202">
        <v>0</v>
      </c>
      <c r="H727" s="203">
        <v>1.5</v>
      </c>
      <c r="I727" s="202">
        <v>0</v>
      </c>
      <c r="J727" s="250">
        <f>'.'!H724</f>
        <v>0</v>
      </c>
      <c r="K727" s="205" t="e">
        <f>IF(#REF!&gt;0,#REF!,0)</f>
        <v>#REF!</v>
      </c>
      <c r="L727" s="205" t="e">
        <f t="shared" si="366"/>
        <v>#REF!</v>
      </c>
      <c r="M727" s="205" t="e">
        <f>IF(#REF!&gt;0,#REF!,0)</f>
        <v>#REF!</v>
      </c>
      <c r="N727" s="205" t="e">
        <f t="shared" si="367"/>
        <v>#REF!</v>
      </c>
      <c r="O727" s="212">
        <f t="shared" si="365"/>
        <v>0</v>
      </c>
      <c r="P727" s="206"/>
    </row>
    <row r="728" spans="1:16" ht="12.75" x14ac:dyDescent="0.2">
      <c r="A728" s="224" t="s">
        <v>426</v>
      </c>
      <c r="B728" s="200" t="str">
        <f>IF(D728+G728&gt;0,B725,"")</f>
        <v/>
      </c>
      <c r="C728" s="203" t="str">
        <f>IF(G728+I728&gt;0,C725,"")</f>
        <v/>
      </c>
      <c r="D728" s="204">
        <f>D726</f>
        <v>6</v>
      </c>
      <c r="E728" s="210">
        <v>0</v>
      </c>
      <c r="F728" s="248">
        <f>'.'!AY725</f>
        <v>0</v>
      </c>
      <c r="G728" s="202">
        <v>0</v>
      </c>
      <c r="H728" s="203">
        <v>1.1000000000000001</v>
      </c>
      <c r="I728" s="202">
        <v>0</v>
      </c>
      <c r="J728" s="250">
        <f>'.'!H725</f>
        <v>0</v>
      </c>
      <c r="K728" s="205" t="e">
        <f>IF(#REF!&gt;0,#REF!,0)</f>
        <v>#REF!</v>
      </c>
      <c r="L728" s="205" t="e">
        <f t="shared" si="366"/>
        <v>#REF!</v>
      </c>
      <c r="M728" s="205" t="e">
        <f>IF(#REF!&gt;0,#REF!,0)</f>
        <v>#REF!</v>
      </c>
      <c r="N728" s="205" t="e">
        <f t="shared" si="367"/>
        <v>#REF!</v>
      </c>
      <c r="O728" s="212">
        <f t="shared" si="365"/>
        <v>0</v>
      </c>
      <c r="P728" s="206"/>
    </row>
    <row r="729" spans="1:16" ht="12.75" x14ac:dyDescent="0.2">
      <c r="A729" s="224" t="s">
        <v>426</v>
      </c>
      <c r="B729" s="200" t="s">
        <v>46</v>
      </c>
      <c r="C729" s="203" t="s">
        <v>390</v>
      </c>
      <c r="D729" s="204">
        <f>D730</f>
        <v>7</v>
      </c>
      <c r="E729" s="210">
        <v>0.5</v>
      </c>
      <c r="F729" s="248">
        <f>'.'!AY726</f>
        <v>6.9999999999999999E-4</v>
      </c>
      <c r="G729" s="202">
        <v>0.3</v>
      </c>
      <c r="H729" s="203">
        <v>1.5</v>
      </c>
      <c r="I729" s="202">
        <v>0</v>
      </c>
      <c r="J729" s="250">
        <f>'.'!H726</f>
        <v>1.2689999999999999E-3</v>
      </c>
      <c r="K729" s="205" t="e">
        <f>IF(#REF!&gt;0,#REF!,0)</f>
        <v>#REF!</v>
      </c>
      <c r="L729" s="205" t="e">
        <f>IF(K729&gt;0,1,0)</f>
        <v>#REF!</v>
      </c>
      <c r="M729" s="205" t="e">
        <f>IF(#REF!&gt;0,#REF!,0)</f>
        <v>#REF!</v>
      </c>
      <c r="N729" s="205" t="e">
        <f>IF(M729&gt;0,1,0)</f>
        <v>#REF!</v>
      </c>
      <c r="O729" s="212">
        <f t="shared" si="365"/>
        <v>-5.6899999999999995E-4</v>
      </c>
      <c r="P729" s="206"/>
    </row>
    <row r="730" spans="1:16" ht="12.75" x14ac:dyDescent="0.2">
      <c r="A730" s="224" t="s">
        <v>426</v>
      </c>
      <c r="B730" s="200" t="str">
        <f>IF(D730+G730&gt;0,B729,"")</f>
        <v/>
      </c>
      <c r="C730" s="203" t="str">
        <f>IF(G730+I730&gt;0,C729,"")</f>
        <v/>
      </c>
      <c r="D730" s="204">
        <v>7</v>
      </c>
      <c r="E730" s="210">
        <v>0</v>
      </c>
      <c r="F730" s="248">
        <f>'.'!AY727</f>
        <v>0</v>
      </c>
      <c r="G730" s="202">
        <v>0</v>
      </c>
      <c r="H730" s="203">
        <v>1.1000000000000001</v>
      </c>
      <c r="I730" s="202">
        <v>0</v>
      </c>
      <c r="J730" s="250">
        <f>'.'!H727</f>
        <v>0</v>
      </c>
      <c r="K730" s="205" t="e">
        <f>IF(#REF!&gt;0,#REF!,0)</f>
        <v>#REF!</v>
      </c>
      <c r="L730" s="205" t="e">
        <f t="shared" ref="L730:L732" si="368">IF(K730&gt;0,1,0)</f>
        <v>#REF!</v>
      </c>
      <c r="M730" s="205" t="e">
        <f>IF(#REF!&gt;0,#REF!,0)</f>
        <v>#REF!</v>
      </c>
      <c r="N730" s="205" t="e">
        <f t="shared" ref="N730:N732" si="369">IF(M730&gt;0,1,0)</f>
        <v>#REF!</v>
      </c>
      <c r="O730" s="212">
        <f t="shared" si="365"/>
        <v>0</v>
      </c>
      <c r="P730" s="206"/>
    </row>
    <row r="731" spans="1:16" ht="12.75" x14ac:dyDescent="0.2">
      <c r="A731" s="224" t="s">
        <v>426</v>
      </c>
      <c r="B731" s="200" t="str">
        <f>IF(D731+G731&gt;0,B729,"")</f>
        <v/>
      </c>
      <c r="C731" s="203" t="str">
        <f>IF(G731+I731&gt;0,C729,"")</f>
        <v/>
      </c>
      <c r="D731" s="204">
        <f>D730</f>
        <v>7</v>
      </c>
      <c r="E731" s="210">
        <v>0</v>
      </c>
      <c r="F731" s="248">
        <f>'.'!AY728</f>
        <v>0</v>
      </c>
      <c r="G731" s="202">
        <v>0</v>
      </c>
      <c r="H731" s="203">
        <v>1.5</v>
      </c>
      <c r="I731" s="202">
        <v>0</v>
      </c>
      <c r="J731" s="250">
        <f>'.'!H728</f>
        <v>0</v>
      </c>
      <c r="K731" s="205" t="e">
        <f>IF(#REF!&gt;0,#REF!,0)</f>
        <v>#REF!</v>
      </c>
      <c r="L731" s="205" t="e">
        <f t="shared" si="368"/>
        <v>#REF!</v>
      </c>
      <c r="M731" s="205" t="e">
        <f>IF(#REF!&gt;0,#REF!,0)</f>
        <v>#REF!</v>
      </c>
      <c r="N731" s="205" t="e">
        <f t="shared" si="369"/>
        <v>#REF!</v>
      </c>
      <c r="O731" s="212">
        <f t="shared" si="365"/>
        <v>0</v>
      </c>
      <c r="P731" s="206"/>
    </row>
    <row r="732" spans="1:16" ht="12.75" x14ac:dyDescent="0.2">
      <c r="A732" s="224" t="s">
        <v>426</v>
      </c>
      <c r="B732" s="200" t="str">
        <f>IF(D732+G732&gt;0,B729,"")</f>
        <v/>
      </c>
      <c r="C732" s="203" t="str">
        <f>IF(G732+I732&gt;0,C729,"")</f>
        <v/>
      </c>
      <c r="D732" s="204">
        <f>D730</f>
        <v>7</v>
      </c>
      <c r="E732" s="210">
        <v>0</v>
      </c>
      <c r="F732" s="248">
        <f>'.'!AY729</f>
        <v>0</v>
      </c>
      <c r="G732" s="202">
        <v>0</v>
      </c>
      <c r="H732" s="203">
        <v>1.1000000000000001</v>
      </c>
      <c r="I732" s="202">
        <v>0</v>
      </c>
      <c r="J732" s="250">
        <f>'.'!H729</f>
        <v>0</v>
      </c>
      <c r="K732" s="205" t="e">
        <f>IF(#REF!&gt;0,#REF!,0)</f>
        <v>#REF!</v>
      </c>
      <c r="L732" s="205" t="e">
        <f t="shared" si="368"/>
        <v>#REF!</v>
      </c>
      <c r="M732" s="205" t="e">
        <f>IF(#REF!&gt;0,#REF!,0)</f>
        <v>#REF!</v>
      </c>
      <c r="N732" s="205" t="e">
        <f t="shared" si="369"/>
        <v>#REF!</v>
      </c>
      <c r="O732" s="212">
        <f t="shared" si="365"/>
        <v>0</v>
      </c>
      <c r="P732" s="206"/>
    </row>
    <row r="733" spans="1:16" ht="12.75" x14ac:dyDescent="0.2">
      <c r="A733" s="224" t="s">
        <v>426</v>
      </c>
      <c r="B733" s="200" t="s">
        <v>392</v>
      </c>
      <c r="C733" s="203" t="s">
        <v>216</v>
      </c>
      <c r="D733" s="204">
        <f>D734</f>
        <v>7</v>
      </c>
      <c r="E733" s="210">
        <v>1.1000000000000001</v>
      </c>
      <c r="F733" s="248">
        <f>'.'!AY730</f>
        <v>1.1999999999999999E-3</v>
      </c>
      <c r="G733" s="202">
        <v>0.128</v>
      </c>
      <c r="H733" s="203">
        <v>1.5</v>
      </c>
      <c r="I733" s="202">
        <v>0</v>
      </c>
      <c r="J733" s="250">
        <f>'.'!H730</f>
        <v>4.8499999999999997E-4</v>
      </c>
      <c r="K733" s="205" t="e">
        <f>IF(#REF!&gt;0,#REF!,0)</f>
        <v>#REF!</v>
      </c>
      <c r="L733" s="205" t="e">
        <f>IF(K733&gt;0,1,0)</f>
        <v>#REF!</v>
      </c>
      <c r="M733" s="205" t="e">
        <f>IF(#REF!&gt;0,#REF!,0)</f>
        <v>#REF!</v>
      </c>
      <c r="N733" s="205" t="e">
        <f>IF(M733&gt;0,1,0)</f>
        <v>#REF!</v>
      </c>
      <c r="O733" s="212">
        <f t="shared" si="365"/>
        <v>7.1499999999999992E-4</v>
      </c>
      <c r="P733" s="206"/>
    </row>
    <row r="734" spans="1:16" ht="12.75" x14ac:dyDescent="0.2">
      <c r="A734" s="224" t="s">
        <v>426</v>
      </c>
      <c r="B734" s="200" t="str">
        <f>IF(D734+G734&gt;0,B733,"")</f>
        <v>Вельск, ул.Гагарина-42А, 42Б</v>
      </c>
      <c r="C734" s="203" t="str">
        <f>IF(G734+I734&gt;0,C733,"")</f>
        <v/>
      </c>
      <c r="D734" s="204">
        <v>7</v>
      </c>
      <c r="E734" s="210">
        <v>0</v>
      </c>
      <c r="F734" s="248">
        <f>'.'!AY731</f>
        <v>0</v>
      </c>
      <c r="G734" s="202">
        <v>0</v>
      </c>
      <c r="H734" s="203">
        <v>1.1000000000000001</v>
      </c>
      <c r="I734" s="202">
        <v>0</v>
      </c>
      <c r="J734" s="250">
        <f>'.'!H731</f>
        <v>0</v>
      </c>
      <c r="K734" s="205" t="e">
        <f>IF(#REF!&gt;0,#REF!,0)</f>
        <v>#REF!</v>
      </c>
      <c r="L734" s="205" t="e">
        <f t="shared" ref="L734:L736" si="370">IF(K734&gt;0,1,0)</f>
        <v>#REF!</v>
      </c>
      <c r="M734" s="205" t="e">
        <f>IF(#REF!&gt;0,#REF!,0)</f>
        <v>#REF!</v>
      </c>
      <c r="N734" s="205" t="e">
        <f t="shared" ref="N734:N736" si="371">IF(M734&gt;0,1,0)</f>
        <v>#REF!</v>
      </c>
      <c r="O734" s="212">
        <f t="shared" si="365"/>
        <v>0</v>
      </c>
      <c r="P734" s="206"/>
    </row>
    <row r="735" spans="1:16" ht="12.75" x14ac:dyDescent="0.2">
      <c r="A735" s="224" t="s">
        <v>426</v>
      </c>
      <c r="B735" s="200" t="str">
        <f>IF(D735+G735&gt;0,B733,"")</f>
        <v>Вельск, ул.Гагарина-42А, 42Б</v>
      </c>
      <c r="C735" s="203" t="str">
        <f>IF(G735+I735&gt;0,C733,"")</f>
        <v/>
      </c>
      <c r="D735" s="204">
        <f>D734</f>
        <v>7</v>
      </c>
      <c r="E735" s="210">
        <v>0</v>
      </c>
      <c r="F735" s="248">
        <f>'.'!AY732</f>
        <v>0</v>
      </c>
      <c r="G735" s="202">
        <v>0</v>
      </c>
      <c r="H735" s="203">
        <v>1.5</v>
      </c>
      <c r="I735" s="202">
        <v>0</v>
      </c>
      <c r="J735" s="250">
        <f>'.'!H732</f>
        <v>0</v>
      </c>
      <c r="K735" s="205" t="e">
        <f>IF(#REF!&gt;0,#REF!,0)</f>
        <v>#REF!</v>
      </c>
      <c r="L735" s="205" t="e">
        <f t="shared" si="370"/>
        <v>#REF!</v>
      </c>
      <c r="M735" s="205" t="e">
        <f>IF(#REF!&gt;0,#REF!,0)</f>
        <v>#REF!</v>
      </c>
      <c r="N735" s="205" t="e">
        <f t="shared" si="371"/>
        <v>#REF!</v>
      </c>
      <c r="O735" s="212">
        <f t="shared" si="365"/>
        <v>0</v>
      </c>
      <c r="P735" s="206"/>
    </row>
    <row r="736" spans="1:16" ht="12.75" x14ac:dyDescent="0.2">
      <c r="A736" s="224" t="s">
        <v>426</v>
      </c>
      <c r="B736" s="200" t="str">
        <f>IF(D736+G736&gt;0,B733,"")</f>
        <v>Вельск, ул.Гагарина-42А, 42Б</v>
      </c>
      <c r="C736" s="203" t="str">
        <f>IF(G736+I736&gt;0,C733,"")</f>
        <v/>
      </c>
      <c r="D736" s="204">
        <f>D734</f>
        <v>7</v>
      </c>
      <c r="E736" s="210">
        <v>0</v>
      </c>
      <c r="F736" s="248">
        <f>'.'!AY733</f>
        <v>0</v>
      </c>
      <c r="G736" s="202">
        <v>0</v>
      </c>
      <c r="H736" s="203">
        <v>1.1000000000000001</v>
      </c>
      <c r="I736" s="202">
        <v>0</v>
      </c>
      <c r="J736" s="250">
        <f>'.'!H733</f>
        <v>0</v>
      </c>
      <c r="K736" s="205" t="e">
        <f>IF(#REF!&gt;0,#REF!,0)</f>
        <v>#REF!</v>
      </c>
      <c r="L736" s="205" t="e">
        <f t="shared" si="370"/>
        <v>#REF!</v>
      </c>
      <c r="M736" s="205" t="e">
        <f>IF(#REF!&gt;0,#REF!,0)</f>
        <v>#REF!</v>
      </c>
      <c r="N736" s="205" t="e">
        <f t="shared" si="371"/>
        <v>#REF!</v>
      </c>
      <c r="O736" s="212">
        <f t="shared" si="365"/>
        <v>0</v>
      </c>
      <c r="P736" s="206"/>
    </row>
    <row r="737" spans="1:16" ht="12.75" x14ac:dyDescent="0.2">
      <c r="A737" s="224" t="s">
        <v>426</v>
      </c>
      <c r="B737" s="200" t="s">
        <v>407</v>
      </c>
      <c r="C737" s="203" t="s">
        <v>406</v>
      </c>
      <c r="D737" s="204">
        <f>D738</f>
        <v>7</v>
      </c>
      <c r="E737" s="210">
        <v>0.6</v>
      </c>
      <c r="F737" s="248">
        <f>'.'!AY734</f>
        <v>8.0000000000000004E-4</v>
      </c>
      <c r="G737" s="202">
        <v>0.53</v>
      </c>
      <c r="H737" s="203">
        <v>1.5</v>
      </c>
      <c r="I737" s="202">
        <v>0</v>
      </c>
      <c r="J737" s="250">
        <f>'.'!H734</f>
        <v>6.9999999999999999E-4</v>
      </c>
      <c r="K737" s="205" t="e">
        <f>IF(#REF!&gt;0,#REF!,0)</f>
        <v>#REF!</v>
      </c>
      <c r="L737" s="205" t="e">
        <f>IF(K737&gt;0,1,0)</f>
        <v>#REF!</v>
      </c>
      <c r="M737" s="205" t="e">
        <f>IF(#REF!&gt;0,#REF!,0)</f>
        <v>#REF!</v>
      </c>
      <c r="N737" s="205" t="e">
        <f>IF(M737&gt;0,1,0)</f>
        <v>#REF!</v>
      </c>
      <c r="O737" s="212">
        <f t="shared" si="365"/>
        <v>1.0000000000000005E-4</v>
      </c>
      <c r="P737" s="206"/>
    </row>
    <row r="738" spans="1:16" ht="12.75" x14ac:dyDescent="0.2">
      <c r="A738" s="224" t="s">
        <v>426</v>
      </c>
      <c r="B738" s="200" t="str">
        <f>IF(D738+G738&gt;0,B737,"")</f>
        <v>д.Лукинская, ул.Шоссейная-13Б</v>
      </c>
      <c r="C738" s="203" t="str">
        <f>IF(G738+I738&gt;0,C737,"")</f>
        <v/>
      </c>
      <c r="D738" s="204">
        <v>7</v>
      </c>
      <c r="E738" s="210">
        <v>0</v>
      </c>
      <c r="F738" s="248">
        <f>'.'!AY735</f>
        <v>0</v>
      </c>
      <c r="G738" s="202">
        <v>0</v>
      </c>
      <c r="H738" s="203">
        <v>1.1000000000000001</v>
      </c>
      <c r="I738" s="202">
        <v>0</v>
      </c>
      <c r="J738" s="250">
        <f>'.'!H735</f>
        <v>0</v>
      </c>
      <c r="K738" s="205" t="e">
        <f>IF(#REF!&gt;0,#REF!,0)</f>
        <v>#REF!</v>
      </c>
      <c r="L738" s="205" t="e">
        <f t="shared" ref="L738:L740" si="372">IF(K738&gt;0,1,0)</f>
        <v>#REF!</v>
      </c>
      <c r="M738" s="205" t="e">
        <f>IF(#REF!&gt;0,#REF!,0)</f>
        <v>#REF!</v>
      </c>
      <c r="N738" s="205" t="e">
        <f t="shared" ref="N738:N740" si="373">IF(M738&gt;0,1,0)</f>
        <v>#REF!</v>
      </c>
      <c r="O738" s="212">
        <f t="shared" si="365"/>
        <v>0</v>
      </c>
      <c r="P738" s="206"/>
    </row>
    <row r="739" spans="1:16" ht="12.75" x14ac:dyDescent="0.2">
      <c r="A739" s="224" t="s">
        <v>426</v>
      </c>
      <c r="B739" s="200" t="str">
        <f>IF(D739+G739&gt;0,B737,"")</f>
        <v>д.Лукинская, ул.Шоссейная-13Б</v>
      </c>
      <c r="C739" s="203" t="str">
        <f>IF(G739+I739&gt;0,C737,"")</f>
        <v/>
      </c>
      <c r="D739" s="204">
        <f>D738</f>
        <v>7</v>
      </c>
      <c r="E739" s="210">
        <v>0</v>
      </c>
      <c r="F739" s="248">
        <f>'.'!AY736</f>
        <v>0</v>
      </c>
      <c r="G739" s="202">
        <v>0</v>
      </c>
      <c r="H739" s="203">
        <v>1.5</v>
      </c>
      <c r="I739" s="202">
        <v>0</v>
      </c>
      <c r="J739" s="250">
        <f>'.'!H736</f>
        <v>0</v>
      </c>
      <c r="K739" s="205" t="e">
        <f>IF(#REF!&gt;0,#REF!,0)</f>
        <v>#REF!</v>
      </c>
      <c r="L739" s="205" t="e">
        <f t="shared" si="372"/>
        <v>#REF!</v>
      </c>
      <c r="M739" s="205" t="e">
        <f>IF(#REF!&gt;0,#REF!,0)</f>
        <v>#REF!</v>
      </c>
      <c r="N739" s="205" t="e">
        <f t="shared" si="373"/>
        <v>#REF!</v>
      </c>
      <c r="O739" s="212">
        <f t="shared" si="365"/>
        <v>0</v>
      </c>
      <c r="P739" s="206"/>
    </row>
    <row r="740" spans="1:16" ht="12.75" x14ac:dyDescent="0.2">
      <c r="A740" s="224" t="s">
        <v>426</v>
      </c>
      <c r="B740" s="200" t="str">
        <f>IF(D740+G740&gt;0,B737,"")</f>
        <v>д.Лукинская, ул.Шоссейная-13Б</v>
      </c>
      <c r="C740" s="203" t="str">
        <f>IF(G740+I740&gt;0,C737,"")</f>
        <v/>
      </c>
      <c r="D740" s="204">
        <f>D738</f>
        <v>7</v>
      </c>
      <c r="E740" s="210">
        <v>0</v>
      </c>
      <c r="F740" s="248">
        <f>'.'!AY737</f>
        <v>0</v>
      </c>
      <c r="G740" s="202">
        <v>0</v>
      </c>
      <c r="H740" s="203">
        <v>1.1000000000000001</v>
      </c>
      <c r="I740" s="202">
        <v>0</v>
      </c>
      <c r="J740" s="250">
        <f>'.'!H737</f>
        <v>0</v>
      </c>
      <c r="K740" s="205" t="e">
        <f>IF(#REF!&gt;0,#REF!,0)</f>
        <v>#REF!</v>
      </c>
      <c r="L740" s="205" t="e">
        <f t="shared" si="372"/>
        <v>#REF!</v>
      </c>
      <c r="M740" s="205" t="e">
        <f>IF(#REF!&gt;0,#REF!,0)</f>
        <v>#REF!</v>
      </c>
      <c r="N740" s="205" t="e">
        <f t="shared" si="373"/>
        <v>#REF!</v>
      </c>
      <c r="O740" s="212">
        <f t="shared" si="365"/>
        <v>0</v>
      </c>
      <c r="P740" s="206"/>
    </row>
    <row r="741" spans="1:16" ht="12.75" x14ac:dyDescent="0.2">
      <c r="A741" s="224" t="s">
        <v>426</v>
      </c>
      <c r="B741" s="200" t="s">
        <v>46</v>
      </c>
      <c r="C741" s="203" t="s">
        <v>409</v>
      </c>
      <c r="D741" s="204">
        <f>D742</f>
        <v>6</v>
      </c>
      <c r="E741" s="210">
        <v>1.3</v>
      </c>
      <c r="F741" s="248">
        <f>'.'!AY738</f>
        <v>2E-3</v>
      </c>
      <c r="G741" s="202">
        <v>0</v>
      </c>
      <c r="H741" s="203">
        <v>1.5</v>
      </c>
      <c r="I741" s="202">
        <v>0</v>
      </c>
      <c r="J741" s="250">
        <f>'.'!H738</f>
        <v>0</v>
      </c>
      <c r="K741" s="205" t="e">
        <f>IF(#REF!&gt;0,#REF!,0)</f>
        <v>#REF!</v>
      </c>
      <c r="L741" s="205" t="e">
        <f>IF(K741&gt;0,1,0)</f>
        <v>#REF!</v>
      </c>
      <c r="M741" s="205" t="e">
        <f>IF(#REF!&gt;0,#REF!,0)</f>
        <v>#REF!</v>
      </c>
      <c r="N741" s="205" t="e">
        <f>IF(M741&gt;0,1,0)</f>
        <v>#REF!</v>
      </c>
      <c r="O741" s="212">
        <f t="shared" si="365"/>
        <v>2E-3</v>
      </c>
      <c r="P741" s="206"/>
    </row>
    <row r="742" spans="1:16" ht="12.75" x14ac:dyDescent="0.2">
      <c r="A742" s="224" t="s">
        <v>426</v>
      </c>
      <c r="B742" s="200" t="str">
        <f>IF(D742+G742&gt;0,B741,"")</f>
        <v/>
      </c>
      <c r="C742" s="203" t="str">
        <f>IF(G742+I742&gt;0,C741,"")</f>
        <v/>
      </c>
      <c r="D742" s="204">
        <v>6</v>
      </c>
      <c r="E742" s="210">
        <v>0</v>
      </c>
      <c r="F742" s="248">
        <f>'.'!AY739</f>
        <v>0</v>
      </c>
      <c r="G742" s="202">
        <v>0</v>
      </c>
      <c r="H742" s="203">
        <v>1.1000000000000001</v>
      </c>
      <c r="I742" s="202">
        <v>0</v>
      </c>
      <c r="J742" s="250">
        <f>'.'!H739</f>
        <v>0</v>
      </c>
      <c r="K742" s="205" t="e">
        <f>IF(#REF!&gt;0,#REF!,0)</f>
        <v>#REF!</v>
      </c>
      <c r="L742" s="205" t="e">
        <f t="shared" ref="L742:L744" si="374">IF(K742&gt;0,1,0)</f>
        <v>#REF!</v>
      </c>
      <c r="M742" s="205" t="e">
        <f>IF(#REF!&gt;0,#REF!,0)</f>
        <v>#REF!</v>
      </c>
      <c r="N742" s="205" t="e">
        <f t="shared" ref="N742:N744" si="375">IF(M742&gt;0,1,0)</f>
        <v>#REF!</v>
      </c>
      <c r="O742" s="212">
        <f t="shared" si="365"/>
        <v>0</v>
      </c>
      <c r="P742" s="206"/>
    </row>
    <row r="743" spans="1:16" ht="12.75" x14ac:dyDescent="0.2">
      <c r="A743" s="224" t="s">
        <v>426</v>
      </c>
      <c r="B743" s="200" t="str">
        <f>IF(D743+G743&gt;0,B741,"")</f>
        <v/>
      </c>
      <c r="C743" s="203" t="str">
        <f>IF(G743+I743&gt;0,C741,"")</f>
        <v/>
      </c>
      <c r="D743" s="204">
        <f>D742</f>
        <v>6</v>
      </c>
      <c r="E743" s="210">
        <v>0</v>
      </c>
      <c r="F743" s="248">
        <f>'.'!AY740</f>
        <v>0</v>
      </c>
      <c r="G743" s="202">
        <v>0</v>
      </c>
      <c r="H743" s="203">
        <v>1.5</v>
      </c>
      <c r="I743" s="202">
        <v>0</v>
      </c>
      <c r="J743" s="250">
        <f>'.'!H740</f>
        <v>0</v>
      </c>
      <c r="K743" s="205" t="e">
        <f>IF(#REF!&gt;0,#REF!,0)</f>
        <v>#REF!</v>
      </c>
      <c r="L743" s="205" t="e">
        <f t="shared" si="374"/>
        <v>#REF!</v>
      </c>
      <c r="M743" s="205" t="e">
        <f>IF(#REF!&gt;0,#REF!,0)</f>
        <v>#REF!</v>
      </c>
      <c r="N743" s="205" t="e">
        <f t="shared" si="375"/>
        <v>#REF!</v>
      </c>
      <c r="O743" s="212">
        <f t="shared" si="365"/>
        <v>0</v>
      </c>
      <c r="P743" s="206"/>
    </row>
    <row r="744" spans="1:16" ht="12.75" x14ac:dyDescent="0.2">
      <c r="A744" s="224" t="s">
        <v>426</v>
      </c>
      <c r="B744" s="200" t="str">
        <f>IF(D744+G744&gt;0,B741,"")</f>
        <v/>
      </c>
      <c r="C744" s="203" t="str">
        <f>IF(G744+I744&gt;0,C741,"")</f>
        <v/>
      </c>
      <c r="D744" s="204">
        <f>D742</f>
        <v>6</v>
      </c>
      <c r="E744" s="210">
        <v>0</v>
      </c>
      <c r="F744" s="248">
        <f>'.'!AY741</f>
        <v>0</v>
      </c>
      <c r="G744" s="202">
        <v>0</v>
      </c>
      <c r="H744" s="203">
        <v>1.1000000000000001</v>
      </c>
      <c r="I744" s="202">
        <v>0</v>
      </c>
      <c r="J744" s="250">
        <f>'.'!H741</f>
        <v>0</v>
      </c>
      <c r="K744" s="205" t="e">
        <f>IF(#REF!&gt;0,#REF!,0)</f>
        <v>#REF!</v>
      </c>
      <c r="L744" s="205" t="e">
        <f t="shared" si="374"/>
        <v>#REF!</v>
      </c>
      <c r="M744" s="205" t="e">
        <f>IF(#REF!&gt;0,#REF!,0)</f>
        <v>#REF!</v>
      </c>
      <c r="N744" s="205" t="e">
        <f t="shared" si="375"/>
        <v>#REF!</v>
      </c>
      <c r="O744" s="212">
        <f t="shared" si="365"/>
        <v>0</v>
      </c>
      <c r="P744" s="206"/>
    </row>
    <row r="745" spans="1:16" ht="12.75" x14ac:dyDescent="0.2">
      <c r="A745" s="224" t="s">
        <v>426</v>
      </c>
      <c r="B745" s="200" t="s">
        <v>46</v>
      </c>
      <c r="C745" s="203" t="s">
        <v>411</v>
      </c>
      <c r="D745" s="204">
        <f>D746</f>
        <v>7</v>
      </c>
      <c r="E745" s="210">
        <v>0.8</v>
      </c>
      <c r="F745" s="248">
        <f>'.'!AY742</f>
        <v>1E-3</v>
      </c>
      <c r="G745" s="202">
        <v>0</v>
      </c>
      <c r="H745" s="203">
        <v>1.5</v>
      </c>
      <c r="I745" s="202">
        <v>0</v>
      </c>
      <c r="J745" s="250">
        <f>'.'!H742</f>
        <v>1.6110000000000002E-3</v>
      </c>
      <c r="K745" s="205" t="e">
        <f>IF(#REF!&gt;0,#REF!,0)</f>
        <v>#REF!</v>
      </c>
      <c r="L745" s="205" t="e">
        <f>IF(K745&gt;0,1,0)</f>
        <v>#REF!</v>
      </c>
      <c r="M745" s="205" t="e">
        <f>IF(#REF!&gt;0,#REF!,0)</f>
        <v>#REF!</v>
      </c>
      <c r="N745" s="205" t="e">
        <f>IF(M745&gt;0,1,0)</f>
        <v>#REF!</v>
      </c>
      <c r="O745" s="212">
        <f t="shared" si="365"/>
        <v>-6.1100000000000021E-4</v>
      </c>
      <c r="P745" s="206"/>
    </row>
    <row r="746" spans="1:16" ht="12.75" x14ac:dyDescent="0.2">
      <c r="A746" s="224" t="s">
        <v>426</v>
      </c>
      <c r="B746" s="200" t="str">
        <f>IF(D746+G746&gt;0,B745,"")</f>
        <v/>
      </c>
      <c r="C746" s="203" t="str">
        <f>IF(G746+I746&gt;0,C745,"")</f>
        <v/>
      </c>
      <c r="D746" s="204">
        <v>7</v>
      </c>
      <c r="E746" s="210">
        <v>0</v>
      </c>
      <c r="F746" s="248"/>
      <c r="G746" s="202"/>
      <c r="H746" s="203"/>
      <c r="I746" s="202"/>
      <c r="J746" s="250"/>
      <c r="K746" s="205"/>
      <c r="L746" s="205"/>
      <c r="M746" s="205"/>
      <c r="N746" s="205"/>
      <c r="O746" s="212"/>
      <c r="P746" s="206"/>
    </row>
    <row r="747" spans="1:16" ht="12.75" x14ac:dyDescent="0.2">
      <c r="A747" s="224" t="s">
        <v>426</v>
      </c>
      <c r="B747" s="200" t="str">
        <f>IF(D747+G747&gt;0,B745,"")</f>
        <v/>
      </c>
      <c r="C747" s="203" t="str">
        <f>IF(G747+I747&gt;0,C745,"")</f>
        <v/>
      </c>
      <c r="D747" s="204">
        <f>D746</f>
        <v>7</v>
      </c>
      <c r="E747" s="210">
        <v>0</v>
      </c>
      <c r="F747" s="248"/>
      <c r="G747" s="202"/>
      <c r="H747" s="203"/>
      <c r="I747" s="202"/>
      <c r="J747" s="250"/>
      <c r="K747" s="205"/>
      <c r="L747" s="205"/>
      <c r="M747" s="205"/>
      <c r="N747" s="205"/>
      <c r="O747" s="212"/>
      <c r="P747" s="206"/>
    </row>
    <row r="748" spans="1:16" ht="12.75" x14ac:dyDescent="0.2">
      <c r="A748" s="224" t="s">
        <v>426</v>
      </c>
      <c r="B748" s="200" t="str">
        <f>IF(D748+G748&gt;0,B745,"")</f>
        <v/>
      </c>
      <c r="C748" s="203" t="str">
        <f>IF(G748+I748&gt;0,C745,"")</f>
        <v/>
      </c>
      <c r="D748" s="204">
        <f>D746</f>
        <v>7</v>
      </c>
      <c r="E748" s="210">
        <v>0</v>
      </c>
      <c r="F748" s="248"/>
      <c r="G748" s="202"/>
      <c r="H748" s="203"/>
      <c r="I748" s="202"/>
      <c r="J748" s="250"/>
      <c r="K748" s="205"/>
      <c r="L748" s="205"/>
      <c r="M748" s="205"/>
      <c r="N748" s="205"/>
      <c r="O748" s="212"/>
      <c r="P748" s="206"/>
    </row>
    <row r="749" spans="1:16" ht="12.75" x14ac:dyDescent="0.2">
      <c r="A749" s="224" t="s">
        <v>426</v>
      </c>
      <c r="B749" s="200" t="s">
        <v>46</v>
      </c>
      <c r="C749" s="203" t="s">
        <v>413</v>
      </c>
      <c r="D749" s="204">
        <f>D750</f>
        <v>7</v>
      </c>
      <c r="E749" s="210">
        <v>0</v>
      </c>
      <c r="F749" s="248"/>
      <c r="G749" s="202"/>
      <c r="H749" s="203"/>
      <c r="I749" s="202"/>
      <c r="J749" s="250"/>
      <c r="K749" s="205"/>
      <c r="L749" s="205"/>
      <c r="M749" s="205"/>
      <c r="N749" s="205"/>
      <c r="O749" s="212"/>
      <c r="P749" s="206"/>
    </row>
    <row r="750" spans="1:16" ht="12.75" x14ac:dyDescent="0.2">
      <c r="A750" s="224" t="s">
        <v>426</v>
      </c>
      <c r="B750" s="200" t="str">
        <f>IF(D750+G750&gt;0,B749,"")</f>
        <v/>
      </c>
      <c r="C750" s="203" t="str">
        <f>IF(G750+I750&gt;0,C749,"")</f>
        <v/>
      </c>
      <c r="D750" s="204">
        <v>7</v>
      </c>
      <c r="E750" s="210">
        <v>0</v>
      </c>
      <c r="F750" s="248"/>
      <c r="G750" s="202"/>
      <c r="H750" s="203"/>
      <c r="I750" s="202"/>
      <c r="J750" s="250"/>
      <c r="K750" s="205"/>
      <c r="L750" s="205"/>
      <c r="M750" s="205"/>
      <c r="N750" s="205"/>
      <c r="O750" s="212"/>
      <c r="P750" s="206"/>
    </row>
    <row r="751" spans="1:16" ht="12.75" x14ac:dyDescent="0.2">
      <c r="A751" s="224" t="s">
        <v>426</v>
      </c>
      <c r="B751" s="200" t="str">
        <f>IF(D751+G751&gt;0,B749,"")</f>
        <v/>
      </c>
      <c r="C751" s="203" t="str">
        <f>IF(G751+I751&gt;0,C749,"")</f>
        <v/>
      </c>
      <c r="D751" s="204">
        <f>D750</f>
        <v>7</v>
      </c>
      <c r="E751" s="210">
        <v>0</v>
      </c>
      <c r="F751" s="248"/>
      <c r="G751" s="202"/>
      <c r="H751" s="203"/>
      <c r="I751" s="202"/>
      <c r="J751" s="250"/>
      <c r="K751" s="205"/>
      <c r="L751" s="205"/>
      <c r="M751" s="205"/>
      <c r="N751" s="205"/>
      <c r="O751" s="212"/>
      <c r="P751" s="206"/>
    </row>
    <row r="752" spans="1:16" ht="12.75" x14ac:dyDescent="0.2">
      <c r="A752" s="224" t="s">
        <v>426</v>
      </c>
      <c r="B752" s="200" t="str">
        <f>IF(D752+G752&gt;0,B749,"")</f>
        <v/>
      </c>
      <c r="C752" s="203" t="str">
        <f>IF(G752+I752&gt;0,C749,"")</f>
        <v/>
      </c>
      <c r="D752" s="204">
        <f>D750</f>
        <v>7</v>
      </c>
      <c r="E752" s="210">
        <v>0</v>
      </c>
      <c r="F752" s="248"/>
      <c r="G752" s="202"/>
      <c r="H752" s="203"/>
      <c r="I752" s="202"/>
      <c r="J752" s="250"/>
      <c r="K752" s="205"/>
      <c r="L752" s="205"/>
      <c r="M752" s="205"/>
      <c r="N752" s="205"/>
      <c r="O752" s="212"/>
      <c r="P752" s="206"/>
    </row>
    <row r="753" spans="1:16" ht="12.75" x14ac:dyDescent="0.2">
      <c r="A753" s="224" t="s">
        <v>426</v>
      </c>
      <c r="B753" s="200" t="s">
        <v>46</v>
      </c>
      <c r="C753" s="203" t="s">
        <v>415</v>
      </c>
      <c r="D753" s="204">
        <f>D754</f>
        <v>6</v>
      </c>
      <c r="E753" s="210">
        <v>0</v>
      </c>
      <c r="F753" s="248"/>
      <c r="G753" s="202"/>
      <c r="H753" s="203"/>
      <c r="I753" s="202"/>
      <c r="J753" s="250"/>
      <c r="K753" s="205"/>
      <c r="L753" s="205"/>
      <c r="M753" s="205"/>
      <c r="N753" s="205"/>
      <c r="O753" s="212"/>
      <c r="P753" s="206"/>
    </row>
    <row r="754" spans="1:16" ht="12.75" x14ac:dyDescent="0.2">
      <c r="A754" s="224" t="s">
        <v>426</v>
      </c>
      <c r="B754" s="200" t="str">
        <f>IF(D754+G754&gt;0,B753,"")</f>
        <v/>
      </c>
      <c r="C754" s="203" t="str">
        <f>IF(G754+I754&gt;0,C753,"")</f>
        <v/>
      </c>
      <c r="D754" s="204">
        <v>6</v>
      </c>
      <c r="E754" s="210">
        <v>0</v>
      </c>
      <c r="F754" s="248"/>
      <c r="G754" s="202"/>
      <c r="H754" s="203"/>
      <c r="I754" s="202"/>
      <c r="J754" s="250"/>
      <c r="K754" s="205"/>
      <c r="L754" s="205"/>
      <c r="M754" s="205"/>
      <c r="N754" s="205"/>
      <c r="O754" s="212"/>
      <c r="P754" s="206"/>
    </row>
    <row r="755" spans="1:16" ht="12.75" x14ac:dyDescent="0.2">
      <c r="A755" s="224" t="s">
        <v>426</v>
      </c>
      <c r="B755" s="200" t="str">
        <f>IF(D755+G755&gt;0,B753,"")</f>
        <v/>
      </c>
      <c r="C755" s="203" t="str">
        <f>IF(G755+I755&gt;0,C753,"")</f>
        <v/>
      </c>
      <c r="D755" s="204">
        <f>D754</f>
        <v>6</v>
      </c>
      <c r="E755" s="210">
        <v>0</v>
      </c>
      <c r="F755" s="248"/>
      <c r="G755" s="202"/>
      <c r="H755" s="203"/>
      <c r="I755" s="202"/>
      <c r="J755" s="250"/>
      <c r="K755" s="205"/>
      <c r="L755" s="205"/>
      <c r="M755" s="205"/>
      <c r="N755" s="205"/>
      <c r="O755" s="212"/>
      <c r="P755" s="206"/>
    </row>
    <row r="756" spans="1:16" ht="12.75" x14ac:dyDescent="0.2">
      <c r="A756" s="224" t="s">
        <v>426</v>
      </c>
      <c r="B756" s="200" t="str">
        <f>IF(D756+G756&gt;0,B753,"")</f>
        <v/>
      </c>
      <c r="C756" s="203" t="str">
        <f>IF(G756+I756&gt;0,C753,"")</f>
        <v/>
      </c>
      <c r="D756" s="204">
        <f>D754</f>
        <v>6</v>
      </c>
      <c r="E756" s="210">
        <v>0</v>
      </c>
      <c r="F756" s="248"/>
      <c r="G756" s="202"/>
      <c r="H756" s="203"/>
      <c r="I756" s="202"/>
      <c r="J756" s="250"/>
      <c r="K756" s="205"/>
      <c r="L756" s="205"/>
      <c r="M756" s="205"/>
      <c r="N756" s="205"/>
      <c r="O756" s="212"/>
      <c r="P756" s="206"/>
    </row>
    <row r="757" spans="1:16" ht="12.75" x14ac:dyDescent="0.2">
      <c r="A757" s="224" t="s">
        <v>426</v>
      </c>
      <c r="B757" s="200" t="s">
        <v>56</v>
      </c>
      <c r="C757" s="203" t="s">
        <v>417</v>
      </c>
      <c r="D757" s="204">
        <f>D758</f>
        <v>7</v>
      </c>
      <c r="E757" s="210">
        <v>0</v>
      </c>
      <c r="F757" s="248"/>
      <c r="G757" s="202"/>
      <c r="H757" s="203"/>
      <c r="I757" s="202"/>
      <c r="J757" s="250"/>
      <c r="K757" s="205"/>
      <c r="L757" s="205"/>
      <c r="M757" s="205"/>
      <c r="N757" s="205"/>
      <c r="O757" s="212"/>
      <c r="P757" s="206"/>
    </row>
    <row r="758" spans="1:16" ht="12.75" x14ac:dyDescent="0.2">
      <c r="A758" s="224" t="s">
        <v>426</v>
      </c>
      <c r="B758" s="200" t="str">
        <f>IF(D758+G758&gt;0,B757,"")</f>
        <v>Вороновская</v>
      </c>
      <c r="C758" s="203" t="str">
        <f>IF(G758+I758&gt;0,C757,"")</f>
        <v/>
      </c>
      <c r="D758" s="204">
        <v>7</v>
      </c>
      <c r="E758" s="210">
        <v>0</v>
      </c>
      <c r="F758" s="248"/>
      <c r="G758" s="202"/>
      <c r="H758" s="203"/>
      <c r="I758" s="202"/>
      <c r="J758" s="250"/>
      <c r="K758" s="205"/>
      <c r="L758" s="205"/>
      <c r="M758" s="205"/>
      <c r="N758" s="205"/>
      <c r="O758" s="212"/>
      <c r="P758" s="206"/>
    </row>
    <row r="759" spans="1:16" ht="12.75" x14ac:dyDescent="0.2">
      <c r="A759" s="224" t="s">
        <v>426</v>
      </c>
      <c r="B759" s="200" t="str">
        <f>IF(D759+G759&gt;0,B757,"")</f>
        <v>Вороновская</v>
      </c>
      <c r="C759" s="203" t="str">
        <f>IF(G759+I759&gt;0,C757,"")</f>
        <v/>
      </c>
      <c r="D759" s="204">
        <f>D758</f>
        <v>7</v>
      </c>
      <c r="E759" s="210">
        <v>0</v>
      </c>
      <c r="F759" s="248"/>
      <c r="G759" s="202"/>
      <c r="H759" s="203"/>
      <c r="I759" s="202"/>
      <c r="J759" s="250"/>
      <c r="K759" s="205"/>
      <c r="L759" s="205"/>
      <c r="M759" s="205"/>
      <c r="N759" s="205"/>
      <c r="O759" s="212"/>
      <c r="P759" s="206"/>
    </row>
    <row r="760" spans="1:16" ht="12.75" x14ac:dyDescent="0.2">
      <c r="A760" s="224" t="s">
        <v>426</v>
      </c>
      <c r="B760" s="200" t="str">
        <f>IF(D760+G760&gt;0,B757,"")</f>
        <v>Вороновская</v>
      </c>
      <c r="C760" s="203" t="str">
        <f>IF(G760+I760&gt;0,C757,"")</f>
        <v/>
      </c>
      <c r="D760" s="204">
        <f>D758</f>
        <v>7</v>
      </c>
      <c r="E760" s="210">
        <v>0</v>
      </c>
      <c r="F760" s="248"/>
      <c r="G760" s="202"/>
      <c r="H760" s="203"/>
      <c r="I760" s="202"/>
      <c r="J760" s="250"/>
      <c r="K760" s="205"/>
      <c r="L760" s="205"/>
      <c r="M760" s="205"/>
      <c r="N760" s="205"/>
      <c r="O760" s="212"/>
      <c r="P760" s="206"/>
    </row>
    <row r="761" spans="1:16" ht="13.5" thickBot="1" x14ac:dyDescent="0.25">
      <c r="A761" s="225" t="s">
        <v>426</v>
      </c>
      <c r="B761" s="235" t="s">
        <v>394</v>
      </c>
      <c r="C761" s="236" t="s">
        <v>393</v>
      </c>
      <c r="D761" s="237">
        <v>8</v>
      </c>
      <c r="E761" s="210">
        <v>524.90000000000009</v>
      </c>
      <c r="F761" s="248">
        <f>'.'!AY842</f>
        <v>0.60936000000000001</v>
      </c>
      <c r="G761" s="207">
        <v>737.327</v>
      </c>
      <c r="H761" s="208"/>
      <c r="I761" s="207"/>
      <c r="J761" s="250">
        <f>'.'!H842</f>
        <v>0.98053599999999996</v>
      </c>
      <c r="K761" s="209"/>
      <c r="L761" s="209"/>
      <c r="M761" s="209"/>
      <c r="N761" s="209"/>
      <c r="O761" s="212">
        <f t="shared" ref="O761" si="376">F761-J761</f>
        <v>-0.37117599999999995</v>
      </c>
      <c r="P761" s="206"/>
    </row>
    <row r="762" spans="1:16" ht="12" thickBot="1" x14ac:dyDescent="0.25">
      <c r="A762" s="226"/>
      <c r="B762" s="227"/>
      <c r="C762" s="228" t="s">
        <v>431</v>
      </c>
      <c r="D762" s="229"/>
      <c r="E762" s="230">
        <f>SUM(E19:E761)</f>
        <v>1981.0990000000006</v>
      </c>
      <c r="F762" s="251">
        <f>SUM(F19:F761)</f>
        <v>2.4928029999999977</v>
      </c>
      <c r="G762" s="231">
        <f>SUM(G19:G761)</f>
        <v>1931.9480000000001</v>
      </c>
      <c r="H762" s="232"/>
      <c r="I762" s="231">
        <f>SUM(I19:I761)</f>
        <v>13.579999999999998</v>
      </c>
      <c r="J762" s="252">
        <f>SUM(J19:J761)</f>
        <v>2.4370549999999982</v>
      </c>
      <c r="K762" s="233" t="e">
        <f>SUM(K19:K761)</f>
        <v>#REF!</v>
      </c>
      <c r="L762" s="233"/>
      <c r="M762" s="233" t="e">
        <f>SUM(M19:M761)</f>
        <v>#REF!</v>
      </c>
      <c r="N762" s="233"/>
      <c r="O762" s="234">
        <f t="shared" ref="O762" si="377">F762-J762</f>
        <v>5.5747999999999465E-2</v>
      </c>
    </row>
    <row r="763" spans="1:16" x14ac:dyDescent="0.2">
      <c r="C763" s="180"/>
      <c r="D763" s="180"/>
      <c r="E763" s="180"/>
      <c r="F763" s="180"/>
      <c r="G763" s="180"/>
      <c r="H763" s="180"/>
      <c r="I763" s="180"/>
      <c r="J763" s="180"/>
      <c r="O763" s="180"/>
    </row>
    <row r="764" spans="1:16" x14ac:dyDescent="0.2">
      <c r="C764" s="180"/>
      <c r="D764" s="180"/>
      <c r="E764" s="180"/>
      <c r="F764" s="180"/>
      <c r="G764" s="180"/>
      <c r="H764" s="180"/>
      <c r="I764" s="180"/>
      <c r="J764" s="180"/>
      <c r="O764" s="180"/>
    </row>
    <row r="765" spans="1:16" x14ac:dyDescent="0.2">
      <c r="C765" s="180"/>
      <c r="D765" s="180"/>
      <c r="E765" s="180"/>
      <c r="F765" s="180"/>
      <c r="G765" s="180"/>
      <c r="H765" s="180"/>
      <c r="I765" s="180"/>
      <c r="J765" s="180"/>
      <c r="O765" s="180"/>
    </row>
    <row r="766" spans="1:16" x14ac:dyDescent="0.2">
      <c r="C766" s="180"/>
      <c r="D766" s="180"/>
      <c r="E766" s="180"/>
      <c r="F766" s="180"/>
      <c r="G766" s="180"/>
      <c r="H766" s="180"/>
      <c r="I766" s="180"/>
      <c r="J766" s="180"/>
      <c r="O766" s="180"/>
    </row>
    <row r="767" spans="1:16" x14ac:dyDescent="0.2">
      <c r="C767" s="180"/>
      <c r="D767" s="180"/>
      <c r="E767" s="180"/>
      <c r="F767" s="180"/>
      <c r="G767" s="180"/>
      <c r="H767" s="180"/>
      <c r="I767" s="180"/>
      <c r="J767" s="180"/>
      <c r="O767" s="180"/>
    </row>
    <row r="768" spans="1:16" x14ac:dyDescent="0.2">
      <c r="C768" s="180"/>
      <c r="D768" s="180"/>
      <c r="E768" s="180"/>
      <c r="F768" s="180"/>
      <c r="G768" s="180"/>
      <c r="H768" s="180"/>
      <c r="I768" s="180"/>
      <c r="J768" s="180"/>
      <c r="O768" s="180"/>
    </row>
    <row r="769" spans="3:15" x14ac:dyDescent="0.2">
      <c r="C769" s="180"/>
      <c r="D769" s="180"/>
      <c r="E769" s="180"/>
      <c r="F769" s="180"/>
      <c r="G769" s="180"/>
      <c r="H769" s="180"/>
      <c r="I769" s="180"/>
      <c r="J769" s="180"/>
      <c r="O769" s="180"/>
    </row>
    <row r="770" spans="3:15" x14ac:dyDescent="0.2">
      <c r="C770" s="180"/>
      <c r="D770" s="180"/>
      <c r="E770" s="180"/>
      <c r="F770" s="180"/>
      <c r="G770" s="180"/>
      <c r="H770" s="180"/>
      <c r="I770" s="180"/>
      <c r="J770" s="180"/>
      <c r="O770" s="180"/>
    </row>
    <row r="771" spans="3:15" x14ac:dyDescent="0.2">
      <c r="C771" s="180"/>
      <c r="D771" s="180"/>
      <c r="E771" s="180"/>
      <c r="F771" s="180"/>
      <c r="G771" s="180"/>
      <c r="H771" s="180"/>
      <c r="I771" s="180"/>
      <c r="J771" s="180"/>
      <c r="O771" s="180"/>
    </row>
    <row r="772" spans="3:15" x14ac:dyDescent="0.2">
      <c r="C772" s="180"/>
      <c r="D772" s="180"/>
      <c r="E772" s="180"/>
      <c r="F772" s="180"/>
      <c r="G772" s="180"/>
      <c r="H772" s="180"/>
      <c r="I772" s="180"/>
      <c r="J772" s="180"/>
      <c r="O772" s="180"/>
    </row>
    <row r="773" spans="3:15" x14ac:dyDescent="0.2">
      <c r="C773" s="180"/>
      <c r="D773" s="180"/>
      <c r="E773" s="180"/>
      <c r="F773" s="180"/>
      <c r="G773" s="180"/>
      <c r="H773" s="180"/>
      <c r="I773" s="180"/>
      <c r="J773" s="180"/>
      <c r="O773" s="180"/>
    </row>
    <row r="774" spans="3:15" x14ac:dyDescent="0.2">
      <c r="C774" s="180"/>
      <c r="D774" s="180"/>
      <c r="E774" s="180"/>
      <c r="F774" s="180"/>
      <c r="G774" s="180"/>
      <c r="H774" s="180"/>
      <c r="I774" s="180"/>
      <c r="J774" s="180"/>
      <c r="O774" s="180"/>
    </row>
    <row r="775" spans="3:15" x14ac:dyDescent="0.2">
      <c r="C775" s="180"/>
      <c r="D775" s="180"/>
      <c r="E775" s="180"/>
      <c r="F775" s="180"/>
      <c r="G775" s="180"/>
      <c r="H775" s="180"/>
      <c r="I775" s="180"/>
      <c r="J775" s="180"/>
      <c r="O775" s="180"/>
    </row>
    <row r="776" spans="3:15" x14ac:dyDescent="0.2">
      <c r="C776" s="180"/>
      <c r="D776" s="180"/>
      <c r="E776" s="180"/>
      <c r="F776" s="180"/>
      <c r="G776" s="180"/>
      <c r="H776" s="180"/>
      <c r="I776" s="180"/>
      <c r="J776" s="180"/>
      <c r="O776" s="180"/>
    </row>
    <row r="777" spans="3:15" x14ac:dyDescent="0.2">
      <c r="C777" s="180"/>
      <c r="D777" s="180"/>
      <c r="E777" s="180"/>
      <c r="F777" s="180"/>
      <c r="G777" s="180"/>
      <c r="H777" s="180"/>
      <c r="I777" s="180"/>
      <c r="J777" s="180"/>
      <c r="O777" s="180"/>
    </row>
    <row r="778" spans="3:15" x14ac:dyDescent="0.2">
      <c r="C778" s="180"/>
      <c r="D778" s="180"/>
      <c r="E778" s="180"/>
      <c r="F778" s="180"/>
      <c r="G778" s="180"/>
      <c r="H778" s="180"/>
      <c r="I778" s="180"/>
      <c r="J778" s="180"/>
      <c r="O778" s="180"/>
    </row>
    <row r="779" spans="3:15" x14ac:dyDescent="0.2">
      <c r="C779" s="180"/>
      <c r="D779" s="180"/>
      <c r="E779" s="180"/>
      <c r="F779" s="180"/>
      <c r="G779" s="180"/>
      <c r="H779" s="180"/>
      <c r="I779" s="180"/>
      <c r="J779" s="180"/>
      <c r="O779" s="180"/>
    </row>
    <row r="780" spans="3:15" x14ac:dyDescent="0.2">
      <c r="C780" s="180"/>
      <c r="D780" s="180"/>
      <c r="E780" s="180"/>
      <c r="F780" s="180"/>
      <c r="G780" s="180"/>
      <c r="H780" s="180"/>
      <c r="I780" s="180"/>
      <c r="J780" s="180"/>
      <c r="O780" s="180"/>
    </row>
    <row r="781" spans="3:15" x14ac:dyDescent="0.2">
      <c r="C781" s="180"/>
      <c r="D781" s="180"/>
      <c r="E781" s="180"/>
      <c r="F781" s="180"/>
      <c r="G781" s="180"/>
      <c r="H781" s="180"/>
      <c r="I781" s="180"/>
      <c r="J781" s="180"/>
      <c r="O781" s="180"/>
    </row>
    <row r="782" spans="3:15" x14ac:dyDescent="0.2">
      <c r="C782" s="180"/>
      <c r="D782" s="180"/>
      <c r="E782" s="180"/>
      <c r="F782" s="180"/>
      <c r="G782" s="180"/>
      <c r="H782" s="180"/>
      <c r="I782" s="180"/>
      <c r="J782" s="180"/>
      <c r="O782" s="180"/>
    </row>
    <row r="783" spans="3:15" x14ac:dyDescent="0.2">
      <c r="C783" s="180"/>
      <c r="D783" s="180"/>
      <c r="E783" s="180"/>
      <c r="F783" s="180"/>
      <c r="G783" s="180"/>
      <c r="H783" s="180"/>
      <c r="I783" s="180"/>
      <c r="J783" s="180"/>
      <c r="O783" s="180"/>
    </row>
    <row r="784" spans="3:15" x14ac:dyDescent="0.2">
      <c r="C784" s="180"/>
      <c r="D784" s="180"/>
      <c r="E784" s="180"/>
      <c r="F784" s="180"/>
      <c r="G784" s="180"/>
      <c r="H784" s="180"/>
      <c r="I784" s="180"/>
      <c r="J784" s="180"/>
      <c r="O784" s="180"/>
    </row>
    <row r="785" spans="3:15" x14ac:dyDescent="0.2">
      <c r="C785" s="180"/>
      <c r="D785" s="180"/>
      <c r="E785" s="180"/>
      <c r="F785" s="180"/>
      <c r="G785" s="180"/>
      <c r="H785" s="180"/>
      <c r="I785" s="180"/>
      <c r="J785" s="180"/>
      <c r="O785" s="180"/>
    </row>
    <row r="786" spans="3:15" x14ac:dyDescent="0.2">
      <c r="C786" s="180"/>
      <c r="D786" s="180"/>
      <c r="E786" s="180"/>
      <c r="F786" s="180"/>
      <c r="G786" s="180"/>
      <c r="H786" s="180"/>
      <c r="I786" s="180"/>
      <c r="J786" s="180"/>
      <c r="O786" s="180"/>
    </row>
    <row r="787" spans="3:15" x14ac:dyDescent="0.2">
      <c r="C787" s="180"/>
      <c r="D787" s="180"/>
      <c r="E787" s="180"/>
      <c r="F787" s="180"/>
      <c r="G787" s="180"/>
      <c r="H787" s="180"/>
      <c r="I787" s="180"/>
      <c r="J787" s="180"/>
      <c r="O787" s="180"/>
    </row>
    <row r="788" spans="3:15" x14ac:dyDescent="0.2">
      <c r="C788" s="180"/>
      <c r="D788" s="180"/>
      <c r="E788" s="180"/>
      <c r="F788" s="180"/>
      <c r="G788" s="180"/>
      <c r="H788" s="180"/>
      <c r="I788" s="180"/>
      <c r="J788" s="180"/>
      <c r="O788" s="180"/>
    </row>
    <row r="789" spans="3:15" x14ac:dyDescent="0.2">
      <c r="C789" s="180"/>
      <c r="D789" s="180"/>
      <c r="E789" s="180"/>
      <c r="F789" s="180"/>
      <c r="G789" s="180"/>
      <c r="H789" s="180"/>
      <c r="I789" s="180"/>
      <c r="J789" s="180"/>
      <c r="O789" s="180"/>
    </row>
    <row r="790" spans="3:15" x14ac:dyDescent="0.2">
      <c r="C790" s="180"/>
      <c r="D790" s="180"/>
      <c r="E790" s="180"/>
      <c r="F790" s="180"/>
      <c r="G790" s="180"/>
      <c r="H790" s="180"/>
      <c r="I790" s="180"/>
      <c r="J790" s="180"/>
      <c r="O790" s="180"/>
    </row>
    <row r="791" spans="3:15" x14ac:dyDescent="0.2">
      <c r="C791" s="180"/>
      <c r="D791" s="180"/>
      <c r="E791" s="180"/>
      <c r="F791" s="180"/>
      <c r="G791" s="180"/>
      <c r="H791" s="180"/>
      <c r="I791" s="180"/>
      <c r="J791" s="180"/>
      <c r="O791" s="180"/>
    </row>
    <row r="792" spans="3:15" x14ac:dyDescent="0.2">
      <c r="C792" s="180"/>
      <c r="D792" s="180"/>
      <c r="E792" s="180"/>
      <c r="F792" s="180"/>
      <c r="G792" s="180"/>
      <c r="H792" s="180"/>
      <c r="I792" s="180"/>
      <c r="J792" s="180"/>
      <c r="O792" s="180"/>
    </row>
    <row r="793" spans="3:15" x14ac:dyDescent="0.2">
      <c r="C793" s="180"/>
      <c r="D793" s="180"/>
      <c r="E793" s="180"/>
      <c r="F793" s="180"/>
      <c r="G793" s="180"/>
      <c r="H793" s="180"/>
      <c r="I793" s="180"/>
      <c r="J793" s="180"/>
      <c r="O793" s="180"/>
    </row>
    <row r="794" spans="3:15" x14ac:dyDescent="0.2">
      <c r="C794" s="180"/>
      <c r="D794" s="180"/>
      <c r="E794" s="180"/>
      <c r="F794" s="180"/>
      <c r="G794" s="180"/>
      <c r="H794" s="180"/>
      <c r="I794" s="180"/>
      <c r="J794" s="180"/>
      <c r="O794" s="180"/>
    </row>
    <row r="795" spans="3:15" x14ac:dyDescent="0.2">
      <c r="C795" s="180"/>
      <c r="D795" s="180"/>
      <c r="E795" s="180"/>
      <c r="F795" s="180"/>
      <c r="G795" s="180"/>
      <c r="H795" s="180"/>
      <c r="I795" s="180"/>
      <c r="J795" s="180"/>
      <c r="O795" s="180"/>
    </row>
    <row r="796" spans="3:15" x14ac:dyDescent="0.2">
      <c r="C796" s="180"/>
      <c r="D796" s="180"/>
      <c r="E796" s="180"/>
      <c r="F796" s="180"/>
      <c r="G796" s="180"/>
      <c r="H796" s="180"/>
      <c r="I796" s="180"/>
      <c r="J796" s="180"/>
      <c r="O796" s="180"/>
    </row>
    <row r="797" spans="3:15" x14ac:dyDescent="0.2">
      <c r="C797" s="180"/>
      <c r="D797" s="180"/>
      <c r="E797" s="180"/>
      <c r="F797" s="180"/>
      <c r="G797" s="180"/>
      <c r="H797" s="180"/>
      <c r="I797" s="180"/>
      <c r="J797" s="180"/>
      <c r="O797" s="180"/>
    </row>
    <row r="798" spans="3:15" x14ac:dyDescent="0.2">
      <c r="C798" s="180"/>
      <c r="D798" s="180"/>
      <c r="E798" s="180"/>
      <c r="F798" s="180"/>
      <c r="G798" s="180"/>
      <c r="H798" s="180"/>
      <c r="I798" s="180"/>
      <c r="J798" s="180"/>
      <c r="O798" s="180"/>
    </row>
    <row r="799" spans="3:15" x14ac:dyDescent="0.2">
      <c r="C799" s="180"/>
      <c r="D799" s="180"/>
      <c r="E799" s="180"/>
      <c r="F799" s="180"/>
      <c r="G799" s="180"/>
      <c r="H799" s="180"/>
      <c r="I799" s="180"/>
      <c r="J799" s="180"/>
      <c r="O799" s="180"/>
    </row>
    <row r="800" spans="3:15" x14ac:dyDescent="0.2">
      <c r="C800" s="180"/>
      <c r="D800" s="180"/>
      <c r="E800" s="180"/>
      <c r="F800" s="180"/>
      <c r="G800" s="180"/>
      <c r="H800" s="180"/>
      <c r="I800" s="180"/>
      <c r="J800" s="180"/>
      <c r="O800" s="180"/>
    </row>
    <row r="813" spans="3:15" x14ac:dyDescent="0.2">
      <c r="C813" s="180"/>
      <c r="D813" s="180"/>
      <c r="E813" s="180"/>
      <c r="F813" s="180"/>
      <c r="G813" s="180"/>
      <c r="H813" s="180"/>
      <c r="I813" s="180"/>
      <c r="J813" s="180"/>
      <c r="O813" s="180"/>
    </row>
    <row r="814" spans="3:15" x14ac:dyDescent="0.2">
      <c r="C814" s="180"/>
      <c r="D814" s="180"/>
      <c r="E814" s="180"/>
      <c r="F814" s="180"/>
      <c r="G814" s="180"/>
      <c r="H814" s="180"/>
      <c r="I814" s="180"/>
      <c r="J814" s="180"/>
      <c r="O814" s="180"/>
    </row>
    <row r="815" spans="3:15" x14ac:dyDescent="0.2">
      <c r="C815" s="180"/>
      <c r="D815" s="180"/>
      <c r="E815" s="180"/>
      <c r="F815" s="180"/>
      <c r="G815" s="180"/>
      <c r="H815" s="180"/>
      <c r="I815" s="180"/>
      <c r="J815" s="180"/>
      <c r="O815" s="180"/>
    </row>
    <row r="816" spans="3:15" x14ac:dyDescent="0.2">
      <c r="C816" s="180"/>
      <c r="D816" s="180"/>
      <c r="E816" s="180"/>
      <c r="F816" s="180"/>
      <c r="G816" s="180"/>
      <c r="H816" s="180"/>
      <c r="I816" s="180"/>
      <c r="J816" s="180"/>
      <c r="O816" s="180"/>
    </row>
    <row r="817" spans="3:15" x14ac:dyDescent="0.2">
      <c r="C817" s="180"/>
      <c r="D817" s="180"/>
      <c r="E817" s="180"/>
      <c r="F817" s="180"/>
      <c r="G817" s="180"/>
      <c r="H817" s="180"/>
      <c r="I817" s="180"/>
      <c r="J817" s="180"/>
      <c r="O817" s="180"/>
    </row>
    <row r="818" spans="3:15" x14ac:dyDescent="0.2">
      <c r="C818" s="180"/>
      <c r="D818" s="180"/>
      <c r="E818" s="180"/>
      <c r="F818" s="180"/>
      <c r="G818" s="180"/>
      <c r="H818" s="180"/>
      <c r="I818" s="180"/>
      <c r="J818" s="180"/>
      <c r="O818" s="180"/>
    </row>
    <row r="819" spans="3:15" x14ac:dyDescent="0.2">
      <c r="C819" s="180"/>
      <c r="D819" s="180"/>
      <c r="E819" s="180"/>
      <c r="F819" s="180"/>
      <c r="G819" s="180"/>
      <c r="H819" s="180"/>
      <c r="I819" s="180"/>
      <c r="J819" s="180"/>
      <c r="O819" s="180"/>
    </row>
    <row r="820" spans="3:15" x14ac:dyDescent="0.2">
      <c r="C820" s="180"/>
      <c r="D820" s="180"/>
      <c r="E820" s="180"/>
      <c r="F820" s="180"/>
      <c r="G820" s="180"/>
      <c r="H820" s="180"/>
      <c r="I820" s="180"/>
      <c r="J820" s="180"/>
      <c r="O820" s="180"/>
    </row>
    <row r="821" spans="3:15" x14ac:dyDescent="0.2">
      <c r="C821" s="180"/>
      <c r="D821" s="180"/>
      <c r="E821" s="180"/>
      <c r="F821" s="180"/>
      <c r="G821" s="180"/>
      <c r="H821" s="180"/>
      <c r="I821" s="180"/>
      <c r="J821" s="180"/>
      <c r="O821" s="180"/>
    </row>
    <row r="822" spans="3:15" x14ac:dyDescent="0.2">
      <c r="C822" s="180"/>
      <c r="D822" s="180"/>
      <c r="E822" s="180"/>
      <c r="F822" s="180"/>
      <c r="G822" s="180"/>
      <c r="H822" s="180"/>
      <c r="I822" s="180"/>
      <c r="J822" s="180"/>
      <c r="O822" s="180"/>
    </row>
    <row r="823" spans="3:15" x14ac:dyDescent="0.2">
      <c r="C823" s="180"/>
      <c r="D823" s="180"/>
      <c r="E823" s="180"/>
      <c r="F823" s="180"/>
      <c r="G823" s="180"/>
      <c r="H823" s="180"/>
      <c r="I823" s="180"/>
      <c r="J823" s="180"/>
      <c r="O823" s="180"/>
    </row>
    <row r="824" spans="3:15" x14ac:dyDescent="0.2">
      <c r="C824" s="180"/>
      <c r="D824" s="180"/>
      <c r="E824" s="180"/>
      <c r="F824" s="180"/>
      <c r="G824" s="180"/>
      <c r="H824" s="180"/>
      <c r="I824" s="180"/>
      <c r="J824" s="180"/>
      <c r="O824" s="180"/>
    </row>
    <row r="825" spans="3:15" x14ac:dyDescent="0.2">
      <c r="C825" s="180"/>
      <c r="D825" s="180"/>
      <c r="E825" s="180"/>
      <c r="F825" s="180"/>
      <c r="G825" s="180"/>
      <c r="H825" s="180"/>
      <c r="I825" s="180"/>
      <c r="J825" s="180"/>
      <c r="O825" s="180"/>
    </row>
    <row r="826" spans="3:15" x14ac:dyDescent="0.2">
      <c r="C826" s="180"/>
      <c r="D826" s="180"/>
      <c r="E826" s="180"/>
      <c r="F826" s="180"/>
      <c r="G826" s="180"/>
      <c r="H826" s="180"/>
      <c r="I826" s="180"/>
      <c r="J826" s="180"/>
      <c r="O826" s="180"/>
    </row>
    <row r="827" spans="3:15" x14ac:dyDescent="0.2">
      <c r="C827" s="180"/>
      <c r="D827" s="180"/>
      <c r="E827" s="180"/>
      <c r="F827" s="180"/>
      <c r="G827" s="180"/>
      <c r="H827" s="180"/>
      <c r="I827" s="180"/>
      <c r="J827" s="180"/>
      <c r="O827" s="180"/>
    </row>
    <row r="828" spans="3:15" x14ac:dyDescent="0.2">
      <c r="C828" s="180"/>
      <c r="D828" s="180"/>
      <c r="E828" s="180"/>
      <c r="F828" s="180"/>
      <c r="G828" s="180"/>
      <c r="H828" s="180"/>
      <c r="I828" s="180"/>
      <c r="J828" s="180"/>
      <c r="O828" s="180"/>
    </row>
    <row r="829" spans="3:15" x14ac:dyDescent="0.2">
      <c r="C829" s="180"/>
      <c r="D829" s="180"/>
      <c r="E829" s="180"/>
      <c r="F829" s="180"/>
      <c r="G829" s="180"/>
      <c r="H829" s="180"/>
      <c r="I829" s="180"/>
      <c r="J829" s="180"/>
      <c r="O829" s="180"/>
    </row>
    <row r="830" spans="3:15" x14ac:dyDescent="0.2">
      <c r="C830" s="180"/>
      <c r="D830" s="180"/>
      <c r="E830" s="180"/>
      <c r="F830" s="180"/>
      <c r="G830" s="180"/>
      <c r="H830" s="180"/>
      <c r="I830" s="180"/>
      <c r="J830" s="180"/>
      <c r="O830" s="180"/>
    </row>
    <row r="831" spans="3:15" x14ac:dyDescent="0.2">
      <c r="C831" s="180"/>
      <c r="D831" s="180"/>
      <c r="E831" s="180"/>
      <c r="F831" s="180"/>
      <c r="G831" s="180"/>
      <c r="H831" s="180"/>
      <c r="I831" s="180"/>
      <c r="J831" s="180"/>
      <c r="O831" s="180"/>
    </row>
    <row r="832" spans="3:15" x14ac:dyDescent="0.2">
      <c r="C832" s="180"/>
      <c r="D832" s="180"/>
      <c r="E832" s="180"/>
      <c r="F832" s="180"/>
      <c r="G832" s="180"/>
      <c r="H832" s="180"/>
      <c r="I832" s="180"/>
      <c r="J832" s="180"/>
      <c r="O832" s="180"/>
    </row>
    <row r="833" spans="3:15" x14ac:dyDescent="0.2">
      <c r="C833" s="180"/>
      <c r="D833" s="180"/>
      <c r="E833" s="180"/>
      <c r="F833" s="180"/>
      <c r="G833" s="180"/>
      <c r="H833" s="180"/>
      <c r="I833" s="180"/>
      <c r="J833" s="180"/>
      <c r="O833" s="180"/>
    </row>
    <row r="834" spans="3:15" x14ac:dyDescent="0.2">
      <c r="C834" s="180"/>
      <c r="D834" s="180"/>
      <c r="E834" s="180"/>
      <c r="F834" s="180"/>
      <c r="G834" s="180"/>
      <c r="H834" s="180"/>
      <c r="I834" s="180"/>
      <c r="J834" s="180"/>
      <c r="O834" s="180"/>
    </row>
    <row r="835" spans="3:15" x14ac:dyDescent="0.2">
      <c r="C835" s="180"/>
      <c r="D835" s="180"/>
      <c r="E835" s="180"/>
      <c r="F835" s="180"/>
      <c r="G835" s="180"/>
      <c r="H835" s="180"/>
      <c r="I835" s="180"/>
      <c r="J835" s="180"/>
      <c r="O835" s="180"/>
    </row>
    <row r="836" spans="3:15" x14ac:dyDescent="0.2">
      <c r="C836" s="180"/>
      <c r="D836" s="180"/>
      <c r="E836" s="180"/>
      <c r="F836" s="180"/>
      <c r="G836" s="180"/>
      <c r="H836" s="180"/>
      <c r="I836" s="180"/>
      <c r="J836" s="180"/>
      <c r="O836" s="180"/>
    </row>
    <row r="837" spans="3:15" x14ac:dyDescent="0.2">
      <c r="C837" s="180"/>
      <c r="D837" s="180"/>
      <c r="E837" s="180"/>
      <c r="F837" s="180"/>
      <c r="G837" s="180"/>
      <c r="H837" s="180"/>
      <c r="I837" s="180"/>
      <c r="J837" s="180"/>
      <c r="O837" s="180"/>
    </row>
    <row r="838" spans="3:15" x14ac:dyDescent="0.2">
      <c r="C838" s="180"/>
      <c r="D838" s="180"/>
      <c r="E838" s="180"/>
      <c r="F838" s="180"/>
      <c r="G838" s="180"/>
      <c r="H838" s="180"/>
      <c r="I838" s="180"/>
      <c r="J838" s="180"/>
      <c r="O838" s="180"/>
    </row>
    <row r="839" spans="3:15" x14ac:dyDescent="0.2">
      <c r="C839" s="180"/>
      <c r="D839" s="180"/>
      <c r="E839" s="180"/>
      <c r="F839" s="180"/>
      <c r="G839" s="180"/>
      <c r="H839" s="180"/>
      <c r="I839" s="180"/>
      <c r="J839" s="180"/>
      <c r="O839" s="180"/>
    </row>
    <row r="840" spans="3:15" x14ac:dyDescent="0.2">
      <c r="C840" s="180"/>
      <c r="D840" s="180"/>
      <c r="E840" s="180"/>
      <c r="F840" s="180"/>
      <c r="G840" s="180"/>
      <c r="H840" s="180"/>
      <c r="I840" s="180"/>
      <c r="J840" s="180"/>
      <c r="O840" s="180"/>
    </row>
    <row r="841" spans="3:15" x14ac:dyDescent="0.2">
      <c r="C841" s="180"/>
      <c r="D841" s="180"/>
      <c r="E841" s="180"/>
      <c r="F841" s="180"/>
      <c r="G841" s="180"/>
      <c r="H841" s="180"/>
      <c r="I841" s="180"/>
      <c r="J841" s="180"/>
      <c r="O841" s="180"/>
    </row>
    <row r="842" spans="3:15" x14ac:dyDescent="0.2">
      <c r="C842" s="180"/>
      <c r="D842" s="180"/>
      <c r="E842" s="180"/>
      <c r="F842" s="180"/>
      <c r="G842" s="180"/>
      <c r="H842" s="180"/>
      <c r="I842" s="180"/>
      <c r="J842" s="180"/>
      <c r="O842" s="180"/>
    </row>
    <row r="843" spans="3:15" x14ac:dyDescent="0.2">
      <c r="C843" s="180"/>
      <c r="D843" s="180"/>
      <c r="E843" s="180"/>
      <c r="F843" s="180"/>
      <c r="G843" s="180"/>
      <c r="H843" s="180"/>
      <c r="I843" s="180"/>
      <c r="J843" s="180"/>
      <c r="O843" s="180"/>
    </row>
    <row r="844" spans="3:15" x14ac:dyDescent="0.2">
      <c r="C844" s="180"/>
      <c r="D844" s="180"/>
      <c r="E844" s="180"/>
      <c r="F844" s="180"/>
      <c r="G844" s="180"/>
      <c r="H844" s="180"/>
      <c r="I844" s="180"/>
      <c r="J844" s="180"/>
      <c r="O844" s="180"/>
    </row>
    <row r="845" spans="3:15" x14ac:dyDescent="0.2">
      <c r="C845" s="180"/>
      <c r="D845" s="180"/>
      <c r="E845" s="180"/>
      <c r="F845" s="180"/>
      <c r="G845" s="180"/>
      <c r="H845" s="180"/>
      <c r="I845" s="180"/>
      <c r="J845" s="180"/>
      <c r="O845" s="180"/>
    </row>
    <row r="846" spans="3:15" x14ac:dyDescent="0.2">
      <c r="C846" s="180"/>
      <c r="D846" s="180"/>
      <c r="E846" s="180"/>
      <c r="F846" s="180"/>
      <c r="G846" s="180"/>
      <c r="H846" s="180"/>
      <c r="I846" s="180"/>
      <c r="J846" s="180"/>
      <c r="O846" s="180"/>
    </row>
    <row r="847" spans="3:15" x14ac:dyDescent="0.2">
      <c r="C847" s="180"/>
      <c r="D847" s="180"/>
      <c r="E847" s="180"/>
      <c r="F847" s="180"/>
      <c r="G847" s="180"/>
      <c r="H847" s="180"/>
      <c r="I847" s="180"/>
      <c r="J847" s="180"/>
      <c r="O847" s="180"/>
    </row>
    <row r="848" spans="3:15" x14ac:dyDescent="0.2">
      <c r="C848" s="180"/>
      <c r="D848" s="180"/>
      <c r="E848" s="180"/>
      <c r="F848" s="180"/>
      <c r="G848" s="180"/>
      <c r="H848" s="180"/>
      <c r="I848" s="180"/>
      <c r="J848" s="180"/>
      <c r="O848" s="180"/>
    </row>
    <row r="849" spans="3:15" x14ac:dyDescent="0.2">
      <c r="C849" s="180"/>
      <c r="D849" s="180"/>
      <c r="E849" s="180"/>
      <c r="F849" s="180"/>
      <c r="G849" s="180"/>
      <c r="H849" s="180"/>
      <c r="I849" s="180"/>
      <c r="J849" s="180"/>
      <c r="O849" s="180"/>
    </row>
    <row r="850" spans="3:15" x14ac:dyDescent="0.2">
      <c r="C850" s="180"/>
      <c r="D850" s="180"/>
      <c r="E850" s="180"/>
      <c r="F850" s="180"/>
      <c r="G850" s="180"/>
      <c r="H850" s="180"/>
      <c r="I850" s="180"/>
      <c r="J850" s="180"/>
      <c r="O850" s="180"/>
    </row>
    <row r="851" spans="3:15" x14ac:dyDescent="0.2">
      <c r="C851" s="180"/>
      <c r="D851" s="180"/>
      <c r="E851" s="180"/>
      <c r="F851" s="180"/>
      <c r="G851" s="180"/>
      <c r="H851" s="180"/>
      <c r="I851" s="180"/>
      <c r="J851" s="180"/>
      <c r="O851" s="180"/>
    </row>
    <row r="852" spans="3:15" x14ac:dyDescent="0.2">
      <c r="C852" s="180"/>
      <c r="D852" s="180"/>
      <c r="E852" s="180"/>
      <c r="F852" s="180"/>
      <c r="G852" s="180"/>
      <c r="H852" s="180"/>
      <c r="I852" s="180"/>
      <c r="J852" s="180"/>
      <c r="O852" s="180"/>
    </row>
    <row r="853" spans="3:15" x14ac:dyDescent="0.2">
      <c r="C853" s="180"/>
      <c r="D853" s="180"/>
      <c r="E853" s="180"/>
      <c r="F853" s="180"/>
      <c r="G853" s="180"/>
      <c r="H853" s="180"/>
      <c r="I853" s="180"/>
      <c r="J853" s="180"/>
      <c r="O853" s="180"/>
    </row>
    <row r="854" spans="3:15" x14ac:dyDescent="0.2">
      <c r="C854" s="180"/>
      <c r="D854" s="180"/>
      <c r="E854" s="180"/>
      <c r="F854" s="180"/>
      <c r="G854" s="180"/>
      <c r="H854" s="180"/>
      <c r="I854" s="180"/>
      <c r="J854" s="180"/>
      <c r="O854" s="180"/>
    </row>
    <row r="855" spans="3:15" x14ac:dyDescent="0.2">
      <c r="C855" s="180"/>
      <c r="D855" s="180"/>
      <c r="E855" s="180"/>
      <c r="F855" s="180"/>
      <c r="G855" s="180"/>
      <c r="H855" s="180"/>
      <c r="I855" s="180"/>
      <c r="J855" s="180"/>
      <c r="O855" s="180"/>
    </row>
    <row r="856" spans="3:15" x14ac:dyDescent="0.2">
      <c r="C856" s="180"/>
      <c r="D856" s="180"/>
      <c r="E856" s="180"/>
      <c r="F856" s="180"/>
      <c r="G856" s="180"/>
      <c r="H856" s="180"/>
      <c r="I856" s="180"/>
      <c r="J856" s="180"/>
      <c r="O856" s="180"/>
    </row>
    <row r="857" spans="3:15" x14ac:dyDescent="0.2">
      <c r="C857" s="180"/>
      <c r="D857" s="180"/>
      <c r="E857" s="180"/>
      <c r="F857" s="180"/>
      <c r="G857" s="180"/>
      <c r="H857" s="180"/>
      <c r="I857" s="180"/>
      <c r="J857" s="180"/>
      <c r="O857" s="180"/>
    </row>
    <row r="858" spans="3:15" x14ac:dyDescent="0.2">
      <c r="C858" s="180"/>
      <c r="D858" s="180"/>
      <c r="E858" s="180"/>
      <c r="F858" s="180"/>
      <c r="G858" s="180"/>
      <c r="H858" s="180"/>
      <c r="I858" s="180"/>
      <c r="J858" s="180"/>
      <c r="O858" s="180"/>
    </row>
    <row r="859" spans="3:15" x14ac:dyDescent="0.2">
      <c r="C859" s="180"/>
      <c r="D859" s="180"/>
      <c r="E859" s="180"/>
      <c r="F859" s="180"/>
      <c r="G859" s="180"/>
      <c r="H859" s="180"/>
      <c r="I859" s="180"/>
      <c r="J859" s="180"/>
      <c r="O859" s="180"/>
    </row>
    <row r="860" spans="3:15" x14ac:dyDescent="0.2">
      <c r="C860" s="180"/>
      <c r="D860" s="180"/>
      <c r="E860" s="180"/>
      <c r="F860" s="180"/>
      <c r="G860" s="180"/>
      <c r="H860" s="180"/>
      <c r="I860" s="180"/>
      <c r="J860" s="180"/>
      <c r="O860" s="180"/>
    </row>
    <row r="861" spans="3:15" x14ac:dyDescent="0.2">
      <c r="C861" s="180"/>
      <c r="D861" s="180"/>
      <c r="E861" s="180"/>
      <c r="F861" s="180"/>
      <c r="G861" s="180"/>
      <c r="H861" s="180"/>
      <c r="I861" s="180"/>
      <c r="J861" s="180"/>
      <c r="O861" s="180"/>
    </row>
    <row r="862" spans="3:15" x14ac:dyDescent="0.2">
      <c r="C862" s="180"/>
      <c r="D862" s="180"/>
      <c r="E862" s="180"/>
      <c r="F862" s="180"/>
      <c r="G862" s="180"/>
      <c r="H862" s="180"/>
      <c r="I862" s="180"/>
      <c r="J862" s="180"/>
      <c r="O862" s="180"/>
    </row>
    <row r="863" spans="3:15" x14ac:dyDescent="0.2">
      <c r="C863" s="180"/>
      <c r="D863" s="180"/>
      <c r="E863" s="180"/>
      <c r="F863" s="180"/>
      <c r="G863" s="180"/>
      <c r="H863" s="180"/>
      <c r="I863" s="180"/>
      <c r="J863" s="180"/>
      <c r="O863" s="180"/>
    </row>
    <row r="864" spans="3:15" x14ac:dyDescent="0.2">
      <c r="C864" s="180"/>
      <c r="D864" s="180"/>
      <c r="E864" s="180"/>
      <c r="F864" s="180"/>
      <c r="G864" s="180"/>
      <c r="H864" s="180"/>
      <c r="I864" s="180"/>
      <c r="J864" s="180"/>
      <c r="O864" s="180"/>
    </row>
    <row r="865" spans="3:15" x14ac:dyDescent="0.2">
      <c r="C865" s="180"/>
      <c r="D865" s="180"/>
      <c r="E865" s="180"/>
      <c r="F865" s="180"/>
      <c r="G865" s="180"/>
      <c r="H865" s="180"/>
      <c r="I865" s="180"/>
      <c r="J865" s="180"/>
      <c r="O865" s="180"/>
    </row>
    <row r="866" spans="3:15" x14ac:dyDescent="0.2">
      <c r="C866" s="180"/>
      <c r="D866" s="180"/>
      <c r="E866" s="180"/>
      <c r="F866" s="180"/>
      <c r="G866" s="180"/>
      <c r="H866" s="180"/>
      <c r="I866" s="180"/>
      <c r="J866" s="180"/>
      <c r="O866" s="180"/>
    </row>
    <row r="867" spans="3:15" x14ac:dyDescent="0.2">
      <c r="C867" s="180"/>
      <c r="D867" s="180"/>
      <c r="E867" s="180"/>
      <c r="F867" s="180"/>
      <c r="G867" s="180"/>
      <c r="H867" s="180"/>
      <c r="I867" s="180"/>
      <c r="J867" s="180"/>
      <c r="O867" s="180"/>
    </row>
    <row r="868" spans="3:15" x14ac:dyDescent="0.2">
      <c r="C868" s="180"/>
      <c r="D868" s="180"/>
      <c r="E868" s="180"/>
      <c r="F868" s="180"/>
      <c r="G868" s="180"/>
      <c r="H868" s="180"/>
      <c r="I868" s="180"/>
      <c r="J868" s="180"/>
      <c r="O868" s="180"/>
    </row>
    <row r="869" spans="3:15" x14ac:dyDescent="0.2">
      <c r="C869" s="180"/>
      <c r="D869" s="180"/>
      <c r="E869" s="180"/>
      <c r="F869" s="180"/>
      <c r="G869" s="180"/>
      <c r="H869" s="180"/>
      <c r="I869" s="180"/>
      <c r="J869" s="180"/>
      <c r="O869" s="180"/>
    </row>
    <row r="870" spans="3:15" x14ac:dyDescent="0.2">
      <c r="C870" s="180"/>
      <c r="D870" s="180"/>
      <c r="E870" s="180"/>
      <c r="F870" s="180"/>
      <c r="G870" s="180"/>
      <c r="H870" s="180"/>
      <c r="I870" s="180"/>
      <c r="J870" s="180"/>
      <c r="O870" s="180"/>
    </row>
    <row r="871" spans="3:15" x14ac:dyDescent="0.2">
      <c r="C871" s="180"/>
      <c r="D871" s="180"/>
      <c r="E871" s="180"/>
      <c r="F871" s="180"/>
      <c r="G871" s="180"/>
      <c r="H871" s="180"/>
      <c r="I871" s="180"/>
      <c r="J871" s="180"/>
      <c r="O871" s="180"/>
    </row>
    <row r="872" spans="3:15" x14ac:dyDescent="0.2">
      <c r="C872" s="180"/>
      <c r="D872" s="180"/>
      <c r="E872" s="180"/>
      <c r="F872" s="180"/>
      <c r="G872" s="180"/>
      <c r="H872" s="180"/>
      <c r="I872" s="180"/>
      <c r="J872" s="180"/>
      <c r="O872" s="180"/>
    </row>
    <row r="873" spans="3:15" x14ac:dyDescent="0.2">
      <c r="C873" s="180"/>
      <c r="D873" s="180"/>
      <c r="E873" s="180"/>
      <c r="F873" s="180"/>
      <c r="G873" s="180"/>
      <c r="H873" s="180"/>
      <c r="I873" s="180"/>
      <c r="J873" s="180"/>
      <c r="O873" s="180"/>
    </row>
    <row r="874" spans="3:15" x14ac:dyDescent="0.2">
      <c r="C874" s="180"/>
      <c r="D874" s="180"/>
      <c r="E874" s="180"/>
      <c r="F874" s="180"/>
      <c r="G874" s="180"/>
      <c r="H874" s="180"/>
      <c r="I874" s="180"/>
      <c r="J874" s="180"/>
      <c r="O874" s="180"/>
    </row>
    <row r="875" spans="3:15" x14ac:dyDescent="0.2">
      <c r="C875" s="180"/>
      <c r="D875" s="180"/>
      <c r="E875" s="180"/>
      <c r="F875" s="180"/>
      <c r="G875" s="180"/>
      <c r="H875" s="180"/>
      <c r="I875" s="180"/>
      <c r="J875" s="180"/>
      <c r="O875" s="180"/>
    </row>
    <row r="876" spans="3:15" x14ac:dyDescent="0.2">
      <c r="C876" s="180"/>
      <c r="D876" s="180"/>
      <c r="E876" s="180"/>
      <c r="F876" s="180"/>
      <c r="G876" s="180"/>
      <c r="H876" s="180"/>
      <c r="I876" s="180"/>
      <c r="J876" s="180"/>
      <c r="O876" s="180"/>
    </row>
    <row r="877" spans="3:15" x14ac:dyDescent="0.2">
      <c r="C877" s="180"/>
      <c r="D877" s="180"/>
      <c r="E877" s="180"/>
      <c r="F877" s="180"/>
      <c r="G877" s="180"/>
      <c r="H877" s="180"/>
      <c r="I877" s="180"/>
      <c r="J877" s="180"/>
      <c r="O877" s="180"/>
    </row>
    <row r="878" spans="3:15" x14ac:dyDescent="0.2">
      <c r="C878" s="180"/>
      <c r="D878" s="180"/>
      <c r="E878" s="180"/>
      <c r="F878" s="180"/>
      <c r="G878" s="180"/>
      <c r="H878" s="180"/>
      <c r="I878" s="180"/>
      <c r="J878" s="180"/>
      <c r="O878" s="180"/>
    </row>
    <row r="879" spans="3:15" x14ac:dyDescent="0.2">
      <c r="C879" s="180"/>
      <c r="D879" s="180"/>
      <c r="E879" s="180"/>
      <c r="F879" s="180"/>
      <c r="G879" s="180"/>
      <c r="H879" s="180"/>
      <c r="I879" s="180"/>
      <c r="J879" s="180"/>
      <c r="O879" s="180"/>
    </row>
    <row r="880" spans="3:15" x14ac:dyDescent="0.2">
      <c r="C880" s="180"/>
      <c r="D880" s="180"/>
      <c r="E880" s="180"/>
      <c r="F880" s="180"/>
      <c r="G880" s="180"/>
      <c r="H880" s="180"/>
      <c r="I880" s="180"/>
      <c r="J880" s="180"/>
      <c r="O880" s="180"/>
    </row>
    <row r="881" spans="3:15" x14ac:dyDescent="0.2">
      <c r="C881" s="180"/>
      <c r="D881" s="180"/>
      <c r="E881" s="180"/>
      <c r="F881" s="180"/>
      <c r="G881" s="180"/>
      <c r="H881" s="180"/>
      <c r="I881" s="180"/>
      <c r="J881" s="180"/>
      <c r="O881" s="180"/>
    </row>
    <row r="882" spans="3:15" x14ac:dyDescent="0.2">
      <c r="C882" s="180"/>
      <c r="D882" s="180"/>
      <c r="E882" s="180"/>
      <c r="F882" s="180"/>
      <c r="G882" s="180"/>
      <c r="H882" s="180"/>
      <c r="I882" s="180"/>
      <c r="J882" s="180"/>
      <c r="O882" s="180"/>
    </row>
    <row r="883" spans="3:15" x14ac:dyDescent="0.2">
      <c r="C883" s="180"/>
      <c r="D883" s="180"/>
      <c r="E883" s="180"/>
      <c r="F883" s="180"/>
      <c r="G883" s="180"/>
      <c r="H883" s="180"/>
      <c r="I883" s="180"/>
      <c r="J883" s="180"/>
      <c r="O883" s="180"/>
    </row>
    <row r="884" spans="3:15" x14ac:dyDescent="0.2">
      <c r="C884" s="180"/>
      <c r="D884" s="180"/>
      <c r="E884" s="180"/>
      <c r="F884" s="180"/>
      <c r="G884" s="180"/>
      <c r="H884" s="180"/>
      <c r="I884" s="180"/>
      <c r="J884" s="180"/>
      <c r="O884" s="180"/>
    </row>
    <row r="885" spans="3:15" x14ac:dyDescent="0.2">
      <c r="C885" s="180"/>
      <c r="D885" s="180"/>
      <c r="E885" s="180"/>
      <c r="F885" s="180"/>
      <c r="G885" s="180"/>
      <c r="H885" s="180"/>
      <c r="I885" s="180"/>
      <c r="J885" s="180"/>
      <c r="O885" s="180"/>
    </row>
    <row r="886" spans="3:15" x14ac:dyDescent="0.2">
      <c r="C886" s="180"/>
      <c r="D886" s="180"/>
      <c r="E886" s="180"/>
      <c r="F886" s="180"/>
      <c r="G886" s="180"/>
      <c r="H886" s="180"/>
      <c r="I886" s="180"/>
      <c r="J886" s="180"/>
      <c r="O886" s="180"/>
    </row>
    <row r="887" spans="3:15" x14ac:dyDescent="0.2">
      <c r="C887" s="180"/>
      <c r="D887" s="180"/>
      <c r="E887" s="180"/>
      <c r="F887" s="180"/>
      <c r="G887" s="180"/>
      <c r="H887" s="180"/>
      <c r="I887" s="180"/>
      <c r="J887" s="180"/>
      <c r="O887" s="180"/>
    </row>
    <row r="888" spans="3:15" x14ac:dyDescent="0.2">
      <c r="C888" s="180"/>
      <c r="D888" s="180"/>
      <c r="E888" s="180"/>
      <c r="F888" s="180"/>
      <c r="G888" s="180"/>
      <c r="H888" s="180"/>
      <c r="I888" s="180"/>
      <c r="J888" s="180"/>
      <c r="O888" s="180"/>
    </row>
    <row r="889" spans="3:15" x14ac:dyDescent="0.2">
      <c r="C889" s="180"/>
      <c r="D889" s="180"/>
      <c r="E889" s="180"/>
      <c r="F889" s="180"/>
      <c r="G889" s="180"/>
      <c r="H889" s="180"/>
      <c r="I889" s="180"/>
      <c r="J889" s="180"/>
      <c r="O889" s="180"/>
    </row>
    <row r="890" spans="3:15" x14ac:dyDescent="0.2">
      <c r="C890" s="180"/>
      <c r="D890" s="180"/>
      <c r="E890" s="180"/>
      <c r="F890" s="180"/>
      <c r="G890" s="180"/>
      <c r="H890" s="180"/>
      <c r="I890" s="180"/>
      <c r="J890" s="180"/>
      <c r="O890" s="180"/>
    </row>
    <row r="891" spans="3:15" x14ac:dyDescent="0.2">
      <c r="C891" s="180"/>
      <c r="D891" s="180"/>
      <c r="E891" s="180"/>
      <c r="F891" s="180"/>
      <c r="G891" s="180"/>
      <c r="H891" s="180"/>
      <c r="I891" s="180"/>
      <c r="J891" s="180"/>
      <c r="O891" s="180"/>
    </row>
    <row r="892" spans="3:15" x14ac:dyDescent="0.2">
      <c r="C892" s="180"/>
      <c r="D892" s="180"/>
      <c r="E892" s="180"/>
      <c r="F892" s="180"/>
      <c r="G892" s="180"/>
      <c r="H892" s="180"/>
      <c r="I892" s="180"/>
      <c r="J892" s="180"/>
      <c r="O892" s="180"/>
    </row>
    <row r="893" spans="3:15" x14ac:dyDescent="0.2">
      <c r="C893" s="180"/>
      <c r="D893" s="180"/>
      <c r="E893" s="180"/>
      <c r="F893" s="180"/>
      <c r="G893" s="180"/>
      <c r="H893" s="180"/>
      <c r="I893" s="180"/>
      <c r="J893" s="180"/>
      <c r="O893" s="180"/>
    </row>
    <row r="894" spans="3:15" x14ac:dyDescent="0.2">
      <c r="C894" s="180"/>
      <c r="D894" s="180"/>
      <c r="E894" s="180"/>
      <c r="F894" s="180"/>
      <c r="G894" s="180"/>
      <c r="H894" s="180"/>
      <c r="I894" s="180"/>
      <c r="J894" s="180"/>
      <c r="O894" s="180"/>
    </row>
    <row r="895" spans="3:15" x14ac:dyDescent="0.2">
      <c r="C895" s="180"/>
      <c r="D895" s="180"/>
      <c r="E895" s="180"/>
      <c r="F895" s="180"/>
      <c r="G895" s="180"/>
      <c r="H895" s="180"/>
      <c r="I895" s="180"/>
      <c r="J895" s="180"/>
      <c r="O895" s="180"/>
    </row>
    <row r="896" spans="3:15" x14ac:dyDescent="0.2">
      <c r="C896" s="180"/>
      <c r="D896" s="180"/>
      <c r="E896" s="180"/>
      <c r="F896" s="180"/>
      <c r="G896" s="180"/>
      <c r="H896" s="180"/>
      <c r="I896" s="180"/>
      <c r="J896" s="180"/>
      <c r="O896" s="180"/>
    </row>
    <row r="897" spans="3:15" x14ac:dyDescent="0.2">
      <c r="C897" s="180"/>
      <c r="D897" s="180"/>
      <c r="E897" s="180"/>
      <c r="F897" s="180"/>
      <c r="G897" s="180"/>
      <c r="H897" s="180"/>
      <c r="I897" s="180"/>
      <c r="J897" s="180"/>
      <c r="O897" s="180"/>
    </row>
    <row r="898" spans="3:15" x14ac:dyDescent="0.2">
      <c r="C898" s="180"/>
      <c r="D898" s="180"/>
      <c r="E898" s="180"/>
      <c r="F898" s="180"/>
      <c r="G898" s="180"/>
      <c r="H898" s="180"/>
      <c r="I898" s="180"/>
      <c r="J898" s="180"/>
      <c r="O898" s="180"/>
    </row>
    <row r="899" spans="3:15" x14ac:dyDescent="0.2">
      <c r="C899" s="180"/>
      <c r="D899" s="180"/>
      <c r="E899" s="180"/>
      <c r="F899" s="180"/>
      <c r="G899" s="180"/>
      <c r="H899" s="180"/>
      <c r="I899" s="180"/>
      <c r="J899" s="180"/>
      <c r="O899" s="180"/>
    </row>
    <row r="900" spans="3:15" x14ac:dyDescent="0.2">
      <c r="C900" s="180"/>
      <c r="D900" s="180"/>
      <c r="E900" s="180"/>
      <c r="F900" s="180"/>
      <c r="G900" s="180"/>
      <c r="H900" s="180"/>
      <c r="I900" s="180"/>
      <c r="J900" s="180"/>
      <c r="O900" s="180"/>
    </row>
    <row r="901" spans="3:15" x14ac:dyDescent="0.2">
      <c r="C901" s="180"/>
      <c r="D901" s="180"/>
      <c r="E901" s="180"/>
      <c r="F901" s="180"/>
      <c r="G901" s="180"/>
      <c r="H901" s="180"/>
      <c r="I901" s="180"/>
      <c r="J901" s="180"/>
      <c r="O901" s="180"/>
    </row>
  </sheetData>
  <mergeCells count="8">
    <mergeCell ref="J13:J16"/>
    <mergeCell ref="K13:O16"/>
    <mergeCell ref="A13:A16"/>
    <mergeCell ref="B13:B16"/>
    <mergeCell ref="C13:C16"/>
    <mergeCell ref="D13:D16"/>
    <mergeCell ref="F13:F16"/>
    <mergeCell ref="H13:I13"/>
  </mergeCells>
  <conditionalFormatting sqref="E19:E761 Q19:Q761">
    <cfRule type="cellIs" dxfId="1" priority="208" operator="lessThan">
      <formula>0.0001</formula>
    </cfRule>
  </conditionalFormatting>
  <conditionalFormatting sqref="J19:J761">
    <cfRule type="cellIs" dxfId="0" priority="207" operator="between">
      <formula>-0.00001</formula>
      <formula>0.0001</formula>
    </cfRule>
  </conditionalFormatting>
  <pageMargins left="0.31496062992125984" right="0.11811023622047245" top="0.55118110236220474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.</vt:lpstr>
      <vt:lpstr>11 21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Ерохин Валерий Владимирович</dc:creator>
  <cp:lastModifiedBy>User</cp:lastModifiedBy>
  <cp:lastPrinted>2020-01-27T18:31:55Z</cp:lastPrinted>
  <dcterms:created xsi:type="dcterms:W3CDTF">2019-01-06T06:03:05Z</dcterms:created>
  <dcterms:modified xsi:type="dcterms:W3CDTF">2023-02-12T11:00:11Z</dcterms:modified>
</cp:coreProperties>
</file>